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B00010\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BE34" i="10" l="1"/>
  <c r="BW34" i="10" l="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<sst xmlns="http://schemas.openxmlformats.org/spreadsheetml/2006/main" count="1108" uniqueCount="596">
  <si>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</si>
  <si>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</si>
  <si>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</si>
  <si>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</si>
  <si>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</si>
  <si>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</si>
  <si>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</si>
  <si>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</si>
  <si>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</si>
  <si>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</si>
  <si>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</si>
  <si>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</si>
  <si>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</si>
  <si>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</si>
  <si>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</si>
  <si>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</si>
  <si>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</si>
  <si>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</si>
  <si>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</si>
  <si>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</si>
  <si>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</si>
  <si>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</si>
  <si>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</si>
  <si>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</si>
  <si>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</si>
  <si>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</si>
  <si>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</si>
  <si>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</si>
  <si>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</si>
  <si>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</si>
  <si>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</si>
  <si>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</si>
  <si>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</si>
  <si>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</si>
  <si>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</si>
  <si>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</si>
  <si>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</si>
  <si>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</si>
  <si>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</si>
  <si>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</si>
  <si>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</si>
  <si>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</si>
  <si>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</si>
  <si>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</si>
  <si>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</si>
  <si>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</si>
  <si>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</si>
  <si>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</si>
  <si>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</si>
  <si>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</si>
  <si>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</si>
  <si>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</si>
  <si>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</si>
  <si>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</si>
  <si>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</si>
  <si>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</si>
  <si>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</si>
  <si>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</si>
  <si>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</si>
  <si>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</si>
  <si>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</si>
  <si>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</si>
  <si>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</si>
  <si>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</si>
  <si>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</si>
  <si>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</si>
  <si>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</si>
  <si>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</si>
  <si>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</si>
  <si>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</si>
  <si>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</si>
  <si>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</si>
  <si>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</si>
  <si>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</si>
  <si>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</si>
  <si>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</si>
  <si>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</si>
  <si>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</si>
  <si>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</si>
  <si>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</si>
  <si>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</si>
  <si>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</si>
  <si>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</si>
  <si>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</si>
  <si>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</si>
  <si>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</si>
  <si>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</si>
  <si>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</si>
  <si>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</si>
  <si>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</si>
  <si>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</si>
  <si>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</si>
  <si>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</si>
  <si>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</si>
  <si>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</si>
  <si>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</si>
  <si>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</si>
  <si>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</si>
  <si>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</si>
  <si>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</si>
  <si>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</si>
  <si>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</si>
  <si>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</si>
  <si>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</si>
  <si>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</si>
  <si>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</si>
  <si>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</si>
  <si>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</si>
  <si>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</si>
  <si>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</si>
  <si>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</si>
  <si>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</si>
  <si>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</si>
  <si>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</si>
  <si>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</si>
  <si>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</si>
  <si>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</si>
  <si>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</si>
  <si>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</si>
  <si>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</si>
  <si>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</si>
  <si>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</si>
  <si>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</si>
  <si>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</si>
  <si>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</si>
  <si>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</si>
  <si>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</si>
  <si>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</si>
  <si>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</si>
  <si>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</si>
  <si>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</si>
  <si>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</si>
  <si>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</si>
  <si>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</si>
  <si>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</si>
  <si>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</si>
  <si>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</si>
  <si>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</si>
  <si>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</si>
  <si>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</si>
  <si>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</si>
  <si>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</si>
  <si>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</si>
  <si>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</si>
  <si>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</si>
  <si>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</si>
  <si>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</si>
  <si>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</si>
  <si>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</si>
  <si>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</si>
  <si>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</si>
  <si>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</si>
  <si>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</si>
  <si>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</si>
  <si>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</si>
  <si>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</si>
  <si>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</si>
  <si>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</si>
  <si>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</si>
  <si>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</si>
  <si>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</si>
  <si>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</si>
  <si>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</si>
  <si>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</si>
  <si>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</si>
  <si>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</si>
  <si>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</si>
  <si>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</si>
  <si>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</si>
  <si>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</si>
  <si>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</si>
  <si>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</si>
  <si>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</si>
  <si>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</si>
  <si>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</si>
  <si>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</si>
  <si>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</si>
  <si>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</si>
  <si>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</si>
  <si>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</si>
  <si>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</si>
  <si>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</si>
  <si>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</si>
  <si>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</si>
  <si>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</si>
  <si>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</si>
  <si>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</si>
  <si>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</si>
  <si>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</si>
  <si>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</si>
  <si>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</si>
  <si>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</si>
  <si>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</si>
  <si>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</si>
  <si>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</si>
  <si>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</si>
  <si>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</si>
  <si>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</si>
  <si>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</si>
  <si>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</si>
  <si>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</si>
  <si>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</si>
  <si>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</si>
  <si>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</si>
  <si>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</si>
  <si>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東京都府中市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</si>
  <si>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</si>
  <si>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</si>
  <si>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</si>
  <si>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</si>
  <si>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</si>
  <si>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</si>
  <si>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</si>
  <si>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</si>
  <si>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</si>
  <si>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</si>
  <si>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</si>
  <si>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</si>
  <si>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</si>
  <si>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</si>
  <si>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</si>
  <si>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</si>
  <si>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</si>
  <si>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</si>
  <si>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</si>
  <si>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</si>
  <si>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</si>
  <si>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</si>
  <si>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</si>
  <si>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</si>
  <si>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</si>
  <si>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</si>
  <si>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</si>
  <si>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</si>
  <si>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</si>
  <si>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</si>
  <si>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</si>
  <si>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</si>
  <si>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</si>
  <si>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</si>
  <si>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</si>
  <si>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</si>
  <si>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</si>
  <si>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</si>
  <si>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</si>
  <si>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</si>
  <si>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</si>
  <si>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</si>
  <si>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</si>
  <si>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</si>
  <si>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</si>
  <si>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</si>
  <si>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</si>
  <si>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</si>
  <si>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</si>
  <si>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</si>
  <si>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</si>
  <si>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</si>
  <si>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</si>
  <si>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</si>
  <si>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</si>
  <si>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</si>
  <si>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</si>
  <si>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</si>
  <si>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</si>
  <si>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</si>
  <si>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</si>
  <si>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</si>
  <si>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</si>
  <si>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</si>
  <si>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</si>
  <si>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</si>
  <si>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</si>
  <si>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</si>
  <si>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</si>
  <si>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</si>
  <si>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</si>
  <si>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</si>
  <si>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</si>
  <si>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</si>
  <si>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</si>
  <si>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</si>
  <si>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</si>
  <si>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</si>
  <si>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</si>
  <si>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</si>
  <si>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</si>
  <si>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</si>
  <si>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</si>
  <si>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</si>
  <si>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</si>
  <si>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</si>
  <si>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</si>
  <si>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</si>
  <si>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</si>
  <si>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</si>
  <si>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</si>
  <si>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</si>
  <si>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</si>
  <si>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</si>
  <si>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</si>
  <si>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</si>
  <si>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</si>
  <si>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</si>
  <si>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</si>
  <si>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</si>
  <si>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</si>
  <si>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</si>
  <si>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</si>
  <si>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</si>
  <si>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</si>
  <si>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</si>
  <si>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</si>
  <si>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</si>
  <si>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</si>
  <si>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</si>
  <si>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</si>
  <si>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</si>
  <si>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</si>
  <si>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</si>
  <si>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</si>
  <si>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</si>
  <si>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</si>
  <si>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</si>
  <si>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</si>
  <si>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</si>
  <si>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</si>
  <si>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</si>
  <si>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</si>
  <si>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</si>
  <si>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</si>
  <si>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</si>
  <si>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</si>
  <si>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</si>
  <si>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</si>
  <si>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</si>
  <si>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</si>
  <si>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</si>
  <si>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</si>
  <si>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</si>
  <si>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</si>
  <si>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</si>
  <si>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</si>
  <si>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</si>
  <si>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</si>
  <si>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</si>
  <si>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</si>
  <si>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</si>
  <si>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</si>
  <si>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</si>
  <si>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</si>
  <si>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</si>
  <si>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</si>
  <si>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</si>
  <si>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</si>
  <si>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</si>
  <si>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東京都府中市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</si>
  <si>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</si>
  <si>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</si>
  <si>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</si>
  <si>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</si>
  <si>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</si>
  <si>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</si>
  <si>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</si>
  <si>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</si>
  <si>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</si>
  <si>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</si>
  <si>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</si>
  <si>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</si>
  <si>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</si>
  <si>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</si>
  <si>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</si>
  <si>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</si>
  <si>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</si>
  <si>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</si>
  <si>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</si>
  <si>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</si>
  <si>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公共用地特別会計</t>
    <phoneticPr fontId="5"/>
  </si>
  <si>
    <t>火災共済事業特別会計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</si>
  <si>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</si>
  <si>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</si>
  <si>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</si>
  <si>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</si>
  <si>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</si>
  <si>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</si>
  <si>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</si>
  <si>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</si>
  <si>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</si>
  <si>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</si>
  <si>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</si>
  <si>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</si>
  <si>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</si>
  <si>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</si>
  <si>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</si>
  <si>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</si>
  <si>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</si>
  <si>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</si>
  <si>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</si>
  <si>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</si>
  <si>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</si>
  <si>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</si>
  <si>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</si>
  <si>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</si>
  <si>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</si>
  <si>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</si>
  <si>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</si>
  <si>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</si>
  <si>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</si>
  <si>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</si>
  <si>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</si>
  <si>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</si>
  <si>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</si>
  <si>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</si>
  <si>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</si>
  <si>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</si>
  <si>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</si>
  <si>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</si>
  <si>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</si>
  <si>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</si>
  <si>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</si>
  <si>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</si>
  <si>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</si>
  <si>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</si>
  <si>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</si>
  <si>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</si>
  <si>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</si>
  <si>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</si>
  <si>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</si>
  <si>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</si>
  <si>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</si>
  <si>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</si>
  <si>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</si>
  <si>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</si>
  <si>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</si>
  <si>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</si>
  <si>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</si>
  <si>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</si>
  <si>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</si>
  <si>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</si>
  <si>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</si>
  <si>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</si>
  <si>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</si>
  <si>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</si>
  <si>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</si>
  <si>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</si>
  <si>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</si>
  <si>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</si>
  <si>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</si>
  <si>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</si>
  <si>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</si>
  <si>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</si>
  <si>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</si>
  <si>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</si>
  <si>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</si>
  <si>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</si>
  <si>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</si>
  <si>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</si>
  <si>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</si>
  <si>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</si>
  <si>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</si>
  <si>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</si>
  <si>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</si>
  <si>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</si>
  <si>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</si>
  <si>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</si>
  <si>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</si>
  <si>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</si>
  <si>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</si>
  <si>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</si>
  <si>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</si>
  <si>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</si>
  <si>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</si>
  <si>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</si>
  <si>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</si>
  <si>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</si>
  <si>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</si>
  <si>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</si>
  <si>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</si>
  <si>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</si>
  <si>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</si>
  <si>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</si>
  <si>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</si>
  <si>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</si>
  <si>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</si>
  <si>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</si>
  <si>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</si>
  <si>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</si>
  <si>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</si>
  <si>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</si>
  <si>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</si>
  <si>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</si>
  <si>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</si>
  <si>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</si>
  <si>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</si>
  <si>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</si>
  <si>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</si>
  <si>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</si>
  <si>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</si>
  <si>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</si>
  <si>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</si>
  <si>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</si>
  <si>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</si>
  <si>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</si>
  <si>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</si>
  <si>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</si>
  <si>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</si>
  <si>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</si>
  <si>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</si>
  <si>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</si>
  <si>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</si>
  <si>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</si>
  <si>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</si>
  <si>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</si>
  <si>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</si>
  <si>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</si>
  <si>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</si>
  <si>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</si>
  <si>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</si>
  <si>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</si>
  <si>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</si>
  <si>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</si>
  <si>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</si>
  <si>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</si>
  <si>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</si>
  <si>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</si>
  <si>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</si>
  <si>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</si>
  <si>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</si>
  <si>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</si>
  <si>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</si>
  <si>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</si>
  <si>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</si>
  <si>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</si>
  <si>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</si>
  <si>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</si>
  <si>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</si>
  <si>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</si>
  <si>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</si>
  <si>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</si>
  <si>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</si>
  <si>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</si>
  <si>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</si>
  <si>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</si>
  <si>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</si>
  <si>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</si>
  <si>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</si>
  <si>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</si>
  <si>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</si>
  <si>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0.28</t>
  </si>
  <si>
    <t>一般会計</t>
  </si>
  <si>
    <t>競走事業会計</t>
  </si>
  <si>
    <t>介護保険特別会計</t>
  </si>
  <si>
    <t>下水道事業特別会計</t>
  </si>
  <si>
    <t>公共用地特別会計</t>
  </si>
  <si>
    <t>国民健康保険特別会計</t>
  </si>
  <si>
    <t>後期高齢者医療特別会計</t>
  </si>
  <si>
    <t>火災共済事業特別会計</t>
  </si>
  <si>
    <t>その他会計（赤字）</t>
  </si>
  <si>
    <t>その他会計（黒字）</t>
  </si>
  <si>
    <t>-</t>
    <phoneticPr fontId="2"/>
  </si>
  <si>
    <t>-</t>
    <phoneticPr fontId="2"/>
  </si>
  <si>
    <t>-</t>
    <phoneticPr fontId="11"/>
  </si>
  <si>
    <t>東京たま広域資源循環組合</t>
    <rPh sb="0" eb="2">
      <t>トウキョウ</t>
    </rPh>
    <rPh sb="4" eb="6">
      <t>コウイキ</t>
    </rPh>
    <rPh sb="6" eb="8">
      <t>シゲン</t>
    </rPh>
    <rPh sb="8" eb="10">
      <t>ジュンカン</t>
    </rPh>
    <rPh sb="10" eb="12">
      <t>クミアイ</t>
    </rPh>
    <phoneticPr fontId="11"/>
  </si>
  <si>
    <t>多摩川衛生組合</t>
    <rPh sb="0" eb="3">
      <t>タマガワ</t>
    </rPh>
    <rPh sb="3" eb="5">
      <t>エイセイ</t>
    </rPh>
    <rPh sb="5" eb="7">
      <t>クミアイ</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</si>
  <si>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1"/>
  </si>
  <si>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1"/>
  </si>
  <si>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1"/>
  </si>
  <si>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11"/>
  </si>
  <si>
    <t>稲城・府中墓苑組合</t>
    <rPh sb="0" eb="2">
      <t>イナギ</t>
    </rPh>
    <rPh sb="3" eb="5">
      <t>フチュウ</t>
    </rPh>
    <rPh sb="5" eb="7">
      <t>ボエン</t>
    </rPh>
    <rPh sb="7" eb="9">
      <t>クミアイ</t>
    </rPh>
    <phoneticPr fontId="11"/>
  </si>
  <si>
    <t>（公財）府中市勤労者福祉振興公社</t>
    <rPh sb="1" eb="2">
      <t>コウ</t>
    </rPh>
    <rPh sb="2" eb="3">
      <t>ザイ</t>
    </rPh>
    <rPh sb="4" eb="7">
      <t>フチュウシ</t>
    </rPh>
    <rPh sb="7" eb="10">
      <t>キンロウシャ</t>
    </rPh>
    <rPh sb="10" eb="12">
      <t>フクシ</t>
    </rPh>
    <rPh sb="12" eb="14">
      <t>シンコウ</t>
    </rPh>
    <rPh sb="14" eb="16">
      <t>コウシャ</t>
    </rPh>
    <phoneticPr fontId="2"/>
  </si>
  <si>
    <t>府中市土地開発公社</t>
    <rPh sb="0" eb="3">
      <t>フチュウシ</t>
    </rPh>
    <rPh sb="3" eb="5">
      <t>トチ</t>
    </rPh>
    <rPh sb="5" eb="7">
      <t>カイハツ</t>
    </rPh>
    <rPh sb="7" eb="9">
      <t>コウシャ</t>
    </rPh>
    <phoneticPr fontId="2"/>
  </si>
  <si>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</si>
  <si>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</si>
  <si>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11"/>
  </si>
  <si>
    <t>-</t>
    <phoneticPr fontId="2"/>
  </si>
  <si>
    <t>公共施設整備基金</t>
    <phoneticPr fontId="11"/>
  </si>
  <si>
    <t>庁舎建設基金</t>
    <phoneticPr fontId="11"/>
  </si>
  <si>
    <t>公共施設管理基金</t>
    <phoneticPr fontId="11"/>
  </si>
  <si>
    <t>公園・緑化基金</t>
    <phoneticPr fontId="11"/>
  </si>
  <si>
    <t>生活・環境基金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</si>
  <si>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</si>
  <si>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</si>
  <si>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</si>
  <si>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</si>
  <si>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前年度から5.6ポイント改善し、一方で将来負担比率は、参考値として▲53.2％で、前年度から2.0ポイントの増となっている。その要因として市民活動センター等の府中駅南口の再開発事業の完了や学校給食センターの新築に際し市債の発行により整備したことで地方債現在高が増となったことが寄与している。引き続き、将来負担比率はマイナスとなっている状況から、将来世代への負担については適切に配分し施設・インフラの整備を図る。</t>
    <rPh sb="0" eb="2">
      <t>ユウケイ</t>
    </rPh>
    <rPh sb="2" eb="4">
      <t>コテイ</t>
    </rPh>
    <rPh sb="4" eb="6">
      <t>シサン</t>
    </rPh>
    <rPh sb="6" eb="8">
      <t>ゲンカ</t>
    </rPh>
    <rPh sb="8" eb="10">
      <t>ショウキャク</t>
    </rPh>
    <rPh sb="10" eb="11">
      <t>リツ</t>
    </rPh>
    <rPh sb="12" eb="15">
      <t>ゼンネンド</t>
    </rPh>
    <rPh sb="24" eb="26">
      <t>カイゼン</t>
    </rPh>
    <rPh sb="28" eb="30">
      <t>イッポウ</t>
    </rPh>
    <rPh sb="31" eb="33">
      <t>ショウライ</t>
    </rPh>
    <rPh sb="33" eb="35">
      <t>フタン</t>
    </rPh>
    <rPh sb="35" eb="37">
      <t>ヒリツ</t>
    </rPh>
    <rPh sb="39" eb="41">
      <t>サンコウ</t>
    </rPh>
    <rPh sb="41" eb="42">
      <t>チ</t>
    </rPh>
    <rPh sb="76" eb="78">
      <t>ヨウイン</t>
    </rPh>
    <rPh sb="81" eb="83">
      <t>シミン</t>
    </rPh>
    <rPh sb="118" eb="119">
      <t>サイ</t>
    </rPh>
    <rPh sb="120" eb="122">
      <t>シサイ</t>
    </rPh>
    <rPh sb="123" eb="125">
      <t>ハッコウ</t>
    </rPh>
    <rPh sb="128" eb="130">
      <t>セイビ</t>
    </rPh>
    <rPh sb="135" eb="138">
      <t>チホウサイ</t>
    </rPh>
    <rPh sb="138" eb="140">
      <t>ゲンザイ</t>
    </rPh>
    <rPh sb="140" eb="141">
      <t>ダカ</t>
    </rPh>
    <rPh sb="142" eb="143">
      <t>ゾウ</t>
    </rPh>
    <rPh sb="150" eb="152">
      <t>キヨ</t>
    </rPh>
    <rPh sb="179" eb="181">
      <t>ジョウキョウ</t>
    </rPh>
    <rPh sb="197" eb="199">
      <t>テキセツ</t>
    </rPh>
    <rPh sb="200" eb="202">
      <t>ハイブン</t>
    </rPh>
    <rPh sb="203" eb="205">
      <t>シセツ</t>
    </rPh>
    <rPh sb="211" eb="213">
      <t>セイビ</t>
    </rPh>
    <rPh sb="214" eb="215">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</si>
  <si>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</si>
  <si>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</si>
  <si>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</si>
  <si>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</si>
  <si>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</si>
  <si>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</si>
  <si>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</si>
  <si>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参考値として▲53.2％でマイナスの数値を維持し、実質公債費比率も近年は３％前後で推移している。引き続き、計画的な施設整備を進め適正な借入れ・返済を行い、目標値としている実質公債費比率８％以下の維持を図る。
</t>
    <rPh sb="26" eb="28">
      <t>スウチ</t>
    </rPh>
    <rPh sb="29" eb="31">
      <t>イジ</t>
    </rPh>
    <rPh sb="33" eb="35">
      <t>ジッシツ</t>
    </rPh>
    <rPh sb="35" eb="38">
      <t>コウサイヒ</t>
    </rPh>
    <rPh sb="38" eb="40">
      <t>ヒリツ</t>
    </rPh>
    <rPh sb="41" eb="43">
      <t>キンネン</t>
    </rPh>
    <rPh sb="46" eb="48">
      <t>ゼンゴ</t>
    </rPh>
    <rPh sb="49" eb="51">
      <t>スイイ</t>
    </rPh>
    <rPh sb="56" eb="57">
      <t>ヒ</t>
    </rPh>
    <rPh sb="58" eb="59">
      <t>ツヅ</t>
    </rPh>
    <rPh sb="61" eb="63">
      <t>ケイカク</t>
    </rPh>
    <rPh sb="63" eb="64">
      <t>テキ</t>
    </rPh>
    <rPh sb="65" eb="67">
      <t>シセツ</t>
    </rPh>
    <rPh sb="67" eb="69">
      <t>セイビ</t>
    </rPh>
    <rPh sb="70" eb="71">
      <t>スス</t>
    </rPh>
    <rPh sb="72" eb="74">
      <t>テキセイ</t>
    </rPh>
    <rPh sb="75" eb="77">
      <t>カリイ</t>
    </rPh>
    <rPh sb="79" eb="81">
      <t>ヘンサイ</t>
    </rPh>
    <rPh sb="82" eb="83">
      <t>オコナ</t>
    </rPh>
    <rPh sb="85" eb="88">
      <t>モクヒョウチ</t>
    </rPh>
    <rPh sb="93" eb="95">
      <t>ジッシツ</t>
    </rPh>
    <rPh sb="95" eb="98">
      <t>コウサイヒ</t>
    </rPh>
    <rPh sb="98" eb="100">
      <t>ヒリツ</t>
    </rPh>
    <rPh sb="102" eb="104">
      <t>イカ</t>
    </rPh>
    <rPh sb="105" eb="107">
      <t>イジ</t>
    </rPh>
    <rPh sb="108" eb="109">
      <t>ハカ</t>
    </rPh>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</si>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</sst>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2"/>
      <name val="ＭＳ Ｐ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5" fillId="0" borderId="0">
      <alignment vertical="center"/>
    </xf>
    <xf numFmtId="38" fontId="35" fillId="0" borderId="0" applyFont="0" applyFill="0" applyBorder="0" applyAlignment="0" applyProtection="0">
      <alignment vertical="center"/>
    </xf>
    <xf numFmtId="0" fontId="35" fillId="0" borderId="0">
      <alignment vertical="center"/>
    </xf>
    <xf numFmtId="0" fontId="36"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7" fillId="0" borderId="0" xfId="23"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33" fillId="0" borderId="116" xfId="12" applyNumberFormat="1" applyFont="1" applyFill="1" applyBorder="1" applyAlignment="1" applyProtection="1">
      <alignment horizontal="right" vertical="center" shrinkToFit="1"/>
      <protection locked="0"/>
    </xf>
    <xf numFmtId="0" fontId="33" fillId="0" borderId="112" xfId="12" applyFont="1" applyFill="1" applyBorder="1" applyAlignment="1" applyProtection="1">
      <alignment horizontal="left" vertical="center" shrinkToFit="1"/>
      <protection locked="0"/>
    </xf>
    <xf numFmtId="0" fontId="33" fillId="0" borderId="113" xfId="12" applyFont="1" applyFill="1" applyBorder="1" applyAlignment="1" applyProtection="1">
      <alignment horizontal="left" vertical="center" shrinkToFit="1"/>
      <protection locked="0"/>
    </xf>
    <xf numFmtId="0" fontId="33" fillId="0" borderId="114" xfId="12" applyFont="1" applyFill="1" applyBorder="1" applyAlignment="1" applyProtection="1">
      <alignment horizontal="left" vertical="center" shrinkToFit="1"/>
      <protection locked="0"/>
    </xf>
    <xf numFmtId="177" fontId="33" fillId="0" borderId="115" xfId="12" applyNumberFormat="1" applyFont="1" applyFill="1" applyBorder="1" applyAlignment="1" applyProtection="1">
      <alignment horizontal="right" vertical="center" shrinkToFit="1"/>
      <protection locked="0"/>
    </xf>
    <xf numFmtId="0" fontId="34" fillId="0" borderId="112" xfId="12" applyFont="1" applyFill="1" applyBorder="1" applyAlignment="1" applyProtection="1">
      <alignment horizontal="left" vertical="center" wrapText="1" shrinkToFit="1"/>
      <protection locked="0"/>
    </xf>
    <xf numFmtId="0" fontId="34" fillId="0" borderId="113" xfId="12" applyFont="1" applyFill="1" applyBorder="1" applyAlignment="1" applyProtection="1">
      <alignment horizontal="left" vertical="center" shrinkToFit="1"/>
      <protection locked="0"/>
    </xf>
    <xf numFmtId="0" fontId="34" fillId="0" borderId="114" xfId="12" applyFont="1" applyFill="1" applyBorder="1" applyAlignment="1" applyProtection="1">
      <alignment horizontal="left" vertical="center" shrinkToFit="1"/>
      <protection locked="0"/>
    </xf>
    <xf numFmtId="177" fontId="33" fillId="0" borderId="112" xfId="12" applyNumberFormat="1" applyFont="1" applyFill="1" applyBorder="1" applyAlignment="1" applyProtection="1">
      <alignment horizontal="right" vertical="center" shrinkToFit="1"/>
      <protection locked="0"/>
    </xf>
    <xf numFmtId="177" fontId="33" fillId="0" borderId="113" xfId="12" applyNumberFormat="1" applyFont="1" applyFill="1" applyBorder="1" applyAlignment="1" applyProtection="1">
      <alignment horizontal="right" vertical="center" shrinkToFit="1"/>
      <protection locked="0"/>
    </xf>
    <xf numFmtId="177" fontId="33" fillId="0" borderId="120" xfId="12" applyNumberFormat="1" applyFont="1" applyFill="1" applyBorder="1" applyAlignment="1" applyProtection="1">
      <alignment horizontal="right" vertical="center" shrinkToFit="1"/>
      <protection locked="0"/>
    </xf>
    <xf numFmtId="177" fontId="33" fillId="0" borderId="117" xfId="12" applyNumberFormat="1" applyFont="1" applyFill="1" applyBorder="1" applyAlignment="1" applyProtection="1">
      <alignment horizontal="right" vertical="center" shrinkToFit="1"/>
      <protection locked="0"/>
    </xf>
    <xf numFmtId="177" fontId="33" fillId="0" borderId="117" xfId="12" applyNumberFormat="1" applyFont="1" applyFill="1" applyBorder="1" applyAlignment="1" applyProtection="1">
      <alignment vertical="center" shrinkToFit="1"/>
      <protection locked="0"/>
    </xf>
    <xf numFmtId="177" fontId="33" fillId="0" borderId="113" xfId="12" applyNumberFormat="1" applyFont="1" applyFill="1" applyBorder="1" applyAlignment="1" applyProtection="1">
      <alignment vertical="center" shrinkToFit="1"/>
      <protection locked="0"/>
    </xf>
    <xf numFmtId="177" fontId="33" fillId="0" borderId="120" xfId="12" applyNumberFormat="1" applyFont="1" applyFill="1" applyBorder="1" applyAlignment="1" applyProtection="1">
      <alignment vertical="center" shrinkToFit="1"/>
      <protection locked="0"/>
    </xf>
    <xf numFmtId="177" fontId="33" fillId="0" borderId="102" xfId="12" applyNumberFormat="1" applyFont="1" applyFill="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33" fillId="0" borderId="98" xfId="12" applyFont="1" applyFill="1" applyBorder="1" applyAlignment="1" applyProtection="1">
      <alignment horizontal="left" vertical="center" shrinkToFit="1"/>
      <protection locked="0"/>
    </xf>
    <xf numFmtId="0" fontId="33" fillId="0" borderId="99" xfId="12" applyFont="1" applyFill="1" applyBorder="1" applyAlignment="1" applyProtection="1">
      <alignment horizontal="left" vertical="center" shrinkToFit="1"/>
      <protection locked="0"/>
    </xf>
    <xf numFmtId="0" fontId="33" fillId="0" borderId="100" xfId="12" applyFont="1" applyFill="1" applyBorder="1" applyAlignment="1" applyProtection="1">
      <alignment horizontal="left" vertical="center" shrinkToFit="1"/>
      <protection locked="0"/>
    </xf>
    <xf numFmtId="177" fontId="33" fillId="0" borderId="101" xfId="12" applyNumberFormat="1" applyFont="1" applyFill="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vertical="center" shrinkToFit="1"/>
      <protection locked="0"/>
    </xf>
    <xf numFmtId="0" fontId="33" fillId="0" borderId="99" xfId="15" applyFont="1" applyBorder="1" applyAlignment="1" applyProtection="1">
      <alignment vertical="center" shrinkToFit="1"/>
      <protection locked="0"/>
    </xf>
    <xf numFmtId="0" fontId="33" fillId="0" borderId="100" xfId="15" applyFont="1" applyBorder="1" applyAlignment="1" applyProtection="1">
      <alignmen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4">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210B-432A-A86D-FEA6729A77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61461</c:v>
                </c:pt>
                <c:pt idx="1">
                  <c:v>41365</c:v>
                </c:pt>
                <c:pt idx="2">
                  <c:v>47934</c:v>
                </c:pt>
                <c:pt idx="3">
                  <c:v>79242</c:v>
                </c:pt>
                <c:pt idx="4">
                  <c:v>76765</c:v>
                </c:pt>
              </c:numCache>
            </c:numRef>
          </c:val>
          <c:smooth val="0"/>
          <c:extLst>
            <c:ext xmlns:c16="http://schemas.microsoft.com/office/drawing/2014/chart" uri="{C3380CC4-5D6E-409C-BE32-E72D297353CC}">
              <c16:uniqueId val="{00000001-210B-432A-A86D-FEA6729A772D}"/>
            </c:ext>
          </c:extLst>
        </c:ser>
        <c:dLbls>
          <c:showLegendKey val="0"/>
          <c:showVal val="0"/>
          <c:showCatName val="0"/>
          <c:showSerName val="0"/>
          <c:showPercent val="0"/>
          <c:showBubbleSize val="0"/>
        </c:dLbls>
        <c:marker val="1"/>
        <c:smooth val="0"/>
        <c:axId val="140038528"/>
        <c:axId val="140040448"/>
      </c:lineChart>
      <c:catAx>
        <c:axId val="14003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40448"/>
        <c:crosses val="autoZero"/>
        <c:auto val="1"/>
        <c:lblAlgn val="ctr"/>
        <c:lblOffset val="100"/>
        <c:tickLblSkip val="1"/>
        <c:tickMarkSkip val="1"/>
        <c:noMultiLvlLbl val="0"/>
      </c:catAx>
      <c:valAx>
        <c:axId val="140040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3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7.18</c:v>
                </c:pt>
                <c:pt idx="1">
                  <c:v>4.28</c:v>
                </c:pt>
                <c:pt idx="2">
                  <c:v>5.51</c:v>
                </c:pt>
                <c:pt idx="3">
                  <c:v>5.03</c:v>
                </c:pt>
                <c:pt idx="4">
                  <c:v>5.73</c:v>
                </c:pt>
              </c:numCache>
            </c:numRef>
          </c:val>
          <c:extLst>
            <c:ext xmlns:c16="http://schemas.microsoft.com/office/drawing/2014/chart" uri="{C3380CC4-5D6E-409C-BE32-E72D297353CC}">
              <c16:uniqueId val="{00000000-0C9F-4E0F-9BE2-4B175C3E2D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10.89</c:v>
                </c:pt>
                <c:pt idx="1">
                  <c:v>13.28</c:v>
                </c:pt>
                <c:pt idx="2">
                  <c:v>13.17</c:v>
                </c:pt>
                <c:pt idx="3">
                  <c:v>12.91</c:v>
                </c:pt>
                <c:pt idx="4">
                  <c:v>14.87</c:v>
                </c:pt>
              </c:numCache>
            </c:numRef>
          </c:val>
          <c:extLst>
            <c:ext xmlns:c16="http://schemas.microsoft.com/office/drawing/2014/chart" uri="{C3380CC4-5D6E-409C-BE32-E72D297353CC}">
              <c16:uniqueId val="{00000001-0C9F-4E0F-9BE2-4B175C3E2D07}"/>
            </c:ext>
          </c:extLst>
        </c:ser>
        <c:dLbls>
          <c:showLegendKey val="0"/>
          <c:showVal val="0"/>
          <c:showCatName val="0"/>
          <c:showSerName val="0"/>
          <c:showPercent val="0"/>
          <c:showBubbleSize val="0"/>
        </c:dLbls>
        <c:gapWidth val="250"/>
        <c:overlap val="100"/>
        <c:axId val="147160064"/>
        <c:axId val="14717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3.54</c:v>
                </c:pt>
                <c:pt idx="1">
                  <c:v>0.67</c:v>
                </c:pt>
                <c:pt idx="2">
                  <c:v>1.37</c:v>
                </c:pt>
                <c:pt idx="3">
                  <c:v>-0.28000000000000003</c:v>
                </c:pt>
                <c:pt idx="4">
                  <c:v>2.13</c:v>
                </c:pt>
              </c:numCache>
            </c:numRef>
          </c:val>
          <c:smooth val="0"/>
          <c:extLst>
            <c:ext xmlns:c16="http://schemas.microsoft.com/office/drawing/2014/chart" uri="{C3380CC4-5D6E-409C-BE32-E72D297353CC}">
              <c16:uniqueId val="{00000002-0C9F-4E0F-9BE2-4B175C3E2D07}"/>
            </c:ext>
          </c:extLst>
        </c:ser>
        <c:dLbls>
          <c:showLegendKey val="0"/>
          <c:showVal val="0"/>
          <c:showCatName val="0"/>
          <c:showSerName val="0"/>
          <c:showPercent val="0"/>
          <c:showBubbleSize val="0"/>
        </c:dLbls>
        <c:marker val="1"/>
        <c:smooth val="0"/>
        <c:axId val="147160064"/>
        <c:axId val="147178624"/>
      </c:lineChart>
      <c:catAx>
        <c:axId val="1471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178624"/>
        <c:crosses val="autoZero"/>
        <c:auto val="1"/>
        <c:lblAlgn val="ctr"/>
        <c:lblOffset val="100"/>
        <c:tickLblSkip val="1"/>
        <c:tickMarkSkip val="1"/>
        <c:noMultiLvlLbl val="0"/>
      </c:catAx>
      <c:valAx>
        <c:axId val="14717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6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0.71</c:v>
                </c:pt>
                <c:pt idx="2">
                  <c:v>#N/A</c:v>
                </c:pt>
                <c:pt idx="3">
                  <c:v>2.29</c:v>
                </c:pt>
                <c:pt idx="4">
                  <c:v>0</c:v>
                </c:pt>
                <c:pt idx="5">
                  <c:v>0</c:v>
                </c:pt>
                <c:pt idx="6">
                  <c:v>0</c:v>
                </c:pt>
                <c:pt idx="7">
                  <c:v>0</c:v>
                </c:pt>
                <c:pt idx="8">
                  <c:v>0</c:v>
                </c:pt>
                <c:pt idx="9">
                  <c:v>0</c:v>
                </c:pt>
              </c:numCache>
            </c:numRef>
          </c:val>
          <c:extLst>
            <c:ext xmlns:c16="http://schemas.microsoft.com/office/drawing/2014/chart" uri="{C3380CC4-5D6E-409C-BE32-E72D297353CC}">
              <c16:uniqueId val="{00000000-6389-4C20-AF19-3153470A02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89-4C20-AF19-3153470A021A}"/>
            </c:ext>
          </c:extLst>
        </c:ser>
        <c:ser>
          <c:idx val="2"/>
          <c:order val="2"/>
          <c:tx>
            <c:strRef>
              <c:f>データシート!$A$29</c:f>
              <c:strCache>
                <c:ptCount val="1"/>
                <c:pt idx="0">
                  <c:v>火災共済事業特別会計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389-4C20-AF19-3153470A021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0.04</c:v>
                </c:pt>
                <c:pt idx="4">
                  <c:v>#N/A</c:v>
                </c:pt>
                <c:pt idx="5">
                  <c:v>0.04</c:v>
                </c:pt>
                <c:pt idx="6">
                  <c:v>#N/A</c:v>
                </c:pt>
                <c:pt idx="7">
                  <c:v>0</c:v>
                </c:pt>
                <c:pt idx="8">
                  <c:v>#N/A</c:v>
                </c:pt>
                <c:pt idx="9">
                  <c:v>0</c:v>
                </c:pt>
              </c:numCache>
            </c:numRef>
          </c:val>
          <c:extLst>
            <c:ext xmlns:c16="http://schemas.microsoft.com/office/drawing/2014/chart" uri="{C3380CC4-5D6E-409C-BE32-E72D297353CC}">
              <c16:uniqueId val="{00000003-6389-4C20-AF19-3153470A021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6389-4C20-AF19-3153470A021A}"/>
            </c:ext>
          </c:extLst>
        </c:ser>
        <c:ser>
          <c:idx val="5"/>
          <c:order val="5"/>
          <c:tx>
            <c:strRef>
              <c:f>データシート!$A$32</c:f>
              <c:strCache>
                <c:ptCount val="1"/>
                <c:pt idx="0">
                  <c:v>公共用地特別会計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0.37</c:v>
                </c:pt>
                <c:pt idx="4">
                  <c:v>#N/A</c:v>
                </c:pt>
                <c:pt idx="5">
                  <c:v>0.48</c:v>
                </c:pt>
                <c:pt idx="6">
                  <c:v>#N/A</c:v>
                </c:pt>
                <c:pt idx="7">
                  <c:v>0.11</c:v>
                </c:pt>
                <c:pt idx="8">
                  <c:v>#N/A</c:v>
                </c:pt>
                <c:pt idx="9">
                  <c:v>0.09</c:v>
                </c:pt>
              </c:numCache>
            </c:numRef>
          </c:val>
          <c:extLst>
            <c:ext xmlns:c16="http://schemas.microsoft.com/office/drawing/2014/chart" uri="{C3380CC4-5D6E-409C-BE32-E72D297353CC}">
              <c16:uniqueId val="{00000005-6389-4C20-AF19-3153470A021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0.45</c:v>
                </c:pt>
                <c:pt idx="2">
                  <c:v>#N/A</c:v>
                </c:pt>
                <c:pt idx="3">
                  <c:v>0.48</c:v>
                </c:pt>
                <c:pt idx="4">
                  <c:v>#N/A</c:v>
                </c:pt>
                <c:pt idx="5">
                  <c:v>0.67</c:v>
                </c:pt>
                <c:pt idx="6">
                  <c:v>#N/A</c:v>
                </c:pt>
                <c:pt idx="7">
                  <c:v>0.44</c:v>
                </c:pt>
                <c:pt idx="8">
                  <c:v>#N/A</c:v>
                </c:pt>
                <c:pt idx="9">
                  <c:v>0.11</c:v>
                </c:pt>
              </c:numCache>
            </c:numRef>
          </c:val>
          <c:extLst>
            <c:ext xmlns:c16="http://schemas.microsoft.com/office/drawing/2014/chart" uri="{C3380CC4-5D6E-409C-BE32-E72D297353CC}">
              <c16:uniqueId val="{00000006-6389-4C20-AF19-3153470A021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0.56000000000000005</c:v>
                </c:pt>
                <c:pt idx="2">
                  <c:v>#N/A</c:v>
                </c:pt>
                <c:pt idx="3">
                  <c:v>0.62</c:v>
                </c:pt>
                <c:pt idx="4">
                  <c:v>#N/A</c:v>
                </c:pt>
                <c:pt idx="5">
                  <c:v>0.74</c:v>
                </c:pt>
                <c:pt idx="6">
                  <c:v>#N/A</c:v>
                </c:pt>
                <c:pt idx="7">
                  <c:v>1.27</c:v>
                </c:pt>
                <c:pt idx="8">
                  <c:v>#N/A</c:v>
                </c:pt>
                <c:pt idx="9">
                  <c:v>1.19</c:v>
                </c:pt>
              </c:numCache>
            </c:numRef>
          </c:val>
          <c:extLst>
            <c:ext xmlns:c16="http://schemas.microsoft.com/office/drawing/2014/chart" uri="{C3380CC4-5D6E-409C-BE32-E72D297353CC}">
              <c16:uniqueId val="{00000007-6389-4C20-AF19-3153470A021A}"/>
            </c:ext>
          </c:extLst>
        </c:ser>
        <c:ser>
          <c:idx val="8"/>
          <c:order val="8"/>
          <c:tx>
            <c:strRef>
              <c:f>データシート!$A$35</c:f>
              <c:strCache>
                <c:ptCount val="1"/>
                <c:pt idx="0">
                  <c:v>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#N/A</c:v>
                </c:pt>
                <c:pt idx="5">
                  <c:v>2.2999999999999998</c:v>
                </c:pt>
                <c:pt idx="6">
                  <c:v>#N/A</c:v>
                </c:pt>
                <c:pt idx="7">
                  <c:v>3.51</c:v>
                </c:pt>
                <c:pt idx="8">
                  <c:v>#N/A</c:v>
                </c:pt>
                <c:pt idx="9">
                  <c:v>4.58</c:v>
                </c:pt>
              </c:numCache>
            </c:numRef>
          </c:val>
          <c:extLst>
            <c:ext xmlns:c16="http://schemas.microsoft.com/office/drawing/2014/chart" uri="{C3380CC4-5D6E-409C-BE32-E72D297353CC}">
              <c16:uniqueId val="{00000008-6389-4C20-AF19-3153470A02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6.61</c:v>
                </c:pt>
                <c:pt idx="2">
                  <c:v>#N/A</c:v>
                </c:pt>
                <c:pt idx="3">
                  <c:v>3.9</c:v>
                </c:pt>
                <c:pt idx="4">
                  <c:v>#N/A</c:v>
                </c:pt>
                <c:pt idx="5">
                  <c:v>5.0199999999999996</c:v>
                </c:pt>
                <c:pt idx="6">
                  <c:v>#N/A</c:v>
                </c:pt>
                <c:pt idx="7">
                  <c:v>4.9000000000000004</c:v>
                </c:pt>
                <c:pt idx="8">
                  <c:v>#N/A</c:v>
                </c:pt>
                <c:pt idx="9">
                  <c:v>5.62</c:v>
                </c:pt>
              </c:numCache>
            </c:numRef>
          </c:val>
          <c:extLst>
            <c:ext xmlns:c16="http://schemas.microsoft.com/office/drawing/2014/chart" uri="{C3380CC4-5D6E-409C-BE32-E72D297353CC}">
              <c16:uniqueId val="{00000009-6389-4C20-AF19-3153470A021A}"/>
            </c:ext>
          </c:extLst>
        </c:ser>
        <c:dLbls>
          <c:showLegendKey val="0"/>
          <c:showVal val="0"/>
          <c:showCatName val="0"/>
          <c:showSerName val="0"/>
          <c:showPercent val="0"/>
          <c:showBubbleSize val="0"/>
        </c:dLbls>
        <c:gapWidth val="150"/>
        <c:overlap val="100"/>
        <c:axId val="146941440"/>
        <c:axId val="146942976"/>
      </c:barChart>
      <c:catAx>
        <c:axId val="14694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942976"/>
        <c:crosses val="autoZero"/>
        <c:auto val="1"/>
        <c:lblAlgn val="ctr"/>
        <c:lblOffset val="100"/>
        <c:tickLblSkip val="1"/>
        <c:tickMarkSkip val="1"/>
        <c:noMultiLvlLbl val="0"/>
      </c:catAx>
      <c:valAx>
        <c:axId val="14694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4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4804</c:v>
                </c:pt>
                <c:pt idx="5">
                  <c:v>4938</c:v>
                </c:pt>
                <c:pt idx="8">
                  <c:v>4400</c:v>
                </c:pt>
                <c:pt idx="11">
                  <c:v>4218</c:v>
                </c:pt>
                <c:pt idx="14">
                  <c:v>4165</c:v>
                </c:pt>
              </c:numCache>
            </c:numRef>
          </c:val>
          <c:extLst>
            <c:ext xmlns:c16="http://schemas.microsoft.com/office/drawing/2014/chart" uri="{C3380CC4-5D6E-409C-BE32-E72D297353CC}">
              <c16:uniqueId val="{00000000-5658-41A2-8B4C-C3BCA9D93E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58-41A2-8B4C-C3BCA9D93E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1735</c:v>
                </c:pt>
                <c:pt idx="3">
                  <c:v>638</c:v>
                </c:pt>
                <c:pt idx="6">
                  <c:v>991</c:v>
                </c:pt>
                <c:pt idx="9">
                  <c:v>1320</c:v>
                </c:pt>
                <c:pt idx="12">
                  <c:v>759</c:v>
                </c:pt>
              </c:numCache>
            </c:numRef>
          </c:val>
          <c:extLst>
            <c:ext xmlns:c16="http://schemas.microsoft.com/office/drawing/2014/chart" uri="{C3380CC4-5D6E-409C-BE32-E72D297353CC}">
              <c16:uniqueId val="{00000002-5658-41A2-8B4C-C3BCA9D93E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79</c:v>
                </c:pt>
                <c:pt idx="3">
                  <c:v>54</c:v>
                </c:pt>
                <c:pt idx="6">
                  <c:v>52</c:v>
                </c:pt>
                <c:pt idx="9">
                  <c:v>72</c:v>
                </c:pt>
                <c:pt idx="12">
                  <c:v>88</c:v>
                </c:pt>
              </c:numCache>
            </c:numRef>
          </c:val>
          <c:extLst>
            <c:ext xmlns:c16="http://schemas.microsoft.com/office/drawing/2014/chart" uri="{C3380CC4-5D6E-409C-BE32-E72D297353CC}">
              <c16:uniqueId val="{00000003-5658-41A2-8B4C-C3BCA9D93E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336</c:v>
                </c:pt>
                <c:pt idx="3">
                  <c:v>286</c:v>
                </c:pt>
                <c:pt idx="6">
                  <c:v>408</c:v>
                </c:pt>
                <c:pt idx="9">
                  <c:v>406</c:v>
                </c:pt>
                <c:pt idx="12">
                  <c:v>386</c:v>
                </c:pt>
              </c:numCache>
            </c:numRef>
          </c:val>
          <c:extLst>
            <c:ext xmlns:c16="http://schemas.microsoft.com/office/drawing/2014/chart" uri="{C3380CC4-5D6E-409C-BE32-E72D297353CC}">
              <c16:uniqueId val="{00000004-5658-41A2-8B4C-C3BCA9D93E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58-41A2-8B4C-C3BCA9D93E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58-41A2-8B4C-C3BCA9D93E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4945</c:v>
                </c:pt>
                <c:pt idx="3">
                  <c:v>4730</c:v>
                </c:pt>
                <c:pt idx="6">
                  <c:v>4440</c:v>
                </c:pt>
                <c:pt idx="9">
                  <c:v>4254</c:v>
                </c:pt>
                <c:pt idx="12">
                  <c:v>4185</c:v>
                </c:pt>
              </c:numCache>
            </c:numRef>
          </c:val>
          <c:extLst>
            <c:ext xmlns:c16="http://schemas.microsoft.com/office/drawing/2014/chart" uri="{C3380CC4-5D6E-409C-BE32-E72D297353CC}">
              <c16:uniqueId val="{00000007-5658-41A2-8B4C-C3BCA9D93E3B}"/>
            </c:ext>
          </c:extLst>
        </c:ser>
        <c:dLbls>
          <c:showLegendKey val="0"/>
          <c:showVal val="0"/>
          <c:showCatName val="0"/>
          <c:showSerName val="0"/>
          <c:showPercent val="0"/>
          <c:showBubbleSize val="0"/>
        </c:dLbls>
        <c:gapWidth val="100"/>
        <c:overlap val="100"/>
        <c:axId val="138027776"/>
        <c:axId val="13802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2291</c:v>
                </c:pt>
                <c:pt idx="2">
                  <c:v>#N/A</c:v>
                </c:pt>
                <c:pt idx="3">
                  <c:v>#N/A</c:v>
                </c:pt>
                <c:pt idx="4">
                  <c:v>770</c:v>
                </c:pt>
                <c:pt idx="5">
                  <c:v>#N/A</c:v>
                </c:pt>
                <c:pt idx="6">
                  <c:v>#N/A</c:v>
                </c:pt>
                <c:pt idx="7">
                  <c:v>1491</c:v>
                </c:pt>
                <c:pt idx="8">
                  <c:v>#N/A</c:v>
                </c:pt>
                <c:pt idx="9">
                  <c:v>#N/A</c:v>
                </c:pt>
                <c:pt idx="10">
                  <c:v>1834</c:v>
                </c:pt>
                <c:pt idx="11">
                  <c:v>#N/A</c:v>
                </c:pt>
                <c:pt idx="12">
                  <c:v>#N/A</c:v>
                </c:pt>
                <c:pt idx="13">
                  <c:v>1253</c:v>
                </c:pt>
                <c:pt idx="14">
                  <c:v>#N/A</c:v>
                </c:pt>
              </c:numCache>
            </c:numRef>
          </c:val>
          <c:smooth val="0"/>
          <c:extLst>
            <c:ext xmlns:c16="http://schemas.microsoft.com/office/drawing/2014/chart" uri="{C3380CC4-5D6E-409C-BE32-E72D297353CC}">
              <c16:uniqueId val="{00000008-5658-41A2-8B4C-C3BCA9D93E3B}"/>
            </c:ext>
          </c:extLst>
        </c:ser>
        <c:dLbls>
          <c:showLegendKey val="0"/>
          <c:showVal val="0"/>
          <c:showCatName val="0"/>
          <c:showSerName val="0"/>
          <c:showPercent val="0"/>
          <c:showBubbleSize val="0"/>
        </c:dLbls>
        <c:marker val="1"/>
        <c:smooth val="0"/>
        <c:axId val="138027776"/>
        <c:axId val="138029696"/>
      </c:lineChart>
      <c:catAx>
        <c:axId val="13802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29696"/>
        <c:crosses val="autoZero"/>
        <c:auto val="1"/>
        <c:lblAlgn val="ctr"/>
        <c:lblOffset val="100"/>
        <c:tickLblSkip val="1"/>
        <c:tickMarkSkip val="1"/>
        <c:noMultiLvlLbl val="0"/>
      </c:catAx>
      <c:valAx>
        <c:axId val="13802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2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28605</c:v>
                </c:pt>
                <c:pt idx="5">
                  <c:v>25732</c:v>
                </c:pt>
                <c:pt idx="8">
                  <c:v>23377</c:v>
                </c:pt>
                <c:pt idx="11">
                  <c:v>21030</c:v>
                </c:pt>
                <c:pt idx="14">
                  <c:v>18732</c:v>
                </c:pt>
              </c:numCache>
            </c:numRef>
          </c:val>
          <c:extLst>
            <c:ext xmlns:c16="http://schemas.microsoft.com/office/drawing/2014/chart" uri="{C3380CC4-5D6E-409C-BE32-E72D297353CC}">
              <c16:uniqueId val="{00000000-C625-4795-8A93-23273E6C79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16363</c:v>
                </c:pt>
                <c:pt idx="5">
                  <c:v>18285</c:v>
                </c:pt>
                <c:pt idx="8">
                  <c:v>17805</c:v>
                </c:pt>
                <c:pt idx="11">
                  <c:v>17539</c:v>
                </c:pt>
                <c:pt idx="14">
                  <c:v>20781</c:v>
                </c:pt>
              </c:numCache>
            </c:numRef>
          </c:val>
          <c:extLst>
            <c:ext xmlns:c16="http://schemas.microsoft.com/office/drawing/2014/chart" uri="{C3380CC4-5D6E-409C-BE32-E72D297353CC}">
              <c16:uniqueId val="{00000001-C625-4795-8A93-23273E6C79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36592</c:v>
                </c:pt>
                <c:pt idx="5">
                  <c:v>39270</c:v>
                </c:pt>
                <c:pt idx="8">
                  <c:v>43043</c:v>
                </c:pt>
                <c:pt idx="11">
                  <c:v>48663</c:v>
                </c:pt>
                <c:pt idx="14">
                  <c:v>49628</c:v>
                </c:pt>
              </c:numCache>
            </c:numRef>
          </c:val>
          <c:extLst>
            <c:ext xmlns:c16="http://schemas.microsoft.com/office/drawing/2014/chart" uri="{C3380CC4-5D6E-409C-BE32-E72D297353CC}">
              <c16:uniqueId val="{00000002-C625-4795-8A93-23273E6C79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25-4795-8A93-23273E6C79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25-4795-8A93-23273E6C79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25-4795-8A93-23273E6C79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8285</c:v>
                </c:pt>
                <c:pt idx="3">
                  <c:v>8153</c:v>
                </c:pt>
                <c:pt idx="6">
                  <c:v>8148</c:v>
                </c:pt>
                <c:pt idx="9">
                  <c:v>8162</c:v>
                </c:pt>
                <c:pt idx="12">
                  <c:v>8111</c:v>
                </c:pt>
              </c:numCache>
            </c:numRef>
          </c:val>
          <c:extLst>
            <c:ext xmlns:c16="http://schemas.microsoft.com/office/drawing/2014/chart" uri="{C3380CC4-5D6E-409C-BE32-E72D297353CC}">
              <c16:uniqueId val="{00000006-C625-4795-8A93-23273E6C79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348</c:v>
                </c:pt>
                <c:pt idx="3">
                  <c:v>273</c:v>
                </c:pt>
                <c:pt idx="6">
                  <c:v>526</c:v>
                </c:pt>
                <c:pt idx="9">
                  <c:v>747</c:v>
                </c:pt>
                <c:pt idx="12">
                  <c:v>665</c:v>
                </c:pt>
              </c:numCache>
            </c:numRef>
          </c:val>
          <c:extLst>
            <c:ext xmlns:c16="http://schemas.microsoft.com/office/drawing/2014/chart" uri="{C3380CC4-5D6E-409C-BE32-E72D297353CC}">
              <c16:uniqueId val="{00000007-C625-4795-8A93-23273E6C79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3809</c:v>
                </c:pt>
                <c:pt idx="3">
                  <c:v>3391</c:v>
                </c:pt>
                <c:pt idx="6">
                  <c:v>3703</c:v>
                </c:pt>
                <c:pt idx="9">
                  <c:v>3964</c:v>
                </c:pt>
                <c:pt idx="12">
                  <c:v>4714</c:v>
                </c:pt>
              </c:numCache>
            </c:numRef>
          </c:val>
          <c:extLst>
            <c:ext xmlns:c16="http://schemas.microsoft.com/office/drawing/2014/chart" uri="{C3380CC4-5D6E-409C-BE32-E72D297353CC}">
              <c16:uniqueId val="{00000008-C625-4795-8A93-23273E6C79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7960</c:v>
                </c:pt>
                <c:pt idx="3">
                  <c:v>7534</c:v>
                </c:pt>
                <c:pt idx="6">
                  <c:v>6259</c:v>
                </c:pt>
                <c:pt idx="9">
                  <c:v>4653</c:v>
                </c:pt>
                <c:pt idx="12">
                  <c:v>4033</c:v>
                </c:pt>
              </c:numCache>
            </c:numRef>
          </c:val>
          <c:extLst>
            <c:ext xmlns:c16="http://schemas.microsoft.com/office/drawing/2014/chart" uri="{C3380CC4-5D6E-409C-BE32-E72D297353CC}">
              <c16:uniqueId val="{00000009-C625-4795-8A93-23273E6C79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43064</c:v>
                </c:pt>
                <c:pt idx="3">
                  <c:v>41371</c:v>
                </c:pt>
                <c:pt idx="6">
                  <c:v>38866</c:v>
                </c:pt>
                <c:pt idx="9">
                  <c:v>40632</c:v>
                </c:pt>
                <c:pt idx="12">
                  <c:v>44391</c:v>
                </c:pt>
              </c:numCache>
            </c:numRef>
          </c:val>
          <c:extLst>
            <c:ext xmlns:c16="http://schemas.microsoft.com/office/drawing/2014/chart" uri="{C3380CC4-5D6E-409C-BE32-E72D297353CC}">
              <c16:uniqueId val="{0000000A-C625-4795-8A93-23273E6C7900}"/>
            </c:ext>
          </c:extLst>
        </c:ser>
        <c:dLbls>
          <c:showLegendKey val="0"/>
          <c:showVal val="0"/>
          <c:showCatName val="0"/>
          <c:showSerName val="0"/>
          <c:showPercent val="0"/>
          <c:showBubbleSize val="0"/>
        </c:dLbls>
        <c:gapWidth val="100"/>
        <c:overlap val="100"/>
        <c:axId val="139661696"/>
        <c:axId val="14777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25-4795-8A93-23273E6C7900}"/>
            </c:ext>
          </c:extLst>
        </c:ser>
        <c:dLbls>
          <c:showLegendKey val="0"/>
          <c:showVal val="0"/>
          <c:showCatName val="0"/>
          <c:showSerName val="0"/>
          <c:showPercent val="0"/>
          <c:showBubbleSize val="0"/>
        </c:dLbls>
        <c:marker val="1"/>
        <c:smooth val="0"/>
        <c:axId val="139661696"/>
        <c:axId val="147778944"/>
      </c:lineChart>
      <c:catAx>
        <c:axId val="13966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778944"/>
        <c:crosses val="autoZero"/>
        <c:auto val="1"/>
        <c:lblAlgn val="ctr"/>
        <c:lblOffset val="100"/>
        <c:tickLblSkip val="1"/>
        <c:tickMarkSkip val="1"/>
        <c:noMultiLvlLbl val="0"/>
      </c:catAx>
      <c:valAx>
        <c:axId val="14777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6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7041</c:v>
                </c:pt>
                <c:pt idx="1">
                  <c:v>7149</c:v>
                </c:pt>
                <c:pt idx="2">
                  <c:v>8000</c:v>
                </c:pt>
              </c:numCache>
            </c:numRef>
          </c:val>
          <c:extLst>
            <c:ext xmlns:c16="http://schemas.microsoft.com/office/drawing/2014/chart" uri="{C3380CC4-5D6E-409C-BE32-E72D297353CC}">
              <c16:uniqueId val="{00000000-454F-4139-88CE-3D5B63F366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54F-4139-88CE-3D5B63F366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33323</c:v>
                </c:pt>
                <c:pt idx="1">
                  <c:v>37602</c:v>
                </c:pt>
                <c:pt idx="2">
                  <c:v>38448</c:v>
                </c:pt>
              </c:numCache>
            </c:numRef>
          </c:val>
          <c:extLst>
            <c:ext xmlns:c16="http://schemas.microsoft.com/office/drawing/2014/chart" uri="{C3380CC4-5D6E-409C-BE32-E72D297353CC}">
              <c16:uniqueId val="{00000002-454F-4139-88CE-3D5B63F3668A}"/>
            </c:ext>
          </c:extLst>
        </c:ser>
        <c:dLbls>
          <c:showLegendKey val="0"/>
          <c:showVal val="0"/>
          <c:showCatName val="0"/>
          <c:showSerName val="0"/>
          <c:showPercent val="0"/>
          <c:showBubbleSize val="0"/>
        </c:dLbls>
        <c:gapWidth val="120"/>
        <c:overlap val="100"/>
        <c:axId val="147534976"/>
        <c:axId val="147536512"/>
      </c:barChart>
      <c:catAx>
        <c:axId val="14753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536512"/>
        <c:crosses val="autoZero"/>
        <c:auto val="1"/>
        <c:lblAlgn val="ctr"/>
        <c:lblOffset val="100"/>
        <c:tickLblSkip val="1"/>
        <c:tickMarkSkip val="1"/>
        <c:noMultiLvlLbl val="0"/>
      </c:catAx>
      <c:valAx>
        <c:axId val="147536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53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{12FD7AF9-11C1-422C-B43F-33B4C7201F70}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102-4A7C-88E7-2A5AD560FF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{50DBA0B3-C21E-47CE-80B3-5231BD16F238}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02-4A7C-88E7-2A5AD560FF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{DF8240FC-4BEE-4654-9934-6FCC39A86DA6}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02-4A7C-88E7-2A5AD560FF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{63FE11FB-CA01-43F3-B5E1-A344EB1D8028}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02-4A7C-88E7-2A5AD560FF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{80B20832-273F-4629-9C8C-0690619090DE}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02-4A7C-88E7-2A5AD560FFB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{5E4A817A-D196-4607-BA5A-0E09FB07849D}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102-4A7C-88E7-2A5AD560FFB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{73CAE9A8-F02D-4263-8381-93E1BAE27449}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102-4A7C-88E7-2A5AD560FFB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{11F110B4-57C8-4EFF-BA9E-73EF0128EE63}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102-4A7C-88E7-2A5AD560FFB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{5EDFF1CD-F88E-48CC-9809-70CEA1B7A05B}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102-4A7C-88E7-2A5AD560FF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66.5</c:v>
                </c:pt>
                <c:pt idx="32">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102-4A7C-88E7-2A5AD560FF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{C80958DF-0404-48FD-98FC-43DCE67BB98A}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102-4A7C-88E7-2A5AD560FF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{8944D9DD-782C-40C9-9180-42A65714293E}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02-4A7C-88E7-2A5AD560FF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{674D44EE-34A3-4013-B04D-E0626E5C60DE}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02-4A7C-88E7-2A5AD560FF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{627EFB3D-DC4F-4491-8477-FC7BA1B24C14}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02-4A7C-88E7-2A5AD560FF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{6007BF14-CD4A-45F9-BEA9-04A5DAC2FDC3}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02-4A7C-88E7-2A5AD560FFB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{81033604-90C4-4B42-861A-34F235BE2CE2}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102-4A7C-88E7-2A5AD560FFB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{C4885A9C-EA58-47F2-8D7D-E887396E6E12}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102-4A7C-88E7-2A5AD560FFB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{FB76B46A-EA12-49CA-8495-C1EA3A22D63F}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102-4A7C-88E7-2A5AD560FFB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{B7C30774-E69A-4E71-A342-009F98529D47}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102-4A7C-88E7-2A5AD560FF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57.9</c:v>
                </c:pt>
              </c:numCache>
            </c:numRef>
          </c:xVal>
          <c:yVal>
            <c:numRef>
              <c:f>公会計指標分析・財政指標組合せ分析表!$BP$55:$DC$55</c:f>
              <c:numCache>
                <c:formatCode>#,##0.0;"▲ "#,##0.0</c:formatCode>
                <c:ptCount val="40"/>
                <c:pt idx="24">
                  <c:v>16.600000000000001</c:v>
                </c:pt>
                <c:pt idx="32">
                  <c:v>17.399999999999999</c:v>
                </c:pt>
              </c:numCache>
            </c:numRef>
          </c:yVal>
          <c:smooth val="0"/>
          <c:extLst>
            <c:ext xmlns:c16="http://schemas.microsoft.com/office/drawing/2014/chart" uri="{C3380CC4-5D6E-409C-BE32-E72D297353CC}">
              <c16:uniqueId val="{00000013-2102-4A7C-88E7-2A5AD560FFBC}"/>
            </c:ext>
          </c:extLst>
        </c:ser>
        <c:dLbls>
          <c:showLegendKey val="0"/>
          <c:showVal val="1"/>
          <c:showCatName val="0"/>
          <c:showSerName val="0"/>
          <c:showPercent val="0"/>
          <c:showBubbleSize val="0"/>
        </c:dLbls>
        <c:axId val="147247872"/>
        <c:axId val="147249792"/>
      </c:scatterChart>
      <c:valAx>
        <c:axId val="147247872"/>
        <c:scaling>
          <c:orientation val="minMax"/>
          <c:max val="58.7"/>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249792"/>
        <c:crosses val="autoZero"/>
        <c:crossBetween val="midCat"/>
      </c:valAx>
      <c:valAx>
        <c:axId val="147249792"/>
        <c:scaling>
          <c:orientation val="minMax"/>
          <c:max val="17.600000000000001"/>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24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{2DEBE18A-6301-4BD7-AF61-588EA50A97D6}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879-447A-83AD-7FD49455B4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{FF282560-7088-486B-904C-A3D0FB1FE8A1}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79-447A-83AD-7FD49455B4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{BE801EDC-0A2E-4AB6-B5DB-71354B700E0D}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79-447A-83AD-7FD49455B4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{D1593175-02D7-4022-84E7-1BEEEC467015}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79-447A-83AD-7FD49455B4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{9B1C5D43-8F59-4D2F-B0C2-319540E60D57}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79-447A-83AD-7FD49455B4C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{3C193ABB-F6D3-4158-BF00-77AD30CFDC35}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879-447A-83AD-7FD49455B4C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{8EA53946-333F-4FBD-BA81-8B906BE54773}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879-447A-83AD-7FD49455B4C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{85F75DE3-14CA-4517-A333-C5419F62BED3}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879-447A-83AD-7FD49455B4C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{7DBDF599-FCA0-4560-86D6-61A0171CD2D6}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879-447A-83AD-7FD49455B4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3.8</c:v>
                </c:pt>
                <c:pt idx="16">
                  <c:v>3.2</c:v>
                </c:pt>
                <c:pt idx="24">
                  <c:v>2.6</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879-447A-83AD-7FD49455B4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{0BC345FD-521D-4325-860F-6F9773CFC01D}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879-447A-83AD-7FD49455B4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{08185737-1F4A-4F3C-8514-834FEE86CAEA}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79-447A-83AD-7FD49455B4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{C472F770-2E59-4C60-8DEA-0E9549F42F0D}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79-447A-83AD-7FD49455B4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{014EB99B-A333-4B50-B780-BCB83E89BEB5}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79-447A-83AD-7FD49455B4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{2D59A93B-421D-42A7-92A3-A21E2C1195A6}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79-447A-83AD-7FD49455B4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{16B28728-9600-4BEB-95A1-C29E42E7476A}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879-447A-83AD-7FD49455B4C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{F5D320B6-67CC-44AE-9C58-E12F85E9FF58}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879-447A-83AD-7FD49455B4C8}"/>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{8E76F926-873E-4515-8598-C0C501E550BF}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879-447A-83AD-7FD49455B4C8}"/>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{54D1A38A-A9A2-4758-AEBD-EE3047255B92}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879-447A-83AD-7FD49455B4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9879-447A-83AD-7FD49455B4C8}"/>
            </c:ext>
          </c:extLst>
        </c:ser>
        <c:dLbls>
          <c:showLegendKey val="0"/>
          <c:showVal val="1"/>
          <c:showCatName val="0"/>
          <c:showSerName val="0"/>
          <c:showPercent val="0"/>
          <c:showBubbleSize val="0"/>
        </c:dLbls>
        <c:axId val="148332544"/>
        <c:axId val="148334464"/>
      </c:scatterChart>
      <c:valAx>
        <c:axId val="148332544"/>
        <c:scaling>
          <c:orientation val="minMax"/>
          <c:max val="6.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34464"/>
        <c:crosses val="autoZero"/>
        <c:crossBetween val="midCat"/>
      </c:valAx>
      <c:valAx>
        <c:axId val="148334464"/>
        <c:scaling>
          <c:orientation val="minMax"/>
          <c:max val="3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332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単年度の比率は前年度から▲</a:t>
          </a:r>
          <a:r>
            <a:rPr kumimoji="1" lang="en-US" altLang="ja-JP" sz="1400">
              <a:latin typeface="ＭＳ ゴシック" pitchFamily="49" charset="-128"/>
              <a:ea typeface="ＭＳ ゴシック" pitchFamily="49" charset="-128"/>
            </a:rPr>
            <a:t>1.035</a:t>
          </a:r>
          <a:r>
            <a:rPr kumimoji="1" lang="ja-JP" altLang="en-US" sz="1400">
              <a:latin typeface="ＭＳ ゴシック" pitchFamily="49" charset="-128"/>
              <a:ea typeface="ＭＳ ゴシック" pitchFamily="49" charset="-128"/>
            </a:rPr>
            <a:t>ポイント減となっているが、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と比較すると</a:t>
          </a:r>
          <a:r>
            <a:rPr kumimoji="1" lang="en-US" altLang="ja-JP" sz="1400">
              <a:latin typeface="ＭＳ ゴシック" pitchFamily="49" charset="-128"/>
              <a:ea typeface="ＭＳ ゴシック" pitchFamily="49" charset="-128"/>
            </a:rPr>
            <a:t>0.869</a:t>
          </a:r>
          <a:r>
            <a:rPr kumimoji="1" lang="ja-JP" altLang="en-US" sz="1400">
              <a:latin typeface="ＭＳ ゴシック" pitchFamily="49" charset="-128"/>
              <a:ea typeface="ＭＳ ゴシック" pitchFamily="49" charset="-128"/>
            </a:rPr>
            <a:t>ポイント増のため、３か年平均値は増加する結果となった。分子の中でこの増加に最も影響を与えた要因は「災害復旧費等に係る基準財政需要額」の減少（▲</a:t>
          </a:r>
          <a:r>
            <a:rPr kumimoji="1" lang="en-US" altLang="ja-JP" sz="1400">
              <a:latin typeface="ＭＳ ゴシック" pitchFamily="49" charset="-128"/>
              <a:ea typeface="ＭＳ ゴシック" pitchFamily="49" charset="-128"/>
            </a:rPr>
            <a:t>714,775</a:t>
          </a:r>
          <a:r>
            <a:rPr kumimoji="1" lang="ja-JP" altLang="en-US" sz="1400">
              <a:latin typeface="ＭＳ ゴシック" pitchFamily="49" charset="-128"/>
              <a:ea typeface="ＭＳ ゴシック" pitchFamily="49" charset="-128"/>
            </a:rPr>
            <a:t>千円）で、純粋な影響度としては</a:t>
          </a:r>
          <a:r>
            <a:rPr kumimoji="1" lang="en-US" altLang="ja-JP" sz="1400">
              <a:latin typeface="ＭＳ ゴシック" pitchFamily="49" charset="-128"/>
              <a:ea typeface="ＭＳ ゴシック" pitchFamily="49" charset="-128"/>
            </a:rPr>
            <a:t>1.466</a:t>
          </a:r>
          <a:r>
            <a:rPr kumimoji="1" lang="ja-JP" altLang="en-US" sz="1400">
              <a:latin typeface="ＭＳ ゴシック" pitchFamily="49" charset="-128"/>
              <a:ea typeface="ＭＳ ゴシック" pitchFamily="49" charset="-128"/>
            </a:rPr>
            <a:t>ポイント押し上げる効果があり、その内訳としては減税補填債償還費の減少（</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1,031,083</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388,080</a:t>
          </a:r>
          <a:r>
            <a:rPr kumimoji="1" lang="ja-JP" altLang="en-US" sz="1400">
              <a:latin typeface="ＭＳ ゴシック" pitchFamily="49" charset="-128"/>
              <a:ea typeface="ＭＳ ゴシック" pitchFamily="49" charset="-128"/>
            </a:rPr>
            <a:t>千円）が効いている。経年変化でも適正水準となっていることから、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引き続き計画に基づく借入れ・返済を行い、目標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としている実質公債費比率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の維持を目指す。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平成２９年度決算の将来負担比率は▲</a:t>
          </a:r>
          <a:r>
            <a:rPr kumimoji="1" lang="en-US" altLang="ja-JP" sz="1400">
              <a:latin typeface="ＭＳ ゴシック" pitchFamily="49" charset="-128"/>
              <a:ea typeface="ＭＳ ゴシック" pitchFamily="49" charset="-128"/>
            </a:rPr>
            <a:t>53.2</a:t>
          </a:r>
          <a:r>
            <a:rPr kumimoji="1" lang="ja-JP" altLang="en-US" sz="1400">
              <a:latin typeface="ＭＳ ゴシック" pitchFamily="49" charset="-128"/>
              <a:ea typeface="ＭＳ ゴシック" pitchFamily="49" charset="-128"/>
            </a:rPr>
            <a:t>％で、前年度から</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ポイントの増となっている。分子の変動についてみると、増分の最大の要因は「地方債の現在高」の増加（</a:t>
          </a:r>
          <a:r>
            <a:rPr kumimoji="1" lang="en-US" altLang="ja-JP" sz="1400">
              <a:latin typeface="ＭＳ ゴシック" pitchFamily="49" charset="-128"/>
              <a:ea typeface="ＭＳ ゴシック" pitchFamily="49" charset="-128"/>
            </a:rPr>
            <a:t>3,759,656</a:t>
          </a:r>
          <a:r>
            <a:rPr kumimoji="1" lang="ja-JP" altLang="en-US" sz="1400">
              <a:latin typeface="ＭＳ ゴシック" pitchFamily="49" charset="-128"/>
              <a:ea typeface="ＭＳ ゴシック" pitchFamily="49" charset="-128"/>
            </a:rPr>
            <a:t>千円）で純粋な影響度としては</a:t>
          </a:r>
          <a:r>
            <a:rPr kumimoji="1" lang="en-US" altLang="ja-JP" sz="1400">
              <a:latin typeface="ＭＳ ゴシック" pitchFamily="49" charset="-128"/>
              <a:ea typeface="ＭＳ ゴシック" pitchFamily="49" charset="-128"/>
            </a:rPr>
            <a:t>7.143</a:t>
          </a:r>
          <a:r>
            <a:rPr kumimoji="1" lang="ja-JP" altLang="en-US" sz="1400">
              <a:latin typeface="ＭＳ ゴシック" pitchFamily="49" charset="-128"/>
              <a:ea typeface="ＭＳ ゴシック" pitchFamily="49" charset="-128"/>
            </a:rPr>
            <a:t>ポイント押し上げており、内訳としては市民活動センター整備事業債（</a:t>
          </a:r>
          <a:r>
            <a:rPr kumimoji="1" lang="en-US" altLang="ja-JP" sz="1400">
              <a:latin typeface="ＭＳ ゴシック" pitchFamily="49" charset="-128"/>
              <a:ea typeface="ＭＳ ゴシック" pitchFamily="49" charset="-128"/>
            </a:rPr>
            <a:t>2,844,888</a:t>
          </a:r>
          <a:r>
            <a:rPr kumimoji="1" lang="ja-JP" altLang="en-US" sz="1400">
              <a:latin typeface="ＭＳ ゴシック" pitchFamily="49" charset="-128"/>
              <a:ea typeface="ＭＳ ゴシック" pitchFamily="49" charset="-128"/>
            </a:rPr>
            <a:t>千円）及び給食センター新築事業債（</a:t>
          </a:r>
          <a:r>
            <a:rPr kumimoji="1" lang="en-US" altLang="ja-JP" sz="1400">
              <a:latin typeface="ＭＳ ゴシック" pitchFamily="49" charset="-128"/>
              <a:ea typeface="ＭＳ ゴシック" pitchFamily="49" charset="-128"/>
            </a:rPr>
            <a:t>2,984,700</a:t>
          </a:r>
          <a:r>
            <a:rPr kumimoji="1" lang="ja-JP" altLang="en-US" sz="1400">
              <a:latin typeface="ＭＳ ゴシック" pitchFamily="49" charset="-128"/>
              <a:ea typeface="ＭＳ ゴシック" pitchFamily="49" charset="-128"/>
            </a:rPr>
            <a:t>千円）の増が効いている。一方、減分の要因は「充当可能特定歳入」の増加（</a:t>
          </a:r>
          <a:r>
            <a:rPr kumimoji="1" lang="en-US" altLang="ja-JP" sz="1400">
              <a:latin typeface="ＭＳ ゴシック" pitchFamily="49" charset="-128"/>
              <a:ea typeface="ＭＳ ゴシック" pitchFamily="49" charset="-128"/>
            </a:rPr>
            <a:t>3,242,358</a:t>
          </a:r>
          <a:r>
            <a:rPr kumimoji="1" lang="ja-JP" altLang="en-US" sz="1400">
              <a:latin typeface="ＭＳ ゴシック" pitchFamily="49" charset="-128"/>
              <a:ea typeface="ＭＳ ゴシック" pitchFamily="49" charset="-128"/>
            </a:rPr>
            <a:t>千円）で純粋な影響度としては▲</a:t>
          </a:r>
          <a:r>
            <a:rPr kumimoji="1" lang="en-US" altLang="ja-JP" sz="1400">
              <a:latin typeface="ＭＳ ゴシック" pitchFamily="49" charset="-128"/>
              <a:ea typeface="ＭＳ ゴシック" pitchFamily="49" charset="-128"/>
            </a:rPr>
            <a:t>6.160</a:t>
          </a:r>
          <a:r>
            <a:rPr kumimoji="1" lang="ja-JP" altLang="en-US" sz="1400">
              <a:latin typeface="ＭＳ ゴシック" pitchFamily="49" charset="-128"/>
              <a:ea typeface="ＭＳ ゴシック" pitchFamily="49" charset="-128"/>
            </a:rPr>
            <a:t>ポイント押し下げる効果があり、内訳では都市計画事業に係る地方債現在高の一般会計分の増加（</a:t>
          </a:r>
          <a:r>
            <a:rPr kumimoji="1" lang="en-US" altLang="ja-JP" sz="1400">
              <a:latin typeface="ＭＳ ゴシック" pitchFamily="49" charset="-128"/>
              <a:ea typeface="ＭＳ ゴシック" pitchFamily="49" charset="-128"/>
            </a:rPr>
            <a:t>9,138,448</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12,530,193</a:t>
          </a:r>
          <a:r>
            <a:rPr kumimoji="1" lang="ja-JP" altLang="en-US" sz="1400">
              <a:latin typeface="ＭＳ ゴシック" pitchFamily="49" charset="-128"/>
              <a:ea typeface="ＭＳ ゴシック" pitchFamily="49" charset="-128"/>
            </a:rPr>
            <a:t>千円）が効いている。いずれにしても</a:t>
          </a:r>
          <a:r>
            <a:rPr kumimoji="1" lang="ja-JP" altLang="en-US" sz="1400">
              <a:latin typeface="ＭＳ Ｐゴシック" panose="020B0600070205080204" pitchFamily="50" charset="-128"/>
              <a:ea typeface="ＭＳ Ｐゴシック" panose="020B0600070205080204" pitchFamily="50" charset="-128"/>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保有している基金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将来歳入が見込める財源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等が将来の負担額を上回っており、将来負担比率はマイナスとなっていることから、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後年度への負担</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については抑制を図る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第６次府中市総合計画に掲げる各施策の更なる推進を図る観点から、福祉基金、市民活動推進基金及び環境基金を廃止し、総合計画の基本目標で定める４分野に係る事業の財源として活用する基金として、健康・福祉基金、生活・環境基金、文化・学習基金、都市基盤・産業基金を新設したことや、今後の施設保全に備えるため、</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７８億５２００万円積立てたこと等により、基金全体としては１６億９６００万円の増となった。</a:t>
          </a:r>
          <a:endParaRPr lang="ja-JP" altLang="ja-JP" sz="2000">
            <a:effectLst/>
            <a:latin typeface="ＭＳ Ｐゴシック" panose="020B0600070205080204" pitchFamily="50" charset="-128"/>
            <a:ea typeface="ＭＳ Ｐゴシック" panose="020B0600070205080204" pitchFamily="50" charset="-128"/>
          </a:endParaRPr>
        </a:p>
        <a:p>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第６次府中市総合計画後期基本計画の計画期間である平成３０年度から平成３４年度までの基金の積立と活用の方針を定め、多様化する市民ニーズや新たな行政需要、公共施設の老朽化対策等に的確に対応していくため、基金を活用していく。</a:t>
          </a:r>
          <a:endParaRPr lang="ja-JP" altLang="ja-JP" sz="2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公共施設の用地取得や新築、改築等の財源</a:t>
          </a:r>
          <a:endParaRPr lang="ja-JP" altLang="ja-JP" sz="2000">
            <a:effectLst/>
            <a:latin typeface="ＭＳ Ｐゴシック" panose="020B0600070205080204" pitchFamily="50" charset="-128"/>
            <a:ea typeface="ＭＳ Ｐゴシック" panose="020B0600070205080204" pitchFamily="50" charset="-128"/>
          </a:endParaRPr>
        </a:p>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市庁舎の建設のための財源</a:t>
          </a:r>
          <a:endParaRPr lang="ja-JP" altLang="ja-JP" sz="2000">
            <a:effectLst/>
            <a:latin typeface="ＭＳ Ｐゴシック" panose="020B0600070205080204" pitchFamily="50" charset="-128"/>
            <a:ea typeface="ＭＳ Ｐゴシック" panose="020B0600070205080204" pitchFamily="50" charset="-128"/>
          </a:endParaRPr>
        </a:p>
        <a:p>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公共施設管理基金：公共施設の管理に要する経費の財源</a:t>
          </a:r>
          <a:endParaRPr lang="ja-JP" altLang="ja-JP" sz="2000">
            <a:effectLst/>
            <a:latin typeface="ＭＳ Ｐゴシック" panose="020B0600070205080204" pitchFamily="50" charset="-128"/>
            <a:ea typeface="ＭＳ Ｐゴシック" panose="020B0600070205080204" pitchFamily="50" charset="-128"/>
          </a:endParaRPr>
        </a:p>
        <a:p>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公共施設整備基金：市民活動センター整備事業費や給食センター新築事業費などの財源として、４０億６７００万円を取崩した一方で、</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今後、学校をはじめとした公共施設の老朽化対策が本格化してくることを踏まえ７８億５２００万円を積立てたことにより増加</a:t>
          </a:r>
          <a:endParaRPr lang="ja-JP" altLang="ja-JP" sz="2000">
            <a:effectLst/>
            <a:latin typeface="ＭＳ Ｐゴシック" panose="020B0600070205080204" pitchFamily="50" charset="-128"/>
            <a:ea typeface="ＭＳ Ｐゴシック" panose="020B0600070205080204" pitchFamily="50" charset="-128"/>
          </a:endParaRPr>
        </a:p>
        <a:p>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庁舎建設基金：平成３３（２０２１）年度に開始予定の庁舎の建設工事のため、平成３３（２０２１）年度まで毎年４億円程度を積立予定</a:t>
          </a:r>
          <a:endParaRPr lang="ja-JP" altLang="ja-JP" sz="2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景気の動向による市税等の変動による。</a:t>
          </a:r>
          <a:endParaRPr lang="ja-JP" altLang="ja-JP" sz="2000">
            <a:effectLst/>
            <a:latin typeface="ＭＳ Ｐゴシック" panose="020B0600070205080204" pitchFamily="50" charset="-128"/>
            <a:ea typeface="ＭＳ Ｐゴシック" panose="020B0600070205080204" pitchFamily="50" charset="-128"/>
          </a:endParaRPr>
        </a:p>
        <a:p>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財政調整基金の残高は、標準財政規模の１５パーセント程度である８０億円を基本額とし、維持に努めることとしている。</a:t>
          </a:r>
          <a:endParaRPr lang="ja-JP" altLang="ja-JP" sz="2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258,654
253,714
29.43
117,185,984
114,062,612
3,080,565
53,797,346
44,391,468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対前年度比較では前年度から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ポイント改善しており、市民活動センター等の府中駅南口再開発ビル「ル・シーニュ」の施設購入や学校給食センターの新築が数値の改善に寄与している。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で、他団体との比較では全国平均及び東京都平均を上回っており、類似団体内順位も６位と上位であることから比較的老朽化が進んでいる状況である。引き続き、老朽化の進んだ施設及びインフラの計画的な保全、</a:t>
          </a:r>
          <a:r>
            <a:rPr kumimoji="1" lang="en-US" altLang="ja-JP" sz="1100">
              <a:latin typeface="ＭＳ Ｐゴシック" panose="020B0600070205080204" pitchFamily="50" charset="-128"/>
              <a:ea typeface="ＭＳ Ｐゴシック" panose="020B0600070205080204" pitchFamily="50" charset="-128"/>
            </a:rPr>
            <a:t>l</a:t>
          </a:r>
          <a:r>
            <a:rPr kumimoji="1" lang="ja-JP" altLang="en-US" sz="1100">
              <a:latin typeface="ＭＳ Ｐゴシック" panose="020B0600070205080204" pitchFamily="50" charset="-128"/>
              <a:ea typeface="ＭＳ Ｐゴシック" panose="020B0600070205080204" pitchFamily="50" charset="-128"/>
            </a:rPr>
            <a:t>施設の再編を検討する必要がある。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9" name="直線コネクタ 68"/>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0"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1" name="直線コネクタ 70"/>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2"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3" name="直線コネクタ 72"/>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74"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5" name="フローチャート: 判断 74"/>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6" name="フローチャート: 判断 75"/>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7" name="フローチャート: 判断 76"/>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154813</xdr:rowOff>
    </xdr:from>
    <xdr:to>
      <xdr:col>23</xdr:col>
      <xdr:colOff>136525</xdr:colOff>
      <xdr:row>29</xdr:row>
      <xdr:rowOff>84963</xdr:rowOff>
    </xdr:to>
    <xdr:sp macro="" textlink="">
      <xdr:nvSpPr>
        <xdr:cNvPr id="83" name="楕円 82"/>
        <xdr:cNvSpPr/>
      </xdr:nvSpPr>
      <xdr:spPr>
        <a:xfrm>
          <a:off x="47117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6240</xdr:rowOff>
    </xdr:from>
    <xdr:ext cx="405111" cy="259045"/>
    <xdr:sp macro="" textlink="">
      <xdr:nvSpPr>
        <xdr:cNvPr id="84" name="有形固定資産減価償却率該当値テキスト"/>
        <xdr:cNvSpPr txBox="1"/>
      </xdr:nvSpPr>
      <xdr:spPr>
        <a:xfrm>
          <a:off x="4813300" y="5578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85" name="楕円 84"/>
        <xdr:cNvSpPr/>
      </xdr:nvSpPr>
      <xdr:spPr>
        <a:xfrm>
          <a:off x="4000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135255</xdr:rowOff>
    </xdr:from>
    <xdr:to>
      <xdr:col>23</xdr:col>
      <xdr:colOff>85725</xdr:colOff>
      <xdr:row>29</xdr:row>
      <xdr:rowOff>34163</xdr:rowOff>
    </xdr:to>
    <xdr:cxnSp macro="">
      <xdr:nvCxnSpPr>
        <xdr:cNvPr id="86" name="直線コネクタ 85"/>
        <xdr:cNvCxnSpPr/>
      </xdr:nvCxnSpPr>
      <xdr:spPr>
        <a:xfrm>
          <a:off x="4051300" y="5535930"/>
          <a:ext cx="7112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7"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8"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89" name="n_1mainValue有形固定資産減価償却率"/>
        <xdr:cNvSpPr txBox="1"/>
      </xdr:nvSpPr>
      <xdr:spPr>
        <a:xfrm>
          <a:off x="38360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は、債務償還可能年数は１年以内であり、類似団体内順位も１位である。債務の償還可能な原資である経常一般財源等が実質債務を上回っていることとなるが、引き続き、適切な経常経費の抑制に努めることで経常一般財源等の充当額を抑えるとともに、計画に基づく借入れ・返済による将来負担の適正管理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20" name="直線コネクタ 119"/>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3"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4" name="直線コネクタ 123"/>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5"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6" name="フローチャート: 判断 125"/>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258,654
253,714
29.43
117,185,984
114,062,612
3,080,565
53,797,346
44,391,468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0" name="楕円 69"/>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1" name="【道路】&#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2" name="楕円 71"/>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41910</xdr:rowOff>
    </xdr:to>
    <xdr:cxnSp macro="">
      <xdr:nvCxnSpPr>
        <xdr:cNvPr id="73" name="直線コネクタ 72"/>
        <xdr:cNvCxnSpPr/>
      </xdr:nvCxnSpPr>
      <xdr:spPr>
        <a:xfrm>
          <a:off x="3797300" y="65036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4"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5"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76" name="n_1main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3"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5832</xdr:rowOff>
    </xdr:from>
    <xdr:to>
      <xdr:col>55</xdr:col>
      <xdr:colOff>50800</xdr:colOff>
      <xdr:row>41</xdr:row>
      <xdr:rowOff>107432</xdr:rowOff>
    </xdr:to>
    <xdr:sp macro="" textlink="">
      <xdr:nvSpPr>
        <xdr:cNvPr id="112" name="楕円 111"/>
        <xdr:cNvSpPr/>
      </xdr:nvSpPr>
      <xdr:spPr>
        <a:xfrm>
          <a:off x="10426700" y="70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92209</xdr:rowOff>
    </xdr:from>
    <xdr:ext cx="469744" cy="259045"/>
    <xdr:sp macro="" textlink="">
      <xdr:nvSpPr>
        <xdr:cNvPr id="113" name="【道路】&#10;一人当たり延長該当値テキスト"/>
        <xdr:cNvSpPr txBox="1"/>
      </xdr:nvSpPr>
      <xdr:spPr>
        <a:xfrm>
          <a:off x="10515600" y="695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6060</xdr:rowOff>
    </xdr:from>
    <xdr:to>
      <xdr:col>50</xdr:col>
      <xdr:colOff>165100</xdr:colOff>
      <xdr:row>41</xdr:row>
      <xdr:rowOff>107660</xdr:rowOff>
    </xdr:to>
    <xdr:sp macro="" textlink="">
      <xdr:nvSpPr>
        <xdr:cNvPr id="114" name="楕円 113"/>
        <xdr:cNvSpPr/>
      </xdr:nvSpPr>
      <xdr:spPr>
        <a:xfrm>
          <a:off x="9588500" y="70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56632</xdr:rowOff>
    </xdr:from>
    <xdr:to>
      <xdr:col>55</xdr:col>
      <xdr:colOff>0</xdr:colOff>
      <xdr:row>41</xdr:row>
      <xdr:rowOff>56860</xdr:rowOff>
    </xdr:to>
    <xdr:cxnSp macro="">
      <xdr:nvCxnSpPr>
        <xdr:cNvPr id="115" name="直線コネクタ 114"/>
        <xdr:cNvCxnSpPr/>
      </xdr:nvCxnSpPr>
      <xdr:spPr>
        <a:xfrm flipV="1">
          <a:off x="9639300" y="708608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16"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7"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98787</xdr:rowOff>
    </xdr:from>
    <xdr:ext cx="469744" cy="259045"/>
    <xdr:sp macro="" textlink="">
      <xdr:nvSpPr>
        <xdr:cNvPr id="118" name="n_1mainValue【道路】&#10;一人当たり延長"/>
        <xdr:cNvSpPr txBox="1"/>
      </xdr:nvSpPr>
      <xdr:spPr>
        <a:xfrm>
          <a:off x="9391727" y="712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7"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56" name="楕円 155"/>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157" name="【橋りょう・トンネル】&#10;有形固定資産減価償却率該当値テキスト"/>
        <xdr:cNvSpPr txBox="1"/>
      </xdr:nvSpPr>
      <xdr:spPr>
        <a:xfrm>
          <a:off x="4673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58" name="楕円 157"/>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57</xdr:row>
      <xdr:rowOff>139065</xdr:rowOff>
    </xdr:to>
    <xdr:cxnSp macro="">
      <xdr:nvCxnSpPr>
        <xdr:cNvPr id="159" name="直線コネクタ 158"/>
        <xdr:cNvCxnSpPr/>
      </xdr:nvCxnSpPr>
      <xdr:spPr>
        <a:xfrm flipV="1">
          <a:off x="3797300" y="98793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0"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1"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62" name="n_1mainValue【橋りょう・トンネ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191" name="【橋りょう・トンネル】&#10;一人当たり有形固定資産（償却資産）額平均値テキスト"/>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129649</xdr:rowOff>
    </xdr:from>
    <xdr:to>
      <xdr:col>55</xdr:col>
      <xdr:colOff>50800</xdr:colOff>
      <xdr:row>64</xdr:row>
      <xdr:rowOff>59799</xdr:rowOff>
    </xdr:to>
    <xdr:sp macro="" textlink="">
      <xdr:nvSpPr>
        <xdr:cNvPr id="200" name="楕円 199"/>
        <xdr:cNvSpPr/>
      </xdr:nvSpPr>
      <xdr:spPr>
        <a:xfrm>
          <a:off x="10426700" y="109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44576</xdr:rowOff>
    </xdr:from>
    <xdr:ext cx="469744" cy="259045"/>
    <xdr:sp macro="" textlink="">
      <xdr:nvSpPr>
        <xdr:cNvPr id="201" name="【橋りょう・トンネル】&#10;一人当たり有形固定資産（償却資産）額該当値テキスト"/>
        <xdr:cNvSpPr txBox="1"/>
      </xdr:nvSpPr>
      <xdr:spPr>
        <a:xfrm>
          <a:off x="10515600" y="108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129481</xdr:rowOff>
    </xdr:from>
    <xdr:to>
      <xdr:col>50</xdr:col>
      <xdr:colOff>165100</xdr:colOff>
      <xdr:row>64</xdr:row>
      <xdr:rowOff>59631</xdr:rowOff>
    </xdr:to>
    <xdr:sp macro="" textlink="">
      <xdr:nvSpPr>
        <xdr:cNvPr id="202" name="楕円 201"/>
        <xdr:cNvSpPr/>
      </xdr:nvSpPr>
      <xdr:spPr>
        <a:xfrm>
          <a:off x="9588500" y="109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8831</xdr:rowOff>
    </xdr:from>
    <xdr:to>
      <xdr:col>55</xdr:col>
      <xdr:colOff>0</xdr:colOff>
      <xdr:row>64</xdr:row>
      <xdr:rowOff>8999</xdr:rowOff>
    </xdr:to>
    <xdr:cxnSp macro="">
      <xdr:nvCxnSpPr>
        <xdr:cNvPr id="203" name="直線コネクタ 202"/>
        <xdr:cNvCxnSpPr/>
      </xdr:nvCxnSpPr>
      <xdr:spPr>
        <a:xfrm>
          <a:off x="9639300" y="10981631"/>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04"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05"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50758</xdr:rowOff>
    </xdr:from>
    <xdr:ext cx="469744" cy="259045"/>
    <xdr:sp macro="" textlink="">
      <xdr:nvSpPr>
        <xdr:cNvPr id="206" name="n_1mainValue【橋りょう・トンネル】&#10;一人当たり有形固定資産（償却資産）額"/>
        <xdr:cNvSpPr txBox="1"/>
      </xdr:nvSpPr>
      <xdr:spPr>
        <a:xfrm>
          <a:off x="9391728" y="1102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34" name="【公営住宅】&#10;有形固定資産減価償却率平均値テキスト"/>
        <xdr:cNvSpPr txBox="1"/>
      </xdr:nvSpPr>
      <xdr:spPr>
        <a:xfrm>
          <a:off x="46736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42163</xdr:rowOff>
    </xdr:from>
    <xdr:to>
      <xdr:col>24</xdr:col>
      <xdr:colOff>114300</xdr:colOff>
      <xdr:row>84</xdr:row>
      <xdr:rowOff>143763</xdr:rowOff>
    </xdr:to>
    <xdr:sp macro="" textlink="">
      <xdr:nvSpPr>
        <xdr:cNvPr id="243" name="楕円 242"/>
        <xdr:cNvSpPr/>
      </xdr:nvSpPr>
      <xdr:spPr>
        <a:xfrm>
          <a:off x="4584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20590</xdr:rowOff>
    </xdr:from>
    <xdr:ext cx="405111" cy="259045"/>
    <xdr:sp macro="" textlink="">
      <xdr:nvSpPr>
        <xdr:cNvPr id="244" name="【公営住宅】&#10;有形固定資産減価償却率該当値テキスト"/>
        <xdr:cNvSpPr txBox="1"/>
      </xdr:nvSpPr>
      <xdr:spPr>
        <a:xfrm>
          <a:off x="4673600"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45" name="楕円 244"/>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92963</xdr:rowOff>
    </xdr:from>
    <xdr:to>
      <xdr:col>24</xdr:col>
      <xdr:colOff>63500</xdr:colOff>
      <xdr:row>84</xdr:row>
      <xdr:rowOff>140970</xdr:rowOff>
    </xdr:to>
    <xdr:cxnSp macro="">
      <xdr:nvCxnSpPr>
        <xdr:cNvPr id="246" name="直線コネクタ 245"/>
        <xdr:cNvCxnSpPr/>
      </xdr:nvCxnSpPr>
      <xdr:spPr>
        <a:xfrm flipV="1">
          <a:off x="3797300" y="1449476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47"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48"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49" name="n_1mainValue【公営住宅】&#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76"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79" name="フローチャート: 判断 278"/>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82855</xdr:rowOff>
    </xdr:from>
    <xdr:to>
      <xdr:col>55</xdr:col>
      <xdr:colOff>50800</xdr:colOff>
      <xdr:row>86</xdr:row>
      <xdr:rowOff>13005</xdr:rowOff>
    </xdr:to>
    <xdr:sp macro="" textlink="">
      <xdr:nvSpPr>
        <xdr:cNvPr id="285" name="楕円 284"/>
        <xdr:cNvSpPr/>
      </xdr:nvSpPr>
      <xdr:spPr>
        <a:xfrm>
          <a:off x="104267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169232</xdr:rowOff>
    </xdr:from>
    <xdr:ext cx="469744" cy="259045"/>
    <xdr:sp macro="" textlink="">
      <xdr:nvSpPr>
        <xdr:cNvPr id="286" name="【公営住宅】&#10;一人当たり面積該当値テキスト"/>
        <xdr:cNvSpPr txBox="1"/>
      </xdr:nvSpPr>
      <xdr:spPr>
        <a:xfrm>
          <a:off x="10515600" y="145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82398</xdr:rowOff>
    </xdr:from>
    <xdr:to>
      <xdr:col>50</xdr:col>
      <xdr:colOff>165100</xdr:colOff>
      <xdr:row>86</xdr:row>
      <xdr:rowOff>12548</xdr:rowOff>
    </xdr:to>
    <xdr:sp macro="" textlink="">
      <xdr:nvSpPr>
        <xdr:cNvPr id="287" name="楕円 286"/>
        <xdr:cNvSpPr/>
      </xdr:nvSpPr>
      <xdr:spPr>
        <a:xfrm>
          <a:off x="9588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133198</xdr:rowOff>
    </xdr:from>
    <xdr:to>
      <xdr:col>55</xdr:col>
      <xdr:colOff>0</xdr:colOff>
      <xdr:row>85</xdr:row>
      <xdr:rowOff>133655</xdr:rowOff>
    </xdr:to>
    <xdr:cxnSp macro="">
      <xdr:nvCxnSpPr>
        <xdr:cNvPr id="288" name="直線コネクタ 287"/>
        <xdr:cNvCxnSpPr/>
      </xdr:nvCxnSpPr>
      <xdr:spPr>
        <a:xfrm>
          <a:off x="9639300" y="1470644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289"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90"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3675</xdr:rowOff>
    </xdr:from>
    <xdr:ext cx="469744" cy="259045"/>
    <xdr:sp macro="" textlink="">
      <xdr:nvSpPr>
        <xdr:cNvPr id="291" name="n_1mainValue【公営住宅】&#10;一人当たり面積"/>
        <xdr:cNvSpPr txBox="1"/>
      </xdr:nvSpPr>
      <xdr:spPr>
        <a:xfrm>
          <a:off x="93917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32" name="直線コネクタ 33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3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34" name="直線コネクタ 33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3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36" name="直線コネクタ 33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37"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38" name="フローチャート: 判断 33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9" name="フローチャート: 判断 33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40" name="フローチャート: 判断 339"/>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46" name="楕円 345"/>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347" name="【認定こども園・幼稚園・保育所】&#10;有形固定資産減価償却率該当値テキスト"/>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348" name="楕円 347"/>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49530</xdr:rowOff>
    </xdr:from>
    <xdr:to>
      <xdr:col>85</xdr:col>
      <xdr:colOff>127000</xdr:colOff>
      <xdr:row>37</xdr:row>
      <xdr:rowOff>83820</xdr:rowOff>
    </xdr:to>
    <xdr:cxnSp macro="">
      <xdr:nvCxnSpPr>
        <xdr:cNvPr id="349" name="直線コネクタ 348"/>
        <xdr:cNvCxnSpPr/>
      </xdr:nvCxnSpPr>
      <xdr:spPr>
        <a:xfrm flipV="1">
          <a:off x="15481300" y="6393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50"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51"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352" name="n_1mainValue【認定こども園・幼稚園・保育所】&#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74" name="直線コネクタ 373"/>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75"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76" name="直線コネクタ 375"/>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7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8" name="直線コネクタ 37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379"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0" name="フローチャート: 判断 379"/>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81" name="フローチャート: 判断 380"/>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382" name="フローチャート: 判断 381"/>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388" name="楕円 387"/>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389" name="【認定こども園・幼稚園・保育所】&#10;一人当たり面積該当値テキスト"/>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390" name="楕円 389"/>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85344</xdr:rowOff>
    </xdr:to>
    <xdr:cxnSp macro="">
      <xdr:nvCxnSpPr>
        <xdr:cNvPr id="391" name="直線コネクタ 390"/>
        <xdr:cNvCxnSpPr/>
      </xdr:nvCxnSpPr>
      <xdr:spPr>
        <a:xfrm>
          <a:off x="21323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392"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393"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394"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19" name="直線コネクタ 41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2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21" name="直線コネクタ 42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2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23" name="直線コネクタ 42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24"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25" name="フローチャート: 判断 42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26" name="フローチャート: 判断 42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27" name="フローチャート: 判断 42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433" name="楕円 432"/>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434" name="【学校施設】&#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435" name="楕円 434"/>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41910</xdr:rowOff>
    </xdr:to>
    <xdr:cxnSp macro="">
      <xdr:nvCxnSpPr>
        <xdr:cNvPr id="436" name="直線コネクタ 435"/>
        <xdr:cNvCxnSpPr/>
      </xdr:nvCxnSpPr>
      <xdr:spPr>
        <a:xfrm flipV="1">
          <a:off x="15481300" y="99593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37"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38"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439" name="n_1mainValue【学校施設】&#10;有形固定資産減価償却率"/>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62" name="直線コネクタ 461"/>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63"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64" name="直線コネクタ 463"/>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65"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66" name="直線コネクタ 465"/>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67"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68" name="フローチャート: 判断 467"/>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69" name="フローチャート: 判断 468"/>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70" name="フローチャート: 判断 469"/>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476" name="楕円 475"/>
        <xdr:cNvSpPr/>
      </xdr:nvSpPr>
      <xdr:spPr>
        <a:xfrm>
          <a:off x="22110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17289</xdr:rowOff>
    </xdr:from>
    <xdr:ext cx="469744" cy="259045"/>
    <xdr:sp macro="" textlink="">
      <xdr:nvSpPr>
        <xdr:cNvPr id="477" name="【学校施設】&#10;一人当たり面積該当値テキスト"/>
        <xdr:cNvSpPr txBox="1"/>
      </xdr:nvSpPr>
      <xdr:spPr>
        <a:xfrm>
          <a:off x="22199600" y="108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100991</xdr:rowOff>
    </xdr:from>
    <xdr:to>
      <xdr:col>112</xdr:col>
      <xdr:colOff>38100</xdr:colOff>
      <xdr:row>64</xdr:row>
      <xdr:rowOff>31141</xdr:rowOff>
    </xdr:to>
    <xdr:sp macro="" textlink="">
      <xdr:nvSpPr>
        <xdr:cNvPr id="478" name="楕円 477"/>
        <xdr:cNvSpPr/>
      </xdr:nvSpPr>
      <xdr:spPr>
        <a:xfrm>
          <a:off x="21272500" y="10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151791</xdr:rowOff>
    </xdr:from>
    <xdr:to>
      <xdr:col>116</xdr:col>
      <xdr:colOff>63500</xdr:colOff>
      <xdr:row>63</xdr:row>
      <xdr:rowOff>153162</xdr:rowOff>
    </xdr:to>
    <xdr:cxnSp macro="">
      <xdr:nvCxnSpPr>
        <xdr:cNvPr id="479" name="直線コネクタ 478"/>
        <xdr:cNvCxnSpPr/>
      </xdr:nvCxnSpPr>
      <xdr:spPr>
        <a:xfrm>
          <a:off x="21323300" y="1095314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80"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481"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22268</xdr:rowOff>
    </xdr:from>
    <xdr:ext cx="469744" cy="259045"/>
    <xdr:sp macro="" textlink="">
      <xdr:nvSpPr>
        <xdr:cNvPr id="482" name="n_1mainValue【学校施設】&#10;一人当たり面積"/>
        <xdr:cNvSpPr txBox="1"/>
      </xdr:nvSpPr>
      <xdr:spPr>
        <a:xfrm>
          <a:off x="21075727" y="109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07" name="直線コネクタ 50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0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09" name="直線コネクタ 50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12"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13" name="フローチャート: 判断 51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14" name="フローチャート: 判断 51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15" name="フローチャート: 判断 514"/>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21" name="楕円 520"/>
        <xdr:cNvSpPr/>
      </xdr:nvSpPr>
      <xdr:spPr>
        <a:xfrm>
          <a:off x="16268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141622</xdr:rowOff>
    </xdr:from>
    <xdr:ext cx="405111" cy="259045"/>
    <xdr:sp macro="" textlink="">
      <xdr:nvSpPr>
        <xdr:cNvPr id="522" name="【児童館】&#10;有形固定資産減価償却率該当値テキスト"/>
        <xdr:cNvSpPr txBox="1"/>
      </xdr:nvSpPr>
      <xdr:spPr>
        <a:xfrm>
          <a:off x="16357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166370</xdr:rowOff>
    </xdr:from>
    <xdr:to>
      <xdr:col>81</xdr:col>
      <xdr:colOff>101600</xdr:colOff>
      <xdr:row>82</xdr:row>
      <xdr:rowOff>96520</xdr:rowOff>
    </xdr:to>
    <xdr:sp macro="" textlink="">
      <xdr:nvSpPr>
        <xdr:cNvPr id="523" name="楕円 522"/>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82</xdr:row>
      <xdr:rowOff>45720</xdr:rowOff>
    </xdr:to>
    <xdr:cxnSp macro="">
      <xdr:nvCxnSpPr>
        <xdr:cNvPr id="524" name="直線コネクタ 523"/>
        <xdr:cNvCxnSpPr/>
      </xdr:nvCxnSpPr>
      <xdr:spPr>
        <a:xfrm flipV="1">
          <a:off x="15481300" y="140569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25"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526"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113047</xdr:rowOff>
    </xdr:from>
    <xdr:ext cx="405111" cy="259045"/>
    <xdr:sp macro="" textlink="">
      <xdr:nvSpPr>
        <xdr:cNvPr id="527" name="n_1mainValue【児童館】&#10;有形固定資産減価償却率"/>
        <xdr:cNvSpPr txBox="1"/>
      </xdr:nvSpPr>
      <xdr:spPr>
        <a:xfrm>
          <a:off x="15266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51" name="直線コネクタ 550"/>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3" name="直線コネクタ 55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5" name="直線コネクタ 55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5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7" name="フローチャート: 判断 5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58" name="フローチャート: 判断 55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59" name="フローチャート: 判断 558"/>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65" name="楕円 564"/>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566"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67" name="楕円 566"/>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68" name="直線コネクタ 567"/>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56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70"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571"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2" name="テキスト ボックス 5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4" name="テキスト ボックス 5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2" name="テキスト ボックス 5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596" name="直線コネクタ 595"/>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97"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98" name="直線コネクタ 597"/>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599"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00" name="直線コネクタ 599"/>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01"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02" name="フローチャート: 判断 601"/>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03" name="フローチャート: 判断 602"/>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04" name="フローチャート: 判断 603"/>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10" name="楕円 609"/>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8272</xdr:rowOff>
    </xdr:from>
    <xdr:ext cx="405111" cy="259045"/>
    <xdr:sp macro="" textlink="">
      <xdr:nvSpPr>
        <xdr:cNvPr id="611" name="【公民館】&#10;有形固定資産減価償却率該当値テキスト"/>
        <xdr:cNvSpPr txBox="1"/>
      </xdr:nvSpPr>
      <xdr:spPr>
        <a:xfrm>
          <a:off x="16357600"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33020</xdr:rowOff>
    </xdr:from>
    <xdr:to>
      <xdr:col>81</xdr:col>
      <xdr:colOff>101600</xdr:colOff>
      <xdr:row>104</xdr:row>
      <xdr:rowOff>134620</xdr:rowOff>
    </xdr:to>
    <xdr:sp macro="" textlink="">
      <xdr:nvSpPr>
        <xdr:cNvPr id="612" name="楕円 611"/>
        <xdr:cNvSpPr/>
      </xdr:nvSpPr>
      <xdr:spPr>
        <a:xfrm>
          <a:off x="15430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83820</xdr:rowOff>
    </xdr:to>
    <xdr:cxnSp macro="">
      <xdr:nvCxnSpPr>
        <xdr:cNvPr id="613" name="直線コネクタ 612"/>
        <xdr:cNvCxnSpPr/>
      </xdr:nvCxnSpPr>
      <xdr:spPr>
        <a:xfrm flipV="1">
          <a:off x="15481300" y="178669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14"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615"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151147</xdr:rowOff>
    </xdr:from>
    <xdr:ext cx="405111" cy="259045"/>
    <xdr:sp macro="" textlink="">
      <xdr:nvSpPr>
        <xdr:cNvPr id="616" name="n_1mainValue【公民館】&#10;有形固定資産減価償却率"/>
        <xdr:cNvSpPr txBox="1"/>
      </xdr:nvSpPr>
      <xdr:spPr>
        <a:xfrm>
          <a:off x="152660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40" name="直線コネクタ 639"/>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41"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42" name="直線コネクタ 641"/>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43"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44" name="直線コネクタ 64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45" name="【公民館】&#10;一人当たり面積平均値テキスト"/>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46" name="フローチャート: 判断 645"/>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47" name="フローチャート: 判断 646"/>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48" name="フローチャート: 判断 647"/>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44450</xdr:rowOff>
    </xdr:from>
    <xdr:to>
      <xdr:col>116</xdr:col>
      <xdr:colOff>114300</xdr:colOff>
      <xdr:row>105</xdr:row>
      <xdr:rowOff>146050</xdr:rowOff>
    </xdr:to>
    <xdr:sp macro="" textlink="">
      <xdr:nvSpPr>
        <xdr:cNvPr id="654" name="楕円 653"/>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22877</xdr:rowOff>
    </xdr:from>
    <xdr:ext cx="469744" cy="259045"/>
    <xdr:sp macro="" textlink="">
      <xdr:nvSpPr>
        <xdr:cNvPr id="655" name="【公民館】&#10;一人当たり面積該当値テキスト"/>
        <xdr:cNvSpPr txBox="1"/>
      </xdr:nvSpPr>
      <xdr:spPr>
        <a:xfrm>
          <a:off x="221996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656" name="楕円 655"/>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105</xdr:row>
      <xdr:rowOff>95250</xdr:rowOff>
    </xdr:to>
    <xdr:cxnSp macro="">
      <xdr:nvCxnSpPr>
        <xdr:cNvPr id="657" name="直線コネクタ 656"/>
        <xdr:cNvCxnSpPr/>
      </xdr:nvCxnSpPr>
      <xdr:spPr>
        <a:xfrm>
          <a:off x="21323300" y="1809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58"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659"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660" name="n_1mainValue【公民館】&#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インフラにおいて、道路は有形固定資産減価償却率が改善傾向にあり、全国平均及び東京都平均を下回っており一定程度の整備が図られている一方で、橋りょうについては、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東京都平均を上回っている現状で老朽化が進んでおり、平成２９年度に橋梁長寿命化修繕計画を策定し計画的な修繕・架替えを進めている。公営住宅を除く公共施設においては、有形固定資産減価償却率が、全国平均及び東京都平均を上回っており、老朽化が進んでいるといえる。学校施設においては学校施設改築・長寿命化計画の策定を進めており、市立保育所においても６つの市立保育所をを基幹保育所と位置づけ再編を進めているところである。その他公共施設においても公共施設マネジメントに基づく施設の計画的な保全を進め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258,654
253,714
29.43
117,185,984
114,062,612
3,080,565
53,797,346
44,391,468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139700</xdr:rowOff>
    </xdr:from>
    <xdr:to>
      <xdr:col>24</xdr:col>
      <xdr:colOff>114300</xdr:colOff>
      <xdr:row>40</xdr:row>
      <xdr:rowOff>69850</xdr:rowOff>
    </xdr:to>
    <xdr:sp macro="" textlink="">
      <xdr:nvSpPr>
        <xdr:cNvPr id="70" name="楕円 69"/>
        <xdr:cNvSpPr/>
      </xdr:nvSpPr>
      <xdr:spPr>
        <a:xfrm>
          <a:off x="4584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118127</xdr:rowOff>
    </xdr:from>
    <xdr:ext cx="405111" cy="259045"/>
    <xdr:sp macro="" textlink="">
      <xdr:nvSpPr>
        <xdr:cNvPr id="71" name="【図書館】&#10;有形固定資産減価償却率該当値テキスト"/>
        <xdr:cNvSpPr txBox="1"/>
      </xdr:nvSpPr>
      <xdr:spPr>
        <a:xfrm>
          <a:off x="4673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10160</xdr:rowOff>
    </xdr:from>
    <xdr:to>
      <xdr:col>20</xdr:col>
      <xdr:colOff>38100</xdr:colOff>
      <xdr:row>40</xdr:row>
      <xdr:rowOff>111760</xdr:rowOff>
    </xdr:to>
    <xdr:sp macro="" textlink="">
      <xdr:nvSpPr>
        <xdr:cNvPr id="72" name="楕円 71"/>
        <xdr:cNvSpPr/>
      </xdr:nvSpPr>
      <xdr:spPr>
        <a:xfrm>
          <a:off x="3746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60960</xdr:rowOff>
    </xdr:to>
    <xdr:cxnSp macro="">
      <xdr:nvCxnSpPr>
        <xdr:cNvPr id="73" name="直線コネクタ 72"/>
        <xdr:cNvCxnSpPr/>
      </xdr:nvCxnSpPr>
      <xdr:spPr>
        <a:xfrm flipV="1">
          <a:off x="3797300" y="6877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92092</xdr:rowOff>
    </xdr:from>
    <xdr:ext cx="405111" cy="259045"/>
    <xdr:sp macro="" textlink="">
      <xdr:nvSpPr>
        <xdr:cNvPr id="74"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5"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102887</xdr:rowOff>
    </xdr:from>
    <xdr:ext cx="405111" cy="259045"/>
    <xdr:sp macro="" textlink="">
      <xdr:nvSpPr>
        <xdr:cNvPr id="76" name="n_1mainValue【図書館】&#10;有形固定資産減価償却率"/>
        <xdr:cNvSpPr txBox="1"/>
      </xdr:nvSpPr>
      <xdr:spPr>
        <a:xfrm>
          <a:off x="3582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3"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6" name="フローチャート: 判断 105"/>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128270</xdr:rowOff>
    </xdr:from>
    <xdr:to>
      <xdr:col>55</xdr:col>
      <xdr:colOff>50800</xdr:colOff>
      <xdr:row>34</xdr:row>
      <xdr:rowOff>58420</xdr:rowOff>
    </xdr:to>
    <xdr:sp macro="" textlink="">
      <xdr:nvSpPr>
        <xdr:cNvPr id="112" name="楕円 111"/>
        <xdr:cNvSpPr/>
      </xdr:nvSpPr>
      <xdr:spPr>
        <a:xfrm>
          <a:off x="10426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81297</xdr:rowOff>
    </xdr:from>
    <xdr:ext cx="469744" cy="259045"/>
    <xdr:sp macro="" textlink="">
      <xdr:nvSpPr>
        <xdr:cNvPr id="113" name="【図書館】&#10;一人当たり面積該当値テキスト"/>
        <xdr:cNvSpPr txBox="1"/>
      </xdr:nvSpPr>
      <xdr:spPr>
        <a:xfrm>
          <a:off x="10515600"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128270</xdr:rowOff>
    </xdr:from>
    <xdr:to>
      <xdr:col>50</xdr:col>
      <xdr:colOff>165100</xdr:colOff>
      <xdr:row>34</xdr:row>
      <xdr:rowOff>58420</xdr:rowOff>
    </xdr:to>
    <xdr:sp macro="" textlink="">
      <xdr:nvSpPr>
        <xdr:cNvPr id="114" name="楕円 113"/>
        <xdr:cNvSpPr/>
      </xdr:nvSpPr>
      <xdr:spPr>
        <a:xfrm>
          <a:off x="958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xdr:rowOff>
    </xdr:from>
    <xdr:to>
      <xdr:col>55</xdr:col>
      <xdr:colOff>0</xdr:colOff>
      <xdr:row>34</xdr:row>
      <xdr:rowOff>7620</xdr:rowOff>
    </xdr:to>
    <xdr:cxnSp macro="">
      <xdr:nvCxnSpPr>
        <xdr:cNvPr id="115" name="直線コネクタ 114"/>
        <xdr:cNvCxnSpPr/>
      </xdr:nvCxnSpPr>
      <xdr:spPr>
        <a:xfrm>
          <a:off x="9639300" y="5836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16"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17"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74947</xdr:rowOff>
    </xdr:from>
    <xdr:ext cx="469744" cy="259045"/>
    <xdr:sp macro="" textlink="">
      <xdr:nvSpPr>
        <xdr:cNvPr id="118" name="n_1mainValue【図書館】&#10;一人当たり面積"/>
        <xdr:cNvSpPr txBox="1"/>
      </xdr:nvSpPr>
      <xdr:spPr>
        <a:xfrm>
          <a:off x="93917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9"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2" name="フローチャート: 判断 151"/>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22678</xdr:rowOff>
    </xdr:from>
    <xdr:to>
      <xdr:col>24</xdr:col>
      <xdr:colOff>114300</xdr:colOff>
      <xdr:row>57</xdr:row>
      <xdr:rowOff>124278</xdr:rowOff>
    </xdr:to>
    <xdr:sp macro="" textlink="">
      <xdr:nvSpPr>
        <xdr:cNvPr id="158" name="楕円 157"/>
        <xdr:cNvSpPr/>
      </xdr:nvSpPr>
      <xdr:spPr>
        <a:xfrm>
          <a:off x="4584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45555</xdr:rowOff>
    </xdr:from>
    <xdr:ext cx="405111" cy="259045"/>
    <xdr:sp macro="" textlink="">
      <xdr:nvSpPr>
        <xdr:cNvPr id="159" name="【体育館・プール】&#10;有形固定資産減価償却率該当値テキスト"/>
        <xdr:cNvSpPr txBox="1"/>
      </xdr:nvSpPr>
      <xdr:spPr>
        <a:xfrm>
          <a:off x="4673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60" name="楕円 159"/>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58783</xdr:rowOff>
    </xdr:from>
    <xdr:to>
      <xdr:col>24</xdr:col>
      <xdr:colOff>63500</xdr:colOff>
      <xdr:row>57</xdr:row>
      <xdr:rowOff>73478</xdr:rowOff>
    </xdr:to>
    <xdr:cxnSp macro="">
      <xdr:nvCxnSpPr>
        <xdr:cNvPr id="161" name="直線コネクタ 160"/>
        <xdr:cNvCxnSpPr/>
      </xdr:nvCxnSpPr>
      <xdr:spPr>
        <a:xfrm>
          <a:off x="3797300" y="983143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62"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3"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126110</xdr:rowOff>
    </xdr:from>
    <xdr:ext cx="405111" cy="259045"/>
    <xdr:sp macro="" textlink="">
      <xdr:nvSpPr>
        <xdr:cNvPr id="164" name="n_1mainValue【体育館・プール】&#10;有形固定資産減価償却率"/>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191"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194" name="フローチャート: 判断 193"/>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00" name="楕円 199"/>
        <xdr:cNvSpPr/>
      </xdr:nvSpPr>
      <xdr:spPr>
        <a:xfrm>
          <a:off x="10426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48785</xdr:rowOff>
    </xdr:from>
    <xdr:ext cx="469744" cy="259045"/>
    <xdr:sp macro="" textlink="">
      <xdr:nvSpPr>
        <xdr:cNvPr id="201" name="【体育館・プール】&#10;一人当たり面積該当値テキスト"/>
        <xdr:cNvSpPr txBox="1"/>
      </xdr:nvSpPr>
      <xdr:spPr>
        <a:xfrm>
          <a:off x="10515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65786</xdr:rowOff>
    </xdr:from>
    <xdr:to>
      <xdr:col>50</xdr:col>
      <xdr:colOff>165100</xdr:colOff>
      <xdr:row>61</xdr:row>
      <xdr:rowOff>167386</xdr:rowOff>
    </xdr:to>
    <xdr:sp macro="" textlink="">
      <xdr:nvSpPr>
        <xdr:cNvPr id="202" name="楕円 201"/>
        <xdr:cNvSpPr/>
      </xdr:nvSpPr>
      <xdr:spPr>
        <a:xfrm>
          <a:off x="9588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116586</xdr:rowOff>
    </xdr:from>
    <xdr:to>
      <xdr:col>55</xdr:col>
      <xdr:colOff>0</xdr:colOff>
      <xdr:row>61</xdr:row>
      <xdr:rowOff>121158</xdr:rowOff>
    </xdr:to>
    <xdr:cxnSp macro="">
      <xdr:nvCxnSpPr>
        <xdr:cNvPr id="203" name="直線コネクタ 202"/>
        <xdr:cNvCxnSpPr/>
      </xdr:nvCxnSpPr>
      <xdr:spPr>
        <a:xfrm>
          <a:off x="9639300" y="10575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163085</xdr:rowOff>
    </xdr:from>
    <xdr:ext cx="469744" cy="259045"/>
    <xdr:sp macro="" textlink="">
      <xdr:nvSpPr>
        <xdr:cNvPr id="204"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05"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12463</xdr:rowOff>
    </xdr:from>
    <xdr:ext cx="469744" cy="259045"/>
    <xdr:sp macro="" textlink="">
      <xdr:nvSpPr>
        <xdr:cNvPr id="206" name="n_1mainValue【体育館・プール】&#10;一人当たり面積"/>
        <xdr:cNvSpPr txBox="1"/>
      </xdr:nvSpPr>
      <xdr:spPr>
        <a:xfrm>
          <a:off x="93917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30" name="直線コネクタ 229"/>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31"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32" name="直線コネクタ 231"/>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3"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4" name="直線コネクタ 233"/>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35"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36" name="フローチャート: 判断 235"/>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7" name="フローチャート: 判断 236"/>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38" name="フローチャート: 判断 237"/>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116839</xdr:rowOff>
    </xdr:from>
    <xdr:to>
      <xdr:col>24</xdr:col>
      <xdr:colOff>114300</xdr:colOff>
      <xdr:row>79</xdr:row>
      <xdr:rowOff>46989</xdr:rowOff>
    </xdr:to>
    <xdr:sp macro="" textlink="">
      <xdr:nvSpPr>
        <xdr:cNvPr id="244" name="楕円 243"/>
        <xdr:cNvSpPr/>
      </xdr:nvSpPr>
      <xdr:spPr>
        <a:xfrm>
          <a:off x="4584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139716</xdr:rowOff>
    </xdr:from>
    <xdr:ext cx="405111" cy="259045"/>
    <xdr:sp macro="" textlink="">
      <xdr:nvSpPr>
        <xdr:cNvPr id="245" name="【福祉施設】&#10;有形固定資産減価償却率該当値テキスト"/>
        <xdr:cNvSpPr txBox="1"/>
      </xdr:nvSpPr>
      <xdr:spPr>
        <a:xfrm>
          <a:off x="4673600"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116839</xdr:rowOff>
    </xdr:from>
    <xdr:to>
      <xdr:col>20</xdr:col>
      <xdr:colOff>38100</xdr:colOff>
      <xdr:row>79</xdr:row>
      <xdr:rowOff>46989</xdr:rowOff>
    </xdr:to>
    <xdr:sp macro="" textlink="">
      <xdr:nvSpPr>
        <xdr:cNvPr id="246" name="楕円 245"/>
        <xdr:cNvSpPr/>
      </xdr:nvSpPr>
      <xdr:spPr>
        <a:xfrm>
          <a:off x="3746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167639</xdr:rowOff>
    </xdr:from>
    <xdr:to>
      <xdr:col>24</xdr:col>
      <xdr:colOff>63500</xdr:colOff>
      <xdr:row>78</xdr:row>
      <xdr:rowOff>167639</xdr:rowOff>
    </xdr:to>
    <xdr:cxnSp macro="">
      <xdr:nvCxnSpPr>
        <xdr:cNvPr id="247" name="直線コネクタ 246"/>
        <xdr:cNvCxnSpPr/>
      </xdr:nvCxnSpPr>
      <xdr:spPr>
        <a:xfrm>
          <a:off x="3797300" y="13540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48"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249"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63516</xdr:rowOff>
    </xdr:from>
    <xdr:ext cx="405111" cy="259045"/>
    <xdr:sp macro="" textlink="">
      <xdr:nvSpPr>
        <xdr:cNvPr id="250" name="n_1mainValue【福祉施設】&#10;有形固定資産減価償却率"/>
        <xdr:cNvSpPr txBox="1"/>
      </xdr:nvSpPr>
      <xdr:spPr>
        <a:xfrm>
          <a:off x="3582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76" name="直線コネクタ 275"/>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77"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78" name="直線コネクタ 277"/>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9"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0" name="直線コネクタ 279"/>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81"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82" name="フローチャート: 判断 281"/>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83" name="フローチャート: 判断 282"/>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84" name="フローチャート: 判断 28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52614</xdr:rowOff>
    </xdr:from>
    <xdr:to>
      <xdr:col>55</xdr:col>
      <xdr:colOff>50800</xdr:colOff>
      <xdr:row>80</xdr:row>
      <xdr:rowOff>154214</xdr:rowOff>
    </xdr:to>
    <xdr:sp macro="" textlink="">
      <xdr:nvSpPr>
        <xdr:cNvPr id="290" name="楕円 289"/>
        <xdr:cNvSpPr/>
      </xdr:nvSpPr>
      <xdr:spPr>
        <a:xfrm>
          <a:off x="10426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75491</xdr:rowOff>
    </xdr:from>
    <xdr:ext cx="469744" cy="259045"/>
    <xdr:sp macro="" textlink="">
      <xdr:nvSpPr>
        <xdr:cNvPr id="291" name="【福祉施設】&#10;一人当たり面積該当値テキスト"/>
        <xdr:cNvSpPr txBox="1"/>
      </xdr:nvSpPr>
      <xdr:spPr>
        <a:xfrm>
          <a:off x="10515600" y="1362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52614</xdr:rowOff>
    </xdr:from>
    <xdr:to>
      <xdr:col>50</xdr:col>
      <xdr:colOff>165100</xdr:colOff>
      <xdr:row>80</xdr:row>
      <xdr:rowOff>154214</xdr:rowOff>
    </xdr:to>
    <xdr:sp macro="" textlink="">
      <xdr:nvSpPr>
        <xdr:cNvPr id="292" name="楕円 291"/>
        <xdr:cNvSpPr/>
      </xdr:nvSpPr>
      <xdr:spPr>
        <a:xfrm>
          <a:off x="9588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103414</xdr:rowOff>
    </xdr:from>
    <xdr:to>
      <xdr:col>55</xdr:col>
      <xdr:colOff>0</xdr:colOff>
      <xdr:row>80</xdr:row>
      <xdr:rowOff>103414</xdr:rowOff>
    </xdr:to>
    <xdr:cxnSp macro="">
      <xdr:nvCxnSpPr>
        <xdr:cNvPr id="293" name="直線コネクタ 292"/>
        <xdr:cNvCxnSpPr/>
      </xdr:nvCxnSpPr>
      <xdr:spPr>
        <a:xfrm>
          <a:off x="9639300" y="13819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294"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295"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170741</xdr:rowOff>
    </xdr:from>
    <xdr:ext cx="469744" cy="259045"/>
    <xdr:sp macro="" textlink="">
      <xdr:nvSpPr>
        <xdr:cNvPr id="296" name="n_1mainValue【福祉施設】&#10;一人当たり面積"/>
        <xdr:cNvSpPr txBox="1"/>
      </xdr:nvSpPr>
      <xdr:spPr>
        <a:xfrm>
          <a:off x="9391727" y="1354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21" name="直線コネクタ 320"/>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22"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3" name="直線コネクタ 322"/>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5" name="直線コネクタ 32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164482</xdr:rowOff>
    </xdr:from>
    <xdr:ext cx="405111" cy="259045"/>
    <xdr:sp macro="" textlink="">
      <xdr:nvSpPr>
        <xdr:cNvPr id="326" name="【市民会館】&#10;有形固定資産減価償却率平均値テキスト"/>
        <xdr:cNvSpPr txBox="1"/>
      </xdr:nvSpPr>
      <xdr:spPr>
        <a:xfrm>
          <a:off x="46736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27" name="フローチャート: 判断 32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28" name="フローチャート: 判断 327"/>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29" name="フローチャート: 判断 328"/>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149225</xdr:rowOff>
    </xdr:from>
    <xdr:to>
      <xdr:col>24</xdr:col>
      <xdr:colOff>114300</xdr:colOff>
      <xdr:row>105</xdr:row>
      <xdr:rowOff>79375</xdr:rowOff>
    </xdr:to>
    <xdr:sp macro="" textlink="">
      <xdr:nvSpPr>
        <xdr:cNvPr id="335" name="楕円 334"/>
        <xdr:cNvSpPr/>
      </xdr:nvSpPr>
      <xdr:spPr>
        <a:xfrm>
          <a:off x="4584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127652</xdr:rowOff>
    </xdr:from>
    <xdr:ext cx="405111" cy="259045"/>
    <xdr:sp macro="" textlink="">
      <xdr:nvSpPr>
        <xdr:cNvPr id="336" name="【市民会館】&#10;有形固定資産減価償却率該当値テキスト"/>
        <xdr:cNvSpPr txBox="1"/>
      </xdr:nvSpPr>
      <xdr:spPr>
        <a:xfrm>
          <a:off x="46736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74930</xdr:rowOff>
    </xdr:from>
    <xdr:to>
      <xdr:col>20</xdr:col>
      <xdr:colOff>38100</xdr:colOff>
      <xdr:row>104</xdr:row>
      <xdr:rowOff>5080</xdr:rowOff>
    </xdr:to>
    <xdr:sp macro="" textlink="">
      <xdr:nvSpPr>
        <xdr:cNvPr id="337" name="楕円 336"/>
        <xdr:cNvSpPr/>
      </xdr:nvSpPr>
      <xdr:spPr>
        <a:xfrm>
          <a:off x="3746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125730</xdr:rowOff>
    </xdr:from>
    <xdr:to>
      <xdr:col>24</xdr:col>
      <xdr:colOff>63500</xdr:colOff>
      <xdr:row>105</xdr:row>
      <xdr:rowOff>28575</xdr:rowOff>
    </xdr:to>
    <xdr:cxnSp macro="">
      <xdr:nvCxnSpPr>
        <xdr:cNvPr id="338" name="直線コネクタ 337"/>
        <xdr:cNvCxnSpPr/>
      </xdr:nvCxnSpPr>
      <xdr:spPr>
        <a:xfrm>
          <a:off x="3797300" y="17785080"/>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39"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40"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21607</xdr:rowOff>
    </xdr:from>
    <xdr:ext cx="405111" cy="259045"/>
    <xdr:sp macro="" textlink="">
      <xdr:nvSpPr>
        <xdr:cNvPr id="341" name="n_1mainValue【市民会館】&#10;有形固定資産減価償却率"/>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65" name="直線コネクタ 364"/>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7" name="直線コネクタ 36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68"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69" name="直線コネクタ 368"/>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0"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72" name="フローチャート: 判断 371"/>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73" name="フローチャート: 判断 372"/>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143511</xdr:rowOff>
    </xdr:from>
    <xdr:to>
      <xdr:col>55</xdr:col>
      <xdr:colOff>50800</xdr:colOff>
      <xdr:row>100</xdr:row>
      <xdr:rowOff>73661</xdr:rowOff>
    </xdr:to>
    <xdr:sp macro="" textlink="">
      <xdr:nvSpPr>
        <xdr:cNvPr id="379" name="楕円 378"/>
        <xdr:cNvSpPr/>
      </xdr:nvSpPr>
      <xdr:spPr>
        <a:xfrm>
          <a:off x="104267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96538</xdr:rowOff>
    </xdr:from>
    <xdr:ext cx="469744" cy="259045"/>
    <xdr:sp macro="" textlink="">
      <xdr:nvSpPr>
        <xdr:cNvPr id="380" name="【市民会館】&#10;一人当たり面積該当値テキスト"/>
        <xdr:cNvSpPr txBox="1"/>
      </xdr:nvSpPr>
      <xdr:spPr>
        <a:xfrm>
          <a:off x="10515600" y="1707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162561</xdr:rowOff>
    </xdr:from>
    <xdr:to>
      <xdr:col>50</xdr:col>
      <xdr:colOff>165100</xdr:colOff>
      <xdr:row>101</xdr:row>
      <xdr:rowOff>92711</xdr:rowOff>
    </xdr:to>
    <xdr:sp macro="" textlink="">
      <xdr:nvSpPr>
        <xdr:cNvPr id="381" name="楕円 380"/>
        <xdr:cNvSpPr/>
      </xdr:nvSpPr>
      <xdr:spPr>
        <a:xfrm>
          <a:off x="9588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22861</xdr:rowOff>
    </xdr:from>
    <xdr:to>
      <xdr:col>55</xdr:col>
      <xdr:colOff>0</xdr:colOff>
      <xdr:row>101</xdr:row>
      <xdr:rowOff>41911</xdr:rowOff>
    </xdr:to>
    <xdr:cxnSp macro="">
      <xdr:nvCxnSpPr>
        <xdr:cNvPr id="382" name="直線コネクタ 381"/>
        <xdr:cNvCxnSpPr/>
      </xdr:nvCxnSpPr>
      <xdr:spPr>
        <a:xfrm flipV="1">
          <a:off x="9639300" y="1716786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72407</xdr:rowOff>
    </xdr:from>
    <xdr:ext cx="469744" cy="259045"/>
    <xdr:sp macro="" textlink="">
      <xdr:nvSpPr>
        <xdr:cNvPr id="383"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384"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109238</xdr:rowOff>
    </xdr:from>
    <xdr:ext cx="469744" cy="259045"/>
    <xdr:sp macro="" textlink="">
      <xdr:nvSpPr>
        <xdr:cNvPr id="385" name="n_1mainValue【市民会館】&#10;一人当たり面積"/>
        <xdr:cNvSpPr txBox="1"/>
      </xdr:nvSpPr>
      <xdr:spPr>
        <a:xfrm>
          <a:off x="9391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10" name="直線コネクタ 409"/>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1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12" name="直線コネクタ 41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13"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14" name="直線コネクタ 413"/>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15" name="【一般廃棄物処理施設】&#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6" name="フローチャート: 判断 415"/>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17" name="フローチャート: 判断 416"/>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18" name="フローチャート: 判断 417"/>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24" name="楕円 423"/>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425" name="【一般廃棄物処理施設】&#10;有形固定資産減価償却率該当値テキスト"/>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426" name="楕円 425"/>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148590</xdr:rowOff>
    </xdr:to>
    <xdr:cxnSp macro="">
      <xdr:nvCxnSpPr>
        <xdr:cNvPr id="427" name="直線コネクタ 426"/>
        <xdr:cNvCxnSpPr/>
      </xdr:nvCxnSpPr>
      <xdr:spPr>
        <a:xfrm flipV="1">
          <a:off x="15481300" y="6454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28"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29"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430" name="n_1mainValue【一般廃棄物処理施設】&#10;有形固定資産減価償却率"/>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4" name="テキスト ボックス 44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54" name="直線コネクタ 453"/>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55"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56" name="直線コネクタ 455"/>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57"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58" name="直線コネクタ 457"/>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59" name="【一般廃棄物処理施設】&#10;一人当たり有形固定資産（償却資産）額平均値テキスト"/>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60" name="フローチャート: 判断 459"/>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61" name="フローチャート: 判断 460"/>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62" name="フローチャート: 判断 461"/>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126563</xdr:rowOff>
    </xdr:from>
    <xdr:to>
      <xdr:col>116</xdr:col>
      <xdr:colOff>114300</xdr:colOff>
      <xdr:row>40</xdr:row>
      <xdr:rowOff>56713</xdr:rowOff>
    </xdr:to>
    <xdr:sp macro="" textlink="">
      <xdr:nvSpPr>
        <xdr:cNvPr id="468" name="楕円 467"/>
        <xdr:cNvSpPr/>
      </xdr:nvSpPr>
      <xdr:spPr>
        <a:xfrm>
          <a:off x="22110700" y="6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104990</xdr:rowOff>
    </xdr:from>
    <xdr:ext cx="534377" cy="259045"/>
    <xdr:sp macro="" textlink="">
      <xdr:nvSpPr>
        <xdr:cNvPr id="469" name="【一般廃棄物処理施設】&#10;一人当たり有形固定資産（償却資産）額該当値テキスト"/>
        <xdr:cNvSpPr txBox="1"/>
      </xdr:nvSpPr>
      <xdr:spPr>
        <a:xfrm>
          <a:off x="22199600" y="67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118943</xdr:rowOff>
    </xdr:from>
    <xdr:to>
      <xdr:col>112</xdr:col>
      <xdr:colOff>38100</xdr:colOff>
      <xdr:row>40</xdr:row>
      <xdr:rowOff>49093</xdr:rowOff>
    </xdr:to>
    <xdr:sp macro="" textlink="">
      <xdr:nvSpPr>
        <xdr:cNvPr id="470" name="楕円 469"/>
        <xdr:cNvSpPr/>
      </xdr:nvSpPr>
      <xdr:spPr>
        <a:xfrm>
          <a:off x="21272500" y="68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169743</xdr:rowOff>
    </xdr:from>
    <xdr:to>
      <xdr:col>116</xdr:col>
      <xdr:colOff>63500</xdr:colOff>
      <xdr:row>40</xdr:row>
      <xdr:rowOff>5913</xdr:rowOff>
    </xdr:to>
    <xdr:cxnSp macro="">
      <xdr:nvCxnSpPr>
        <xdr:cNvPr id="471" name="直線コネクタ 470"/>
        <xdr:cNvCxnSpPr/>
      </xdr:nvCxnSpPr>
      <xdr:spPr>
        <a:xfrm>
          <a:off x="21323300" y="685629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472"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473"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40220</xdr:rowOff>
    </xdr:from>
    <xdr:ext cx="534377" cy="259045"/>
    <xdr:sp macro="" textlink="">
      <xdr:nvSpPr>
        <xdr:cNvPr id="474" name="n_1mainValue【一般廃棄物処理施設】&#10;一人当たり有形固定資産（償却資産）額"/>
        <xdr:cNvSpPr txBox="1"/>
      </xdr:nvSpPr>
      <xdr:spPr>
        <a:xfrm>
          <a:off x="21043411" y="68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97" name="直線コネクタ 49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9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99" name="直線コネクタ 49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01" name="直線コネクタ 50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0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03" name="フローチャート: 判断 50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04" name="フローチャート: 判断 50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05" name="フローチャート: 判断 50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xdr:rowOff>
    </xdr:from>
    <xdr:to>
      <xdr:col>85</xdr:col>
      <xdr:colOff>177800</xdr:colOff>
      <xdr:row>56</xdr:row>
      <xdr:rowOff>107950</xdr:rowOff>
    </xdr:to>
    <xdr:sp macro="" textlink="">
      <xdr:nvSpPr>
        <xdr:cNvPr id="511" name="楕円 510"/>
        <xdr:cNvSpPr/>
      </xdr:nvSpPr>
      <xdr:spPr>
        <a:xfrm>
          <a:off x="16268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29227</xdr:rowOff>
    </xdr:from>
    <xdr:ext cx="405111" cy="259045"/>
    <xdr:sp macro="" textlink="">
      <xdr:nvSpPr>
        <xdr:cNvPr id="512" name="【保健センター・保健所】&#10;有形固定資産減価償却率該当値テキスト"/>
        <xdr:cNvSpPr txBox="1"/>
      </xdr:nvSpPr>
      <xdr:spPr>
        <a:xfrm>
          <a:off x="16357600"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170942</xdr:rowOff>
    </xdr:from>
    <xdr:to>
      <xdr:col>81</xdr:col>
      <xdr:colOff>101600</xdr:colOff>
      <xdr:row>56</xdr:row>
      <xdr:rowOff>101092</xdr:rowOff>
    </xdr:to>
    <xdr:sp macro="" textlink="">
      <xdr:nvSpPr>
        <xdr:cNvPr id="513" name="楕円 512"/>
        <xdr:cNvSpPr/>
      </xdr:nvSpPr>
      <xdr:spPr>
        <a:xfrm>
          <a:off x="154305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50292</xdr:rowOff>
    </xdr:from>
    <xdr:to>
      <xdr:col>85</xdr:col>
      <xdr:colOff>127000</xdr:colOff>
      <xdr:row>56</xdr:row>
      <xdr:rowOff>57150</xdr:rowOff>
    </xdr:to>
    <xdr:cxnSp macro="">
      <xdr:nvCxnSpPr>
        <xdr:cNvPr id="514" name="直線コネクタ 513"/>
        <xdr:cNvCxnSpPr/>
      </xdr:nvCxnSpPr>
      <xdr:spPr>
        <a:xfrm>
          <a:off x="15481300" y="96514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17035</xdr:rowOff>
    </xdr:from>
    <xdr:ext cx="405111" cy="259045"/>
    <xdr:sp macro="" textlink="">
      <xdr:nvSpPr>
        <xdr:cNvPr id="516"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117619</xdr:rowOff>
    </xdr:from>
    <xdr:ext cx="405111" cy="259045"/>
    <xdr:sp macro="" textlink="">
      <xdr:nvSpPr>
        <xdr:cNvPr id="517" name="n_1mainValue【保健センター・保健所】&#10;有形固定資産減価償却率"/>
        <xdr:cNvSpPr txBox="1"/>
      </xdr:nvSpPr>
      <xdr:spPr>
        <a:xfrm>
          <a:off x="15266044" y="937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39" name="直線コネクタ 538"/>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1" name="直線コネクタ 54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4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43" name="直線コネクタ 54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4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45" name="フローチャート: 判断 54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46" name="フローチャート: 判断 545"/>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47" name="フローチャート: 判断 546"/>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553" name="楕円 552"/>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554"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55" name="楕円 554"/>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45720</xdr:rowOff>
    </xdr:to>
    <xdr:cxnSp macro="">
      <xdr:nvCxnSpPr>
        <xdr:cNvPr id="556" name="直線コネクタ 555"/>
        <xdr:cNvCxnSpPr/>
      </xdr:nvCxnSpPr>
      <xdr:spPr>
        <a:xfrm>
          <a:off x="21323300" y="1033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57"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58"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87647</xdr:rowOff>
    </xdr:from>
    <xdr:ext cx="469744" cy="259045"/>
    <xdr:sp macro="" textlink="">
      <xdr:nvSpPr>
        <xdr:cNvPr id="559" name="n_1main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0" name="テキスト ボックス 5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2" name="テキスト ボックス 57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2" name="テキスト ボックス 58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4" name="テキスト ボックス 58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86" name="直線コネクタ 58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8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88" name="直線コネクタ 58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8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90" name="直線コネクタ 58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57529</xdr:rowOff>
    </xdr:from>
    <xdr:ext cx="405111" cy="259045"/>
    <xdr:sp macro="" textlink="">
      <xdr:nvSpPr>
        <xdr:cNvPr id="591" name="【消防施設】&#10;有形固定資産減価償却率平均値テキスト"/>
        <xdr:cNvSpPr txBox="1"/>
      </xdr:nvSpPr>
      <xdr:spPr>
        <a:xfrm>
          <a:off x="16357600" y="1377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92" name="フローチャート: 判断 59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93" name="フローチャート: 判断 59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594" name="フローチャート: 判断 593"/>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46082</xdr:rowOff>
    </xdr:from>
    <xdr:to>
      <xdr:col>85</xdr:col>
      <xdr:colOff>177800</xdr:colOff>
      <xdr:row>84</xdr:row>
      <xdr:rowOff>147682</xdr:rowOff>
    </xdr:to>
    <xdr:sp macro="" textlink="">
      <xdr:nvSpPr>
        <xdr:cNvPr id="600" name="楕円 599"/>
        <xdr:cNvSpPr/>
      </xdr:nvSpPr>
      <xdr:spPr>
        <a:xfrm>
          <a:off x="16268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24509</xdr:rowOff>
    </xdr:from>
    <xdr:ext cx="405111" cy="259045"/>
    <xdr:sp macro="" textlink="">
      <xdr:nvSpPr>
        <xdr:cNvPr id="601" name="【消防施設】&#10;有形固定資産減価償却率該当値テキスト"/>
        <xdr:cNvSpPr txBox="1"/>
      </xdr:nvSpPr>
      <xdr:spPr>
        <a:xfrm>
          <a:off x="16357600"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602" name="楕円 601"/>
        <xdr:cNvSpPr/>
      </xdr:nvSpPr>
      <xdr:spPr>
        <a:xfrm>
          <a:off x="1543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96882</xdr:rowOff>
    </xdr:from>
    <xdr:to>
      <xdr:col>85</xdr:col>
      <xdr:colOff>127000</xdr:colOff>
      <xdr:row>85</xdr:row>
      <xdr:rowOff>13607</xdr:rowOff>
    </xdr:to>
    <xdr:cxnSp macro="">
      <xdr:nvCxnSpPr>
        <xdr:cNvPr id="603" name="直線コネクタ 602"/>
        <xdr:cNvCxnSpPr/>
      </xdr:nvCxnSpPr>
      <xdr:spPr>
        <a:xfrm flipV="1">
          <a:off x="15481300" y="1449868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102161</xdr:rowOff>
    </xdr:from>
    <xdr:ext cx="405111" cy="259045"/>
    <xdr:sp macro="" textlink="">
      <xdr:nvSpPr>
        <xdr:cNvPr id="604" name="n_1ave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605"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606" name="n_1mainValue【消防施設】&#10;有形固定資産減価償却率"/>
        <xdr:cNvSpPr txBox="1"/>
      </xdr:nvSpPr>
      <xdr:spPr>
        <a:xfrm>
          <a:off x="15266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30" name="直線コネクタ 629"/>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31"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32" name="直線コネクタ 631"/>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33"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34" name="直線コネクタ 633"/>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35" name="【消防施設】&#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36" name="フローチャート: 判断 63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37" name="フローチャート: 判断 63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38" name="フローチャート: 判断 637"/>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44" name="楕円 643"/>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45" name="【消防施設】&#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46" name="楕円 64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47" name="直線コネクタ 646"/>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48"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49"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50" name="n_1main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2" name="テキスト ボックス 66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0" name="テキスト ボックス 66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74" name="直線コネクタ 673"/>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75"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76" name="直線コネクタ 675"/>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77"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78" name="直線コネクタ 677"/>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9"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80" name="フローチャート: 判断 679"/>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81" name="フローチャート: 判断 680"/>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682" name="フローチャート: 判断 681"/>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99695</xdr:rowOff>
    </xdr:from>
    <xdr:to>
      <xdr:col>85</xdr:col>
      <xdr:colOff>177800</xdr:colOff>
      <xdr:row>100</xdr:row>
      <xdr:rowOff>29845</xdr:rowOff>
    </xdr:to>
    <xdr:sp macro="" textlink="">
      <xdr:nvSpPr>
        <xdr:cNvPr id="688" name="楕円 687"/>
        <xdr:cNvSpPr/>
      </xdr:nvSpPr>
      <xdr:spPr>
        <a:xfrm>
          <a:off x="1626870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52722</xdr:rowOff>
    </xdr:from>
    <xdr:ext cx="405111" cy="259045"/>
    <xdr:sp macro="" textlink="">
      <xdr:nvSpPr>
        <xdr:cNvPr id="689" name="【庁舎】&#10;有形固定資産減価償却率該当値テキスト"/>
        <xdr:cNvSpPr txBox="1"/>
      </xdr:nvSpPr>
      <xdr:spPr>
        <a:xfrm>
          <a:off x="16357600" y="17026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122555</xdr:rowOff>
    </xdr:from>
    <xdr:to>
      <xdr:col>81</xdr:col>
      <xdr:colOff>101600</xdr:colOff>
      <xdr:row>100</xdr:row>
      <xdr:rowOff>52705</xdr:rowOff>
    </xdr:to>
    <xdr:sp macro="" textlink="">
      <xdr:nvSpPr>
        <xdr:cNvPr id="690" name="楕円 689"/>
        <xdr:cNvSpPr/>
      </xdr:nvSpPr>
      <xdr:spPr>
        <a:xfrm>
          <a:off x="154305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150495</xdr:rowOff>
    </xdr:from>
    <xdr:to>
      <xdr:col>85</xdr:col>
      <xdr:colOff>127000</xdr:colOff>
      <xdr:row>100</xdr:row>
      <xdr:rowOff>1905</xdr:rowOff>
    </xdr:to>
    <xdr:cxnSp macro="">
      <xdr:nvCxnSpPr>
        <xdr:cNvPr id="691" name="直線コネクタ 690"/>
        <xdr:cNvCxnSpPr/>
      </xdr:nvCxnSpPr>
      <xdr:spPr>
        <a:xfrm flipV="1">
          <a:off x="15481300" y="171240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92"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44466</xdr:rowOff>
    </xdr:from>
    <xdr:ext cx="405111" cy="259045"/>
    <xdr:sp macro="" textlink="">
      <xdr:nvSpPr>
        <xdr:cNvPr id="693"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69232</xdr:rowOff>
    </xdr:from>
    <xdr:ext cx="405111" cy="259045"/>
    <xdr:sp macro="" textlink="">
      <xdr:nvSpPr>
        <xdr:cNvPr id="694" name="n_1mainValue【庁舎】&#10;有形固定資産減価償却率"/>
        <xdr:cNvSpPr txBox="1"/>
      </xdr:nvSpPr>
      <xdr:spPr>
        <a:xfrm>
          <a:off x="152660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18" name="直線コネクタ 717"/>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19"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20" name="直線コネクタ 719"/>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1"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2" name="直線コネクタ 721"/>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23"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24" name="フローチャート: 判断 723"/>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5" name="フローチャート: 判断 7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26" name="フローチャート: 判断 725"/>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732" name="楕円 731"/>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140988</xdr:rowOff>
    </xdr:from>
    <xdr:ext cx="469744" cy="259045"/>
    <xdr:sp macro="" textlink="">
      <xdr:nvSpPr>
        <xdr:cNvPr id="733" name="【庁舎】&#10;一人当たり面積該当値テキスト"/>
        <xdr:cNvSpPr txBox="1"/>
      </xdr:nvSpPr>
      <xdr:spPr>
        <a:xfrm>
          <a:off x="22199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734" name="楕円 733"/>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41911</xdr:rowOff>
    </xdr:to>
    <xdr:cxnSp macro="">
      <xdr:nvCxnSpPr>
        <xdr:cNvPr id="735" name="直線コネクタ 734"/>
        <xdr:cNvCxnSpPr/>
      </xdr:nvCxnSpPr>
      <xdr:spPr>
        <a:xfrm>
          <a:off x="21323300" y="18211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36"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37"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738" name="n_1mainValue【庁舎】&#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300">
              <a:latin typeface="ＭＳ Ｐゴシック" panose="020B0600070205080204" pitchFamily="50" charset="-128"/>
              <a:ea typeface="ＭＳ Ｐゴシック" panose="020B0600070205080204" pitchFamily="50" charset="-128"/>
            </a:rPr>
            <a:t>最も全国平均及び東京都平均と乖離のある庁舎については、本庁舎の新築を進めており平成２９年度は庁舎建設の設計を実施したところであり、令和４年度の本庁舎のおもや完成を目指しているところである。また、体育館・プールについても有形固定資産減価償却率が全国平均及び東京都平均を大幅に上回っており、総合体育館の耐震補強など大規模改修を実施しているいる状況である。特に老朽化の進んでいる地域プールについては、存続を含めた見直しを図っているところ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その他公共施設においても有形固定資産減価償却率が全国平均及び東京都平均を上回っているが公共施設マネジメントに基づく施設の計画的な保全を進めている状況である。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一方で、市民会館については、平成２９年度に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府中駅南口再開発ビル「ル・シーニュ」に市民活動センターを開業したことに伴い、有形固定資産減価償却率が前年度に比べ改善している。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258,654
253,714
29.43
117,185,984
114,062,612
3,080,565
53,797,346
44,391,468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平成２９年度の基準財政需要額は前年度と比べて▲</a:t>
          </a:r>
          <a:r>
            <a:rPr kumimoji="1" lang="en-US" altLang="ja-JP" sz="1300">
              <a:latin typeface="ＭＳ Ｐゴシック" panose="020B0600070205080204" pitchFamily="50" charset="-128"/>
              <a:ea typeface="ＭＳ Ｐゴシック" panose="020B0600070205080204" pitchFamily="50" charset="-128"/>
            </a:rPr>
            <a:t>13,881</a:t>
          </a:r>
          <a:r>
            <a:rPr kumimoji="1" lang="ja-JP" altLang="en-US" sz="1300">
              <a:latin typeface="ＭＳ Ｐゴシック" panose="020B0600070205080204" pitchFamily="50" charset="-128"/>
              <a:ea typeface="ＭＳ Ｐゴシック" panose="020B0600070205080204" pitchFamily="50" charset="-128"/>
            </a:rPr>
            <a:t>千円の微減となり、減少額が最大の費目は「包括算定経費（人口）」で要因は単位費用の減だった。一方、基準財政収入額は▲</a:t>
          </a:r>
          <a:r>
            <a:rPr kumimoji="1" lang="en-US" altLang="ja-JP" sz="1300">
              <a:latin typeface="ＭＳ Ｐゴシック" panose="020B0600070205080204" pitchFamily="50" charset="-128"/>
              <a:ea typeface="ＭＳ Ｐゴシック" panose="020B0600070205080204" pitchFamily="50" charset="-128"/>
            </a:rPr>
            <a:t>1,149,200</a:t>
          </a:r>
          <a:r>
            <a:rPr kumimoji="1" lang="ja-JP" altLang="en-US" sz="1300">
              <a:latin typeface="ＭＳ Ｐゴシック" panose="020B0600070205080204" pitchFamily="50" charset="-128"/>
              <a:ea typeface="ＭＳ Ｐゴシック" panose="020B0600070205080204" pitchFamily="50" charset="-128"/>
            </a:rPr>
            <a:t>千円の減少となり、減少額が最大の費目は「市町村民税（法人税割　）」で要因は一部企業における収益の減だった。ただし、平成２６年度よりは高かったため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３か年平均では微増となった。</a:t>
          </a:r>
          <a:r>
            <a:rPr kumimoji="1" lang="ja-JP" altLang="en-US" sz="1300">
              <a:latin typeface="ＭＳ Ｐゴシック" panose="020B0600070205080204" pitchFamily="50" charset="-128"/>
              <a:ea typeface="ＭＳ Ｐゴシック" panose="020B0600070205080204" pitchFamily="50" charset="-128"/>
            </a:rPr>
            <a:t>財政力指数のうち、とりわけ基準財政需要額については本市の裁量はないが、市税の課税標準額の増加等により基準財政収入額が増額となり、結果的に高い水準であることが望ましいと捉えている。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54328</xdr:rowOff>
    </xdr:from>
    <xdr:to>
      <xdr:col>23</xdr:col>
      <xdr:colOff>133350</xdr:colOff>
      <xdr:row>38</xdr:row>
      <xdr:rowOff>81139</xdr:rowOff>
    </xdr:to>
    <xdr:cxnSp macro="">
      <xdr:nvCxnSpPr>
        <xdr:cNvPr id="69" name="直線コネクタ 68"/>
        <xdr:cNvCxnSpPr/>
      </xdr:nvCxnSpPr>
      <xdr:spPr>
        <a:xfrm flipV="1">
          <a:off x="4114800" y="65694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81139</xdr:rowOff>
    </xdr:from>
    <xdr:to>
      <xdr:col>19</xdr:col>
      <xdr:colOff>133350</xdr:colOff>
      <xdr:row>38</xdr:row>
      <xdr:rowOff>148167</xdr:rowOff>
    </xdr:to>
    <xdr:cxnSp macro="">
      <xdr:nvCxnSpPr>
        <xdr:cNvPr id="72" name="直線コネクタ 71"/>
        <xdr:cNvCxnSpPr/>
      </xdr:nvCxnSpPr>
      <xdr:spPr>
        <a:xfrm flipV="1">
          <a:off x="3225800" y="65962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39</xdr:row>
      <xdr:rowOff>16933</xdr:rowOff>
    </xdr:to>
    <xdr:cxnSp macro="">
      <xdr:nvCxnSpPr>
        <xdr:cNvPr id="75" name="直線コネクタ 74"/>
        <xdr:cNvCxnSpPr/>
      </xdr:nvCxnSpPr>
      <xdr:spPr>
        <a:xfrm flipV="1">
          <a:off x="2336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30339</xdr:rowOff>
    </xdr:to>
    <xdr:cxnSp macro="">
      <xdr:nvCxnSpPr>
        <xdr:cNvPr id="78" name="直線コネクタ 77"/>
        <xdr:cNvCxnSpPr/>
      </xdr:nvCxnSpPr>
      <xdr:spPr>
        <a:xfrm flipV="1">
          <a:off x="1447800" y="67034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3528</xdr:rowOff>
    </xdr:from>
    <xdr:to>
      <xdr:col>23</xdr:col>
      <xdr:colOff>184150</xdr:colOff>
      <xdr:row>38</xdr:row>
      <xdr:rowOff>105128</xdr:rowOff>
    </xdr:to>
    <xdr:sp macro="" textlink="">
      <xdr:nvSpPr>
        <xdr:cNvPr id="88" name="楕円 87"/>
        <xdr:cNvSpPr/>
      </xdr:nvSpPr>
      <xdr:spPr>
        <a:xfrm>
          <a:off x="4902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20055</xdr:rowOff>
    </xdr:from>
    <xdr:ext cx="762000" cy="259045"/>
    <xdr:sp macro="" textlink="">
      <xdr:nvSpPr>
        <xdr:cNvPr id="89" name="財政力該当値テキスト"/>
        <xdr:cNvSpPr txBox="1"/>
      </xdr:nvSpPr>
      <xdr:spPr>
        <a:xfrm>
          <a:off x="5041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30339</xdr:rowOff>
    </xdr:from>
    <xdr:to>
      <xdr:col>19</xdr:col>
      <xdr:colOff>184150</xdr:colOff>
      <xdr:row>38</xdr:row>
      <xdr:rowOff>131939</xdr:rowOff>
    </xdr:to>
    <xdr:sp macro="" textlink="">
      <xdr:nvSpPr>
        <xdr:cNvPr id="90" name="楕円 89"/>
        <xdr:cNvSpPr/>
      </xdr:nvSpPr>
      <xdr:spPr>
        <a:xfrm>
          <a:off x="4064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142116</xdr:rowOff>
    </xdr:from>
    <xdr:ext cx="736600" cy="259045"/>
    <xdr:sp macro="" textlink="">
      <xdr:nvSpPr>
        <xdr:cNvPr id="91" name="テキスト ボックス 90"/>
        <xdr:cNvSpPr txBox="1"/>
      </xdr:nvSpPr>
      <xdr:spPr>
        <a:xfrm>
          <a:off x="3733800" y="631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150989</xdr:rowOff>
    </xdr:from>
    <xdr:to>
      <xdr:col>7</xdr:col>
      <xdr:colOff>31750</xdr:colOff>
      <xdr:row>39</xdr:row>
      <xdr:rowOff>81139</xdr:rowOff>
    </xdr:to>
    <xdr:sp macro="" textlink="">
      <xdr:nvSpPr>
        <xdr:cNvPr id="96" name="楕円 95"/>
        <xdr:cNvSpPr/>
      </xdr:nvSpPr>
      <xdr:spPr>
        <a:xfrm>
          <a:off x="1397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91316</xdr:rowOff>
    </xdr:from>
    <xdr:ext cx="762000" cy="259045"/>
    <xdr:sp macro="" textlink="">
      <xdr:nvSpPr>
        <xdr:cNvPr id="97" name="テキスト ボックス 96"/>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分母の経常一般財源は</a:t>
          </a:r>
          <a:r>
            <a:rPr kumimoji="1" lang="en-US" altLang="ja-JP" sz="1300">
              <a:latin typeface="ＭＳ Ｐゴシック" panose="020B0600070205080204" pitchFamily="50" charset="-128"/>
              <a:ea typeface="ＭＳ Ｐゴシック" panose="020B0600070205080204" pitchFamily="50" charset="-128"/>
            </a:rPr>
            <a:t>786,130</a:t>
          </a:r>
          <a:r>
            <a:rPr kumimoji="1" lang="ja-JP" altLang="en-US" sz="1300">
              <a:latin typeface="ＭＳ Ｐゴシック" panose="020B0600070205080204" pitchFamily="50" charset="-128"/>
              <a:ea typeface="ＭＳ Ｐゴシック" panose="020B0600070205080204" pitchFamily="50" charset="-128"/>
            </a:rPr>
            <a:t>千円増となった。増加額が最大の項目は「地方税」で、純粋な影響度としては比率を</a:t>
          </a:r>
          <a:r>
            <a:rPr kumimoji="1" lang="en-US" altLang="ja-JP" sz="1300">
              <a:latin typeface="ＭＳ Ｐゴシック" panose="020B0600070205080204" pitchFamily="50" charset="-128"/>
              <a:ea typeface="ＭＳ Ｐゴシック" panose="020B0600070205080204" pitchFamily="50" charset="-128"/>
            </a:rPr>
            <a:t>0.514</a:t>
          </a:r>
          <a:r>
            <a:rPr kumimoji="1" lang="ja-JP" altLang="en-US" sz="1300">
              <a:latin typeface="ＭＳ Ｐゴシック" panose="020B0600070205080204" pitchFamily="50" charset="-128"/>
              <a:ea typeface="ＭＳ Ｐゴシック" panose="020B0600070205080204" pitchFamily="50" charset="-128"/>
            </a:rPr>
            <a:t>ポイント押し下げる効果があった。一方、分子の経常経費充当一般財源は</a:t>
          </a:r>
          <a:r>
            <a:rPr kumimoji="1" lang="en-US" altLang="ja-JP" sz="1300">
              <a:latin typeface="ＭＳ Ｐゴシック" panose="020B0600070205080204" pitchFamily="50" charset="-128"/>
              <a:ea typeface="ＭＳ Ｐゴシック" panose="020B0600070205080204" pitchFamily="50" charset="-128"/>
            </a:rPr>
            <a:t>1,123,575</a:t>
          </a:r>
          <a:r>
            <a:rPr kumimoji="1" lang="ja-JP" altLang="en-US" sz="1300">
              <a:latin typeface="ＭＳ Ｐゴシック" panose="020B0600070205080204" pitchFamily="50" charset="-128"/>
              <a:ea typeface="ＭＳ Ｐゴシック" panose="020B0600070205080204" pitchFamily="50" charset="-128"/>
            </a:rPr>
            <a:t>千円の増となった。増加額が最大の項目は「物件費」で、純粋な影響度としては比率を</a:t>
          </a:r>
          <a:r>
            <a:rPr kumimoji="1" lang="en-US" altLang="ja-JP" sz="1300">
              <a:latin typeface="ＭＳ Ｐゴシック" panose="020B0600070205080204" pitchFamily="50" charset="-128"/>
              <a:ea typeface="ＭＳ Ｐゴシック" panose="020B0600070205080204" pitchFamily="50" charset="-128"/>
            </a:rPr>
            <a:t>1.057</a:t>
          </a:r>
          <a:r>
            <a:rPr kumimoji="1" lang="ja-JP" altLang="en-US" sz="1300">
              <a:latin typeface="ＭＳ Ｐゴシック" panose="020B0600070205080204" pitchFamily="50" charset="-128"/>
              <a:ea typeface="ＭＳ Ｐゴシック" panose="020B0600070205080204" pitchFamily="50" charset="-128"/>
            </a:rPr>
            <a:t>ポイント押し上げた。その要因としては、平成２９年度中に開設を迎えた市民活動センターの指定管理委託料や給食センターの業務運営委託料及び光熱水費の皆増が挙げられる。引き続き経常一般財源や経常経費充当特定財源の確保に加え、経常的経費の抑制にも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23706</xdr:rowOff>
    </xdr:to>
    <xdr:cxnSp macro="">
      <xdr:nvCxnSpPr>
        <xdr:cNvPr id="127" name="直線コネクタ 126"/>
        <xdr:cNvCxnSpPr/>
      </xdr:nvCxnSpPr>
      <xdr:spPr>
        <a:xfrm flipV="1">
          <a:off x="4953000" y="10312400"/>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167233</xdr:rowOff>
    </xdr:from>
    <xdr:ext cx="762000" cy="259045"/>
    <xdr:sp macro="" textlink="">
      <xdr:nvSpPr>
        <xdr:cNvPr id="128"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23706</xdr:rowOff>
    </xdr:from>
    <xdr:to>
      <xdr:col>24</xdr:col>
      <xdr:colOff>12700</xdr:colOff>
      <xdr:row>67</xdr:row>
      <xdr:rowOff>23706</xdr:rowOff>
    </xdr:to>
    <xdr:cxnSp macro="">
      <xdr:nvCxnSpPr>
        <xdr:cNvPr id="129" name="直線コネクタ 128"/>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30"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31" name="直線コネクタ 130"/>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132504</xdr:rowOff>
    </xdr:from>
    <xdr:to>
      <xdr:col>23</xdr:col>
      <xdr:colOff>133350</xdr:colOff>
      <xdr:row>60</xdr:row>
      <xdr:rowOff>25400</xdr:rowOff>
    </xdr:to>
    <xdr:cxnSp macro="">
      <xdr:nvCxnSpPr>
        <xdr:cNvPr id="132" name="直線コネクタ 131"/>
        <xdr:cNvCxnSpPr/>
      </xdr:nvCxnSpPr>
      <xdr:spPr>
        <a:xfrm>
          <a:off x="4114800" y="102480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124054</xdr:rowOff>
    </xdr:from>
    <xdr:ext cx="762000" cy="259045"/>
    <xdr:sp macro="" textlink="">
      <xdr:nvSpPr>
        <xdr:cNvPr id="133" name="財政構造の弾力性平均値テキスト"/>
        <xdr:cNvSpPr txBox="1"/>
      </xdr:nvSpPr>
      <xdr:spPr>
        <a:xfrm>
          <a:off x="5041900" y="10925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34" name="フローチャート: 判断 133"/>
        <xdr:cNvSpPr/>
      </xdr:nvSpPr>
      <xdr:spPr>
        <a:xfrm>
          <a:off x="49022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132504</xdr:rowOff>
    </xdr:to>
    <xdr:cxnSp macro="">
      <xdr:nvCxnSpPr>
        <xdr:cNvPr id="135" name="直線コネクタ 134"/>
        <xdr:cNvCxnSpPr/>
      </xdr:nvCxnSpPr>
      <xdr:spPr>
        <a:xfrm>
          <a:off x="3225800" y="100952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6" name="フローチャート: 判断 135"/>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37" name="テキスト ボックス 136"/>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60</xdr:row>
      <xdr:rowOff>154094</xdr:rowOff>
    </xdr:to>
    <xdr:cxnSp macro="">
      <xdr:nvCxnSpPr>
        <xdr:cNvPr id="138" name="直線コネクタ 137"/>
        <xdr:cNvCxnSpPr/>
      </xdr:nvCxnSpPr>
      <xdr:spPr>
        <a:xfrm flipV="1">
          <a:off x="2336800" y="10095230"/>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9" name="フローチャート: 判断 138"/>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40" name="テキスト ボックス 139"/>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154094</xdr:rowOff>
    </xdr:from>
    <xdr:to>
      <xdr:col>11</xdr:col>
      <xdr:colOff>31750</xdr:colOff>
      <xdr:row>60</xdr:row>
      <xdr:rowOff>170180</xdr:rowOff>
    </xdr:to>
    <xdr:cxnSp macro="">
      <xdr:nvCxnSpPr>
        <xdr:cNvPr id="141" name="直線コネクタ 140"/>
        <xdr:cNvCxnSpPr/>
      </xdr:nvCxnSpPr>
      <xdr:spPr>
        <a:xfrm flipV="1">
          <a:off x="1447800" y="1044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31327</xdr:rowOff>
    </xdr:from>
    <xdr:to>
      <xdr:col>11</xdr:col>
      <xdr:colOff>82550</xdr:colOff>
      <xdr:row>63</xdr:row>
      <xdr:rowOff>132927</xdr:rowOff>
    </xdr:to>
    <xdr:sp macro="" textlink="">
      <xdr:nvSpPr>
        <xdr:cNvPr id="142" name="フローチャート: 判断 141"/>
        <xdr:cNvSpPr/>
      </xdr:nvSpPr>
      <xdr:spPr>
        <a:xfrm>
          <a:off x="2286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43" name="テキスト ボックス 142"/>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67327</xdr:rowOff>
    </xdr:from>
    <xdr:ext cx="762000" cy="259045"/>
    <xdr:sp macro="" textlink="">
      <xdr:nvSpPr>
        <xdr:cNvPr id="152" name="財政構造の弾力性該当値テキスト"/>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81704</xdr:rowOff>
    </xdr:from>
    <xdr:to>
      <xdr:col>19</xdr:col>
      <xdr:colOff>184150</xdr:colOff>
      <xdr:row>60</xdr:row>
      <xdr:rowOff>11854</xdr:rowOff>
    </xdr:to>
    <xdr:sp macro="" textlink="">
      <xdr:nvSpPr>
        <xdr:cNvPr id="153" name="楕円 152"/>
        <xdr:cNvSpPr/>
      </xdr:nvSpPr>
      <xdr:spPr>
        <a:xfrm>
          <a:off x="4064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22031</xdr:rowOff>
    </xdr:from>
    <xdr:ext cx="736600" cy="259045"/>
    <xdr:sp macro="" textlink="">
      <xdr:nvSpPr>
        <xdr:cNvPr id="154" name="テキスト ボックス 153"/>
        <xdr:cNvSpPr txBox="1"/>
      </xdr:nvSpPr>
      <xdr:spPr>
        <a:xfrm>
          <a:off x="3733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5" name="楕円 154"/>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6" name="テキスト ボックス 155"/>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7" name="楕円 156"/>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58" name="テキスト ボックス 157"/>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0" name="テキスト ボックス 159"/>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適正化や事務事業の見直しを徹底してきた結果、類似団体や東京都内自治体との比較では、昨年度に引き続き、ともに平均を下回っている状況である。今後も行政サービスの水準を維持するとともに、多様化する市民ニーズに対応しながら、さらなる人件費の抑制及び物件費等の低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2" name="直線コネクタ 191"/>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3"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4" name="直線コネクタ 193"/>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5"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6" name="直線コネクタ 195"/>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122388</xdr:rowOff>
    </xdr:from>
    <xdr:to>
      <xdr:col>23</xdr:col>
      <xdr:colOff>133350</xdr:colOff>
      <xdr:row>83</xdr:row>
      <xdr:rowOff>150138</xdr:rowOff>
    </xdr:to>
    <xdr:cxnSp macro="">
      <xdr:nvCxnSpPr>
        <xdr:cNvPr id="197" name="直線コネクタ 196"/>
        <xdr:cNvCxnSpPr/>
      </xdr:nvCxnSpPr>
      <xdr:spPr>
        <a:xfrm>
          <a:off x="4114800" y="14352738"/>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198"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199" name="フローチャート: 判断 198"/>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108600</xdr:rowOff>
    </xdr:from>
    <xdr:to>
      <xdr:col>19</xdr:col>
      <xdr:colOff>133350</xdr:colOff>
      <xdr:row>83</xdr:row>
      <xdr:rowOff>122388</xdr:rowOff>
    </xdr:to>
    <xdr:cxnSp macro="">
      <xdr:nvCxnSpPr>
        <xdr:cNvPr id="200" name="直線コネクタ 199"/>
        <xdr:cNvCxnSpPr/>
      </xdr:nvCxnSpPr>
      <xdr:spPr>
        <a:xfrm>
          <a:off x="3225800" y="1433895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1" name="フローチャート: 判断 200"/>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2" name="テキスト ボックス 201"/>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60432</xdr:rowOff>
    </xdr:from>
    <xdr:to>
      <xdr:col>15</xdr:col>
      <xdr:colOff>82550</xdr:colOff>
      <xdr:row>83</xdr:row>
      <xdr:rowOff>108600</xdr:rowOff>
    </xdr:to>
    <xdr:cxnSp macro="">
      <xdr:nvCxnSpPr>
        <xdr:cNvPr id="203" name="直線コネクタ 202"/>
        <xdr:cNvCxnSpPr/>
      </xdr:nvCxnSpPr>
      <xdr:spPr>
        <a:xfrm>
          <a:off x="2336800" y="14290782"/>
          <a:ext cx="889000" cy="4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4" name="フローチャート: 判断 203"/>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5" name="テキスト ボックス 204"/>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29959</xdr:rowOff>
    </xdr:from>
    <xdr:to>
      <xdr:col>11</xdr:col>
      <xdr:colOff>31750</xdr:colOff>
      <xdr:row>83</xdr:row>
      <xdr:rowOff>60432</xdr:rowOff>
    </xdr:to>
    <xdr:cxnSp macro="">
      <xdr:nvCxnSpPr>
        <xdr:cNvPr id="206" name="直線コネクタ 205"/>
        <xdr:cNvCxnSpPr/>
      </xdr:nvCxnSpPr>
      <xdr:spPr>
        <a:xfrm>
          <a:off x="1447800" y="14260309"/>
          <a:ext cx="889000" cy="3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7" name="フローチャート: 判断 206"/>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08" name="テキスト ボックス 207"/>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09" name="フローチャート: 判断 208"/>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0" name="テキスト ボックス 209"/>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99338</xdr:rowOff>
    </xdr:from>
    <xdr:to>
      <xdr:col>23</xdr:col>
      <xdr:colOff>184150</xdr:colOff>
      <xdr:row>84</xdr:row>
      <xdr:rowOff>29488</xdr:rowOff>
    </xdr:to>
    <xdr:sp macro="" textlink="">
      <xdr:nvSpPr>
        <xdr:cNvPr id="216" name="楕円 215"/>
        <xdr:cNvSpPr/>
      </xdr:nvSpPr>
      <xdr:spPr>
        <a:xfrm>
          <a:off x="4902200" y="143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71415</xdr:rowOff>
    </xdr:from>
    <xdr:ext cx="762000" cy="259045"/>
    <xdr:sp macro="" textlink="">
      <xdr:nvSpPr>
        <xdr:cNvPr id="217" name="人件費・物件費等の状況該当値テキスト"/>
        <xdr:cNvSpPr txBox="1"/>
      </xdr:nvSpPr>
      <xdr:spPr>
        <a:xfrm>
          <a:off x="5041900" y="1430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71588</xdr:rowOff>
    </xdr:from>
    <xdr:to>
      <xdr:col>19</xdr:col>
      <xdr:colOff>184150</xdr:colOff>
      <xdr:row>84</xdr:row>
      <xdr:rowOff>1738</xdr:rowOff>
    </xdr:to>
    <xdr:sp macro="" textlink="">
      <xdr:nvSpPr>
        <xdr:cNvPr id="218" name="楕円 217"/>
        <xdr:cNvSpPr/>
      </xdr:nvSpPr>
      <xdr:spPr>
        <a:xfrm>
          <a:off x="4064000" y="143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11915</xdr:rowOff>
    </xdr:from>
    <xdr:ext cx="736600" cy="259045"/>
    <xdr:sp macro="" textlink="">
      <xdr:nvSpPr>
        <xdr:cNvPr id="219" name="テキスト ボックス 218"/>
        <xdr:cNvSpPr txBox="1"/>
      </xdr:nvSpPr>
      <xdr:spPr>
        <a:xfrm>
          <a:off x="3733800" y="1407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57800</xdr:rowOff>
    </xdr:from>
    <xdr:to>
      <xdr:col>15</xdr:col>
      <xdr:colOff>133350</xdr:colOff>
      <xdr:row>83</xdr:row>
      <xdr:rowOff>159400</xdr:rowOff>
    </xdr:to>
    <xdr:sp macro="" textlink="">
      <xdr:nvSpPr>
        <xdr:cNvPr id="220" name="楕円 219"/>
        <xdr:cNvSpPr/>
      </xdr:nvSpPr>
      <xdr:spPr>
        <a:xfrm>
          <a:off x="3175000" y="14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169577</xdr:rowOff>
    </xdr:from>
    <xdr:ext cx="762000" cy="259045"/>
    <xdr:sp macro="" textlink="">
      <xdr:nvSpPr>
        <xdr:cNvPr id="221" name="テキスト ボックス 220"/>
        <xdr:cNvSpPr txBox="1"/>
      </xdr:nvSpPr>
      <xdr:spPr>
        <a:xfrm>
          <a:off x="2844800" y="140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9632</xdr:rowOff>
    </xdr:from>
    <xdr:to>
      <xdr:col>11</xdr:col>
      <xdr:colOff>82550</xdr:colOff>
      <xdr:row>83</xdr:row>
      <xdr:rowOff>111232</xdr:rowOff>
    </xdr:to>
    <xdr:sp macro="" textlink="">
      <xdr:nvSpPr>
        <xdr:cNvPr id="222" name="楕円 221"/>
        <xdr:cNvSpPr/>
      </xdr:nvSpPr>
      <xdr:spPr>
        <a:xfrm>
          <a:off x="2286000" y="142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121409</xdr:rowOff>
    </xdr:from>
    <xdr:ext cx="762000" cy="259045"/>
    <xdr:sp macro="" textlink="">
      <xdr:nvSpPr>
        <xdr:cNvPr id="223" name="テキスト ボックス 222"/>
        <xdr:cNvSpPr txBox="1"/>
      </xdr:nvSpPr>
      <xdr:spPr>
        <a:xfrm>
          <a:off x="1955800" y="1400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150609</xdr:rowOff>
    </xdr:from>
    <xdr:to>
      <xdr:col>7</xdr:col>
      <xdr:colOff>31750</xdr:colOff>
      <xdr:row>83</xdr:row>
      <xdr:rowOff>80759</xdr:rowOff>
    </xdr:to>
    <xdr:sp macro="" textlink="">
      <xdr:nvSpPr>
        <xdr:cNvPr id="224" name="楕円 223"/>
        <xdr:cNvSpPr/>
      </xdr:nvSpPr>
      <xdr:spPr>
        <a:xfrm>
          <a:off x="1397000" y="1420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90936</xdr:rowOff>
    </xdr:from>
    <xdr:ext cx="762000" cy="259045"/>
    <xdr:sp macro="" textlink="">
      <xdr:nvSpPr>
        <xdr:cNvPr id="225" name="テキスト ボックス 224"/>
        <xdr:cNvSpPr txBox="1"/>
      </xdr:nvSpPr>
      <xdr:spPr>
        <a:xfrm>
          <a:off x="1066800" y="1397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前から、国や東京都に準じた給与構造改革等を実施してきており、平成２８年度からは更なる職務給化を図るため、東京都に準じた給料表への切替を実施した。当該切替による影響から、一時的に指数が上昇することとなったが、平成２９年度は、国の水準及び類似団体平均を下回る状況となっている。今後も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ラスパイレス指数については、前年度数値を引用。</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4" name="直線コネクタ 253"/>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5"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6" name="直線コネクタ 255"/>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7"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8" name="直線コネクタ 257"/>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9" name="直線コネクタ 258"/>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51859</xdr:rowOff>
    </xdr:to>
    <xdr:cxnSp macro="">
      <xdr:nvCxnSpPr>
        <xdr:cNvPr id="262" name="直線コネクタ 261"/>
        <xdr:cNvCxnSpPr/>
      </xdr:nvCxnSpPr>
      <xdr:spPr>
        <a:xfrm flipV="1">
          <a:off x="15290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32809</xdr:rowOff>
    </xdr:from>
    <xdr:to>
      <xdr:col>72</xdr:col>
      <xdr:colOff>203200</xdr:colOff>
      <xdr:row>85</xdr:row>
      <xdr:rowOff>51859</xdr:rowOff>
    </xdr:to>
    <xdr:cxnSp macro="">
      <xdr:nvCxnSpPr>
        <xdr:cNvPr id="265" name="直線コネクタ 264"/>
        <xdr:cNvCxnSpPr/>
      </xdr:nvCxnSpPr>
      <xdr:spPr>
        <a:xfrm>
          <a:off x="14401800" y="1426315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6" name="フローチャート: 判断 265"/>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7" name="テキスト ボックス 266"/>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86</xdr:row>
      <xdr:rowOff>101600</xdr:rowOff>
    </xdr:to>
    <xdr:cxnSp macro="">
      <xdr:nvCxnSpPr>
        <xdr:cNvPr id="268" name="直線コネクタ 267"/>
        <xdr:cNvCxnSpPr/>
      </xdr:nvCxnSpPr>
      <xdr:spPr>
        <a:xfrm flipV="1">
          <a:off x="13512800" y="14263159"/>
          <a:ext cx="8890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0" name="テキスト ボックス 269"/>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8" name="楕円 277"/>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9"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80" name="楕円 279"/>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1" name="テキスト ボックス 280"/>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2" name="楕円 281"/>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83" name="テキスト ボックス 28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4" name="楕円 283"/>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5" name="テキスト ボックス 284"/>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19" name="直線コネクタ 318"/>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0"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1" name="直線コネクタ 320"/>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2"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3" name="直線コネクタ 322"/>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72753</xdr:rowOff>
    </xdr:from>
    <xdr:to>
      <xdr:col>81</xdr:col>
      <xdr:colOff>44450</xdr:colOff>
      <xdr:row>59</xdr:row>
      <xdr:rowOff>76200</xdr:rowOff>
    </xdr:to>
    <xdr:cxnSp macro="">
      <xdr:nvCxnSpPr>
        <xdr:cNvPr id="324" name="直線コネクタ 323"/>
        <xdr:cNvCxnSpPr/>
      </xdr:nvCxnSpPr>
      <xdr:spPr>
        <a:xfrm flipV="1">
          <a:off x="16179800" y="1018830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5"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6" name="フローチャート: 判断 325"/>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76200</xdr:rowOff>
    </xdr:to>
    <xdr:cxnSp macro="">
      <xdr:nvCxnSpPr>
        <xdr:cNvPr id="327" name="直線コネクタ 326"/>
        <xdr:cNvCxnSpPr/>
      </xdr:nvCxnSpPr>
      <xdr:spPr>
        <a:xfrm>
          <a:off x="15290800" y="10160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8" name="フローチャート: 判断 327"/>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9" name="テキスト ボックス 328"/>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45176</xdr:rowOff>
    </xdr:to>
    <xdr:cxnSp macro="">
      <xdr:nvCxnSpPr>
        <xdr:cNvPr id="330" name="直線コネクタ 329"/>
        <xdr:cNvCxnSpPr/>
      </xdr:nvCxnSpPr>
      <xdr:spPr>
        <a:xfrm>
          <a:off x="14401800" y="101434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1" name="フローチャート: 判断 330"/>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2" name="テキスト ボックス 331"/>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34834</xdr:rowOff>
    </xdr:to>
    <xdr:cxnSp macro="">
      <xdr:nvCxnSpPr>
        <xdr:cNvPr id="333" name="直線コネクタ 332"/>
        <xdr:cNvCxnSpPr/>
      </xdr:nvCxnSpPr>
      <xdr:spPr>
        <a:xfrm flipV="1">
          <a:off x="13512800" y="101434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4" name="フローチャート: 判断 333"/>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5" name="テキスト ボックス 334"/>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6" name="フローチャート: 判断 335"/>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7" name="テキスト ボックス 336"/>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21953</xdr:rowOff>
    </xdr:from>
    <xdr:to>
      <xdr:col>81</xdr:col>
      <xdr:colOff>95250</xdr:colOff>
      <xdr:row>59</xdr:row>
      <xdr:rowOff>123553</xdr:rowOff>
    </xdr:to>
    <xdr:sp macro="" textlink="">
      <xdr:nvSpPr>
        <xdr:cNvPr id="343" name="楕円 342"/>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114680</xdr:rowOff>
    </xdr:from>
    <xdr:ext cx="762000" cy="259045"/>
    <xdr:sp macro="" textlink="">
      <xdr:nvSpPr>
        <xdr:cNvPr id="344" name="定員管理の状況該当値テキスト"/>
        <xdr:cNvSpPr txBox="1"/>
      </xdr:nvSpPr>
      <xdr:spPr>
        <a:xfrm>
          <a:off x="17106900" y="1005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45" name="楕円 344"/>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46" name="テキスト ボックス 345"/>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macro="" textlink="">
      <xdr:nvSpPr>
        <xdr:cNvPr id="347" name="楕円 346"/>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macro="" textlink="">
      <xdr:nvSpPr>
        <xdr:cNvPr id="348" name="テキスト ボックス 347"/>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49" name="楕円 348"/>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50" name="テキスト ボックス 349"/>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155484</xdr:rowOff>
    </xdr:from>
    <xdr:to>
      <xdr:col>64</xdr:col>
      <xdr:colOff>152400</xdr:colOff>
      <xdr:row>59</xdr:row>
      <xdr:rowOff>85634</xdr:rowOff>
    </xdr:to>
    <xdr:sp macro="" textlink="">
      <xdr:nvSpPr>
        <xdr:cNvPr id="351" name="楕円 350"/>
        <xdr:cNvSpPr/>
      </xdr:nvSpPr>
      <xdr:spPr>
        <a:xfrm>
          <a:off x="13462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95811</xdr:rowOff>
    </xdr:from>
    <xdr:ext cx="762000" cy="259045"/>
    <xdr:sp macro="" textlink="">
      <xdr:nvSpPr>
        <xdr:cNvPr id="352" name="テキスト ボックス 351"/>
        <xdr:cNvSpPr txBox="1"/>
      </xdr:nvSpPr>
      <xdr:spPr>
        <a:xfrm>
          <a:off x="13131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単年度の比率は前年度から▲</a:t>
          </a:r>
          <a:r>
            <a:rPr kumimoji="1" lang="en-US" altLang="ja-JP" sz="1300">
              <a:latin typeface="ＭＳ Ｐゴシック" panose="020B0600070205080204" pitchFamily="50" charset="-128"/>
              <a:ea typeface="ＭＳ Ｐゴシック" panose="020B0600070205080204" pitchFamily="50" charset="-128"/>
            </a:rPr>
            <a:t>1.035</a:t>
          </a:r>
          <a:r>
            <a:rPr kumimoji="1" lang="ja-JP" altLang="en-US" sz="1300">
              <a:latin typeface="ＭＳ Ｐゴシック" panose="020B0600070205080204" pitchFamily="50" charset="-128"/>
              <a:ea typeface="ＭＳ Ｐゴシック" panose="020B0600070205080204" pitchFamily="50" charset="-128"/>
            </a:rPr>
            <a:t>ポイント減となっているが、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0.869</a:t>
          </a:r>
          <a:r>
            <a:rPr kumimoji="1" lang="ja-JP" altLang="en-US" sz="1300">
              <a:latin typeface="ＭＳ Ｐゴシック" panose="020B0600070205080204" pitchFamily="50" charset="-128"/>
              <a:ea typeface="ＭＳ Ｐゴシック" panose="020B0600070205080204" pitchFamily="50" charset="-128"/>
            </a:rPr>
            <a:t>ポイント増のため、３か年平均値は増加する結果となった。この増加に最も影響を与えた要因は「災害復旧費等に係る基準財政需要額」の減少（▲</a:t>
          </a:r>
          <a:r>
            <a:rPr kumimoji="1" lang="en-US" altLang="ja-JP" sz="1300">
              <a:latin typeface="ＭＳ Ｐゴシック" panose="020B0600070205080204" pitchFamily="50" charset="-128"/>
              <a:ea typeface="ＭＳ Ｐゴシック" panose="020B0600070205080204" pitchFamily="50" charset="-128"/>
            </a:rPr>
            <a:t>714,775</a:t>
          </a:r>
          <a:r>
            <a:rPr kumimoji="1" lang="ja-JP" altLang="en-US" sz="1300">
              <a:latin typeface="ＭＳ Ｐゴシック" panose="020B0600070205080204" pitchFamily="50" charset="-128"/>
              <a:ea typeface="ＭＳ Ｐゴシック" panose="020B0600070205080204" pitchFamily="50" charset="-128"/>
            </a:rPr>
            <a:t>千円）で、純粋な影響度としては</a:t>
          </a:r>
          <a:r>
            <a:rPr kumimoji="1" lang="en-US" altLang="ja-JP" sz="1300">
              <a:latin typeface="ＭＳ Ｐゴシック" panose="020B0600070205080204" pitchFamily="50" charset="-128"/>
              <a:ea typeface="ＭＳ Ｐゴシック" panose="020B0600070205080204" pitchFamily="50" charset="-128"/>
            </a:rPr>
            <a:t>1.466</a:t>
          </a:r>
          <a:r>
            <a:rPr kumimoji="1" lang="ja-JP" altLang="en-US" sz="1300">
              <a:latin typeface="ＭＳ Ｐゴシック" panose="020B0600070205080204" pitchFamily="50" charset="-128"/>
              <a:ea typeface="ＭＳ Ｐゴシック" panose="020B0600070205080204" pitchFamily="50" charset="-128"/>
            </a:rPr>
            <a:t>ポイント押し上げる効果があり、その内訳としては減税補填債償還費の減少（</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1,031,083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388,080</a:t>
          </a:r>
          <a:r>
            <a:rPr kumimoji="1" lang="ja-JP" altLang="en-US" sz="1300">
              <a:latin typeface="ＭＳ Ｐゴシック" panose="020B0600070205080204" pitchFamily="50" charset="-128"/>
              <a:ea typeface="ＭＳ Ｐゴシック" panose="020B0600070205080204" pitchFamily="50" charset="-128"/>
            </a:rPr>
            <a:t>千円）が効いている。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今後も市債の計画的な借入れを行いながら、健全財政の維持に努めていく。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2" name="直線コネクタ 381"/>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3"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4" name="直線コネクタ 383"/>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5"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6" name="直線コネクタ 385"/>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80131</xdr:rowOff>
    </xdr:from>
    <xdr:to>
      <xdr:col>81</xdr:col>
      <xdr:colOff>44450</xdr:colOff>
      <xdr:row>39</xdr:row>
      <xdr:rowOff>114602</xdr:rowOff>
    </xdr:to>
    <xdr:cxnSp macro="">
      <xdr:nvCxnSpPr>
        <xdr:cNvPr id="387" name="直線コネクタ 386"/>
        <xdr:cNvCxnSpPr/>
      </xdr:nvCxnSpPr>
      <xdr:spPr>
        <a:xfrm>
          <a:off x="16179800" y="676668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8"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9" name="フローチャート: 判断 388"/>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80131</xdr:rowOff>
    </xdr:from>
    <xdr:to>
      <xdr:col>77</xdr:col>
      <xdr:colOff>44450</xdr:colOff>
      <xdr:row>39</xdr:row>
      <xdr:rowOff>149074</xdr:rowOff>
    </xdr:to>
    <xdr:cxnSp macro="">
      <xdr:nvCxnSpPr>
        <xdr:cNvPr id="390" name="直線コネクタ 389"/>
        <xdr:cNvCxnSpPr/>
      </xdr:nvCxnSpPr>
      <xdr:spPr>
        <a:xfrm flipV="1">
          <a:off x="15290800" y="67666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1" name="フローチャート: 判断 390"/>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2" name="テキスト ボックス 391"/>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40</xdr:row>
      <xdr:rowOff>46567</xdr:rowOff>
    </xdr:to>
    <xdr:cxnSp macro="">
      <xdr:nvCxnSpPr>
        <xdr:cNvPr id="393" name="直線コネクタ 392"/>
        <xdr:cNvCxnSpPr/>
      </xdr:nvCxnSpPr>
      <xdr:spPr>
        <a:xfrm flipV="1">
          <a:off x="14401800" y="68356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4" name="フローチャート: 判断 393"/>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5" name="テキスト ボックス 394"/>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41</xdr:row>
      <xdr:rowOff>70455</xdr:rowOff>
    </xdr:to>
    <xdr:cxnSp macro="">
      <xdr:nvCxnSpPr>
        <xdr:cNvPr id="396" name="直線コネクタ 395"/>
        <xdr:cNvCxnSpPr/>
      </xdr:nvCxnSpPr>
      <xdr:spPr>
        <a:xfrm flipV="1">
          <a:off x="13512800" y="690456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9" name="フローチャート: 判断 398"/>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0" name="テキスト ボックス 399"/>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6" name="楕円 405"/>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80329</xdr:rowOff>
    </xdr:from>
    <xdr:ext cx="762000" cy="259045"/>
    <xdr:sp macro="" textlink="">
      <xdr:nvSpPr>
        <xdr:cNvPr id="407" name="公債費負担の状況該当値テキスト"/>
        <xdr:cNvSpPr txBox="1"/>
      </xdr:nvSpPr>
      <xdr:spPr>
        <a:xfrm>
          <a:off x="17106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29331</xdr:rowOff>
    </xdr:from>
    <xdr:to>
      <xdr:col>77</xdr:col>
      <xdr:colOff>95250</xdr:colOff>
      <xdr:row>39</xdr:row>
      <xdr:rowOff>130931</xdr:rowOff>
    </xdr:to>
    <xdr:sp macro="" textlink="">
      <xdr:nvSpPr>
        <xdr:cNvPr id="408" name="楕円 407"/>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141108</xdr:rowOff>
    </xdr:from>
    <xdr:ext cx="736600" cy="259045"/>
    <xdr:sp macro="" textlink="">
      <xdr:nvSpPr>
        <xdr:cNvPr id="409" name="テキスト ボックス 408"/>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10" name="楕円 409"/>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11" name="テキスト ボックス 410"/>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12" name="楕円 411"/>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13" name="テキスト ボックス 412"/>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4" name="楕円 413"/>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15" name="テキスト ボックス 414"/>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後年度への負担を少しでも軽減するよう財政の健全化に努めて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4" name="直線コネクタ 443"/>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5"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6" name="直線コネクタ 445"/>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49"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0" name="フローチャート: 判断 449"/>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1" name="フローチャート: 判断 450"/>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2" name="テキスト ボックス 451"/>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3" name="フローチャート: 判断 452"/>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4" name="テキスト ボックス 453"/>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5" name="フローチャート: 判断 454"/>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6" name="テキスト ボックス 455"/>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7" name="フローチャート: 判断 456"/>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58" name="テキスト ボックス 457"/>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258,654
253,714
29.43
117,185,984
114,062,612
3,080,565
53,797,346
44,391,468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平成２９年度の人件費充当一般財源は</a:t>
          </a:r>
          <a:r>
            <a:rPr lang="en-US" altLang="ja-JP" sz="1300">
              <a:effectLst/>
              <a:latin typeface="ＭＳ Ｐゴシック" panose="020B0600070205080204" pitchFamily="50" charset="-128"/>
              <a:ea typeface="ＭＳ Ｐゴシック" panose="020B0600070205080204" pitchFamily="50" charset="-128"/>
            </a:rPr>
            <a:t>9,447,451</a:t>
          </a:r>
          <a:r>
            <a:rPr lang="ja-JP" altLang="en-US" sz="1300">
              <a:effectLst/>
              <a:latin typeface="ＭＳ Ｐゴシック" panose="020B0600070205080204" pitchFamily="50" charset="-128"/>
              <a:ea typeface="ＭＳ Ｐゴシック" panose="020B0600070205080204" pitchFamily="50" charset="-128"/>
            </a:rPr>
            <a:t>千円で、前年度と比べて▲</a:t>
          </a:r>
          <a:r>
            <a:rPr lang="en-US" altLang="ja-JP" sz="1300">
              <a:effectLst/>
              <a:latin typeface="ＭＳ Ｐゴシック" panose="020B0600070205080204" pitchFamily="50" charset="-128"/>
              <a:ea typeface="ＭＳ Ｐゴシック" panose="020B0600070205080204" pitchFamily="50" charset="-128"/>
            </a:rPr>
            <a:t>10,078</a:t>
          </a:r>
          <a:r>
            <a:rPr lang="ja-JP" altLang="en-US" sz="1300">
              <a:effectLst/>
              <a:latin typeface="ＭＳ Ｐゴシック" panose="020B0600070205080204" pitchFamily="50" charset="-128"/>
              <a:ea typeface="ＭＳ Ｐゴシック" panose="020B0600070205080204" pitchFamily="50" charset="-128"/>
            </a:rPr>
            <a:t>千円減少となり、経常収支比率を</a:t>
          </a:r>
          <a:r>
            <a:rPr lang="en-US" altLang="ja-JP" sz="1300">
              <a:effectLst/>
              <a:latin typeface="ＭＳ Ｐゴシック" panose="020B0600070205080204" pitchFamily="50" charset="-128"/>
              <a:ea typeface="ＭＳ Ｐゴシック" panose="020B0600070205080204" pitchFamily="50" charset="-128"/>
            </a:rPr>
            <a:t>0.018</a:t>
          </a:r>
          <a:r>
            <a:rPr lang="ja-JP" altLang="en-US" sz="1300">
              <a:effectLst/>
              <a:latin typeface="ＭＳ Ｐゴシック" panose="020B0600070205080204" pitchFamily="50" charset="-128"/>
              <a:ea typeface="ＭＳ Ｐゴシック" panose="020B0600070205080204" pitchFamily="50" charset="-128"/>
            </a:rPr>
            <a:t>ポイント押し下げる効果があった。また、全国や東京都平均と比較しても低く、類似団体内の順位も一位で最も低くなっている。これは、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早い段階から組織改正など組織・機構の見直しや、事務事業、施設管理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における民営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化などを実施し、職員数の適正化を図ってきた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結果と捉えており、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この取組を推進していく。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79375</xdr:rowOff>
    </xdr:from>
    <xdr:to>
      <xdr:col>24</xdr:col>
      <xdr:colOff>25400</xdr:colOff>
      <xdr:row>33</xdr:row>
      <xdr:rowOff>107950</xdr:rowOff>
    </xdr:to>
    <xdr:cxnSp macro="">
      <xdr:nvCxnSpPr>
        <xdr:cNvPr id="70" name="直線コネクタ 69"/>
        <xdr:cNvCxnSpPr/>
      </xdr:nvCxnSpPr>
      <xdr:spPr>
        <a:xfrm flipV="1">
          <a:off x="3987800" y="5737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98425</xdr:rowOff>
    </xdr:from>
    <xdr:to>
      <xdr:col>19</xdr:col>
      <xdr:colOff>187325</xdr:colOff>
      <xdr:row>33</xdr:row>
      <xdr:rowOff>107950</xdr:rowOff>
    </xdr:to>
    <xdr:cxnSp macro="">
      <xdr:nvCxnSpPr>
        <xdr:cNvPr id="73" name="直線コネクタ 72"/>
        <xdr:cNvCxnSpPr/>
      </xdr:nvCxnSpPr>
      <xdr:spPr>
        <a:xfrm>
          <a:off x="3098800" y="5756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98425</xdr:rowOff>
    </xdr:from>
    <xdr:to>
      <xdr:col>15</xdr:col>
      <xdr:colOff>98425</xdr:colOff>
      <xdr:row>33</xdr:row>
      <xdr:rowOff>165100</xdr:rowOff>
    </xdr:to>
    <xdr:cxnSp macro="">
      <xdr:nvCxnSpPr>
        <xdr:cNvPr id="76" name="直線コネクタ 75"/>
        <xdr:cNvCxnSpPr/>
      </xdr:nvCxnSpPr>
      <xdr:spPr>
        <a:xfrm flipV="1">
          <a:off x="2209800" y="57562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165100</xdr:rowOff>
    </xdr:from>
    <xdr:to>
      <xdr:col>11</xdr:col>
      <xdr:colOff>9525</xdr:colOff>
      <xdr:row>34</xdr:row>
      <xdr:rowOff>127000</xdr:rowOff>
    </xdr:to>
    <xdr:cxnSp macro="">
      <xdr:nvCxnSpPr>
        <xdr:cNvPr id="79" name="直線コネクタ 78"/>
        <xdr:cNvCxnSpPr/>
      </xdr:nvCxnSpPr>
      <xdr:spPr>
        <a:xfrm flipV="1">
          <a:off x="1320800" y="582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57802</xdr:rowOff>
    </xdr:from>
    <xdr:ext cx="762000" cy="259045"/>
    <xdr:sp macro="" textlink="">
      <xdr:nvSpPr>
        <xdr:cNvPr id="83" name="テキスト ボックス 82"/>
        <xdr:cNvSpPr txBox="1"/>
      </xdr:nvSpPr>
      <xdr:spPr>
        <a:xfrm>
          <a:off x="939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28575</xdr:rowOff>
    </xdr:from>
    <xdr:to>
      <xdr:col>24</xdr:col>
      <xdr:colOff>76200</xdr:colOff>
      <xdr:row>33</xdr:row>
      <xdr:rowOff>130175</xdr:rowOff>
    </xdr:to>
    <xdr:sp macro="" textlink="">
      <xdr:nvSpPr>
        <xdr:cNvPr id="89" name="楕円 88"/>
        <xdr:cNvSpPr/>
      </xdr:nvSpPr>
      <xdr:spPr>
        <a:xfrm>
          <a:off x="47752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108602</xdr:rowOff>
    </xdr:from>
    <xdr:ext cx="762000" cy="259045"/>
    <xdr:sp macro="" textlink="">
      <xdr:nvSpPr>
        <xdr:cNvPr id="90" name="人件費該当値テキスト"/>
        <xdr:cNvSpPr txBox="1"/>
      </xdr:nvSpPr>
      <xdr:spPr>
        <a:xfrm>
          <a:off x="4914900" y="559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57150</xdr:rowOff>
    </xdr:from>
    <xdr:to>
      <xdr:col>20</xdr:col>
      <xdr:colOff>38100</xdr:colOff>
      <xdr:row>33</xdr:row>
      <xdr:rowOff>158750</xdr:rowOff>
    </xdr:to>
    <xdr:sp macro="" textlink="">
      <xdr:nvSpPr>
        <xdr:cNvPr id="91" name="楕円 90"/>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168927</xdr:rowOff>
    </xdr:from>
    <xdr:ext cx="736600" cy="259045"/>
    <xdr:sp macro="" textlink="">
      <xdr:nvSpPr>
        <xdr:cNvPr id="92" name="テキスト ボックス 91"/>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47625</xdr:rowOff>
    </xdr:from>
    <xdr:to>
      <xdr:col>15</xdr:col>
      <xdr:colOff>149225</xdr:colOff>
      <xdr:row>33</xdr:row>
      <xdr:rowOff>149225</xdr:rowOff>
    </xdr:to>
    <xdr:sp macro="" textlink="">
      <xdr:nvSpPr>
        <xdr:cNvPr id="93" name="楕円 92"/>
        <xdr:cNvSpPr/>
      </xdr:nvSpPr>
      <xdr:spPr>
        <a:xfrm>
          <a:off x="3048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159402</xdr:rowOff>
    </xdr:from>
    <xdr:ext cx="762000" cy="259045"/>
    <xdr:sp macro="" textlink="">
      <xdr:nvSpPr>
        <xdr:cNvPr id="94" name="テキスト ボックス 93"/>
        <xdr:cNvSpPr txBox="1"/>
      </xdr:nvSpPr>
      <xdr:spPr>
        <a:xfrm>
          <a:off x="2717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114300</xdr:rowOff>
    </xdr:from>
    <xdr:to>
      <xdr:col>11</xdr:col>
      <xdr:colOff>60325</xdr:colOff>
      <xdr:row>34</xdr:row>
      <xdr:rowOff>44450</xdr:rowOff>
    </xdr:to>
    <xdr:sp macro="" textlink="">
      <xdr:nvSpPr>
        <xdr:cNvPr id="95" name="楕円 94"/>
        <xdr:cNvSpPr/>
      </xdr:nvSpPr>
      <xdr:spPr>
        <a:xfrm>
          <a:off x="2159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54627</xdr:rowOff>
    </xdr:from>
    <xdr:ext cx="762000" cy="259045"/>
    <xdr:sp macro="" textlink="">
      <xdr:nvSpPr>
        <xdr:cNvPr id="96" name="テキスト ボックス 95"/>
        <xdr:cNvSpPr txBox="1"/>
      </xdr:nvSpPr>
      <xdr:spPr>
        <a:xfrm>
          <a:off x="1828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7" name="楕円 96"/>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8" name="テキスト ボックス 97"/>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13,368,744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581,311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千円増加となり、経常収支比率を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ポイント押し上げた。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その要因としては、平成２９年度中に開設を迎えた市民活動センターの指定管理委託料や給食センターの業務運営委託料及び光熱水費の皆増が挙げられる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が、民営化の推進に伴う増額は人件費の減額と不可分で不可避な面もある。今後も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公共施設の最適化によ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管理コストの削減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等を進める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24130</xdr:rowOff>
    </xdr:to>
    <xdr:cxnSp macro="">
      <xdr:nvCxnSpPr>
        <xdr:cNvPr id="129" name="直線コネクタ 128"/>
        <xdr:cNvCxnSpPr/>
      </xdr:nvCxnSpPr>
      <xdr:spPr>
        <a:xfrm>
          <a:off x="15671800" y="2902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159004</xdr:rowOff>
    </xdr:to>
    <xdr:cxnSp macro="">
      <xdr:nvCxnSpPr>
        <xdr:cNvPr id="132" name="直線コネクタ 131"/>
        <xdr:cNvCxnSpPr/>
      </xdr:nvCxnSpPr>
      <xdr:spPr>
        <a:xfrm>
          <a:off x="14782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149860</xdr:rowOff>
    </xdr:to>
    <xdr:cxnSp macro="">
      <xdr:nvCxnSpPr>
        <xdr:cNvPr id="135" name="直線コネクタ 134"/>
        <xdr:cNvCxnSpPr/>
      </xdr:nvCxnSpPr>
      <xdr:spPr>
        <a:xfrm>
          <a:off x="13893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149860</xdr:rowOff>
    </xdr:to>
    <xdr:cxnSp macro="">
      <xdr:nvCxnSpPr>
        <xdr:cNvPr id="138" name="直線コネクタ 137"/>
        <xdr:cNvCxnSpPr/>
      </xdr:nvCxnSpPr>
      <xdr:spPr>
        <a:xfrm>
          <a:off x="13004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8" name="楕円 147"/>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9"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50" name="楕円 149"/>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51" name="テキスト ボックス 150"/>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53" name="テキスト ボックス 15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4" name="楕円 153"/>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5" name="テキスト ボックス 154"/>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6" name="楕円 155"/>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7" name="テキスト ボックス 156"/>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7,851,331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114,680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げた。また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。主要な事業の中では、私立保育所入所運営費や自立支援訓練等給付費の増額幅が大きかった。義務的経費のため止むを得ない部分もあるが、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今後も資格審査の適正化を図る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抑制を図るとともに、市独自の給付事業等についても他市の状況を把握しながら適正化に努めていく。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88900</xdr:rowOff>
    </xdr:to>
    <xdr:cxnSp macro="">
      <xdr:nvCxnSpPr>
        <xdr:cNvPr id="190" name="直線コネクタ 189"/>
        <xdr:cNvCxnSpPr/>
      </xdr:nvCxnSpPr>
      <xdr:spPr>
        <a:xfrm>
          <a:off x="3987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88900</xdr:rowOff>
    </xdr:to>
    <xdr:cxnSp macro="">
      <xdr:nvCxnSpPr>
        <xdr:cNvPr id="193" name="直線コネクタ 192"/>
        <xdr:cNvCxnSpPr/>
      </xdr:nvCxnSpPr>
      <xdr:spPr>
        <a:xfrm>
          <a:off x="3098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58</xdr:row>
      <xdr:rowOff>12700</xdr:rowOff>
    </xdr:to>
    <xdr:cxnSp macro="">
      <xdr:nvCxnSpPr>
        <xdr:cNvPr id="196" name="直線コネクタ 195"/>
        <xdr:cNvCxnSpPr/>
      </xdr:nvCxnSpPr>
      <xdr:spPr>
        <a:xfrm flipV="1">
          <a:off x="2209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58</xdr:row>
      <xdr:rowOff>12700</xdr:rowOff>
    </xdr:to>
    <xdr:cxnSp macro="">
      <xdr:nvCxnSpPr>
        <xdr:cNvPr id="199" name="直線コネクタ 198"/>
        <xdr:cNvCxnSpPr/>
      </xdr:nvCxnSpPr>
      <xdr:spPr>
        <a:xfrm>
          <a:off x="1320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9" name="楕円 208"/>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0"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1" name="楕円 210"/>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2" name="テキスト ボックス 211"/>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その他の性質別経費の中で経常収支比率の変動に最も影響を与えたのは繰出金で、平成２９年度の充当一般財源</a:t>
          </a:r>
          <a:r>
            <a:rPr kumimoji="1" lang="en-US" altLang="ja-JP" sz="1300">
              <a:latin typeface="ＭＳ Ｐゴシック" panose="020B0600070205080204" pitchFamily="50" charset="-128"/>
              <a:ea typeface="ＭＳ Ｐゴシック" panose="020B0600070205080204" pitchFamily="50" charset="-128"/>
            </a:rPr>
            <a:t>6,026,660</a:t>
          </a:r>
          <a:r>
            <a:rPr kumimoji="1" lang="ja-JP" altLang="en-US" sz="1300">
              <a:latin typeface="ＭＳ Ｐゴシック" panose="020B0600070205080204" pitchFamily="50" charset="-128"/>
              <a:ea typeface="ＭＳ Ｐゴシック" panose="020B0600070205080204" pitchFamily="50" charset="-128"/>
            </a:rPr>
            <a:t>千円は前年度から</a:t>
          </a:r>
          <a:r>
            <a:rPr kumimoji="1" lang="en-US" altLang="ja-JP" sz="1300">
              <a:latin typeface="ＭＳ Ｐゴシック" panose="020B0600070205080204" pitchFamily="50" charset="-128"/>
              <a:ea typeface="ＭＳ Ｐゴシック" panose="020B0600070205080204" pitchFamily="50" charset="-128"/>
            </a:rPr>
            <a:t>191,691</a:t>
          </a:r>
          <a:r>
            <a:rPr kumimoji="1" lang="ja-JP" altLang="en-US" sz="1300">
              <a:latin typeface="ＭＳ Ｐゴシック" panose="020B0600070205080204" pitchFamily="50" charset="-128"/>
              <a:ea typeface="ＭＳ Ｐゴシック" panose="020B0600070205080204" pitchFamily="50" charset="-128"/>
            </a:rPr>
            <a:t>千年増えており、経常収支比率を</a:t>
          </a:r>
          <a:r>
            <a:rPr kumimoji="1" lang="en-US" altLang="ja-JP" sz="1300">
              <a:latin typeface="ＭＳ Ｐゴシック" panose="020B0600070205080204" pitchFamily="50" charset="-128"/>
              <a:ea typeface="ＭＳ Ｐゴシック" panose="020B0600070205080204" pitchFamily="50" charset="-128"/>
            </a:rPr>
            <a:t>0.349</a:t>
          </a:r>
          <a:r>
            <a:rPr kumimoji="1" lang="ja-JP" altLang="en-US" sz="1300">
              <a:latin typeface="ＭＳ Ｐゴシック" panose="020B0600070205080204" pitchFamily="50" charset="-128"/>
              <a:ea typeface="ＭＳ Ｐゴシック" panose="020B0600070205080204" pitchFamily="50" charset="-128"/>
            </a:rPr>
            <a:t>ポイント押し上げた。その要因を分析すると、介護保険特別会計と後期高齢者医療特別会計の合計で８割を超えるという構成比となっている。いずれも対象者増は避けられないが、予防事業の促進や給付適正化の取組を継続し、抑制を目指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110672</xdr:rowOff>
    </xdr:to>
    <xdr:cxnSp macro="">
      <xdr:nvCxnSpPr>
        <xdr:cNvPr id="253" name="直線コネクタ 252"/>
        <xdr:cNvCxnSpPr/>
      </xdr:nvCxnSpPr>
      <xdr:spPr>
        <a:xfrm>
          <a:off x="15671800" y="969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88900</xdr:rowOff>
    </xdr:to>
    <xdr:cxnSp macro="">
      <xdr:nvCxnSpPr>
        <xdr:cNvPr id="256" name="直線コネクタ 255"/>
        <xdr:cNvCxnSpPr/>
      </xdr:nvCxnSpPr>
      <xdr:spPr>
        <a:xfrm>
          <a:off x="14782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78015</xdr:rowOff>
    </xdr:to>
    <xdr:cxnSp macro="">
      <xdr:nvCxnSpPr>
        <xdr:cNvPr id="259" name="直線コネクタ 258"/>
        <xdr:cNvCxnSpPr/>
      </xdr:nvCxnSpPr>
      <xdr:spPr>
        <a:xfrm flipV="1">
          <a:off x="13893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78015</xdr:rowOff>
    </xdr:to>
    <xdr:cxnSp macro="">
      <xdr:nvCxnSpPr>
        <xdr:cNvPr id="262" name="直線コネクタ 261"/>
        <xdr:cNvCxnSpPr/>
      </xdr:nvCxnSpPr>
      <xdr:spPr>
        <a:xfrm>
          <a:off x="13004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2" name="楕円 271"/>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3"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6" name="楕円 275"/>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7" name="テキスト ボックス 276"/>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8" name="楕円 277"/>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9" name="テキスト ボックス 278"/>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5,551,840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227,826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千円増加となり、経常収支比率を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ポイント押し上げた。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主な増額要因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としては、平成２９年度中に開設を迎えた市民活動センター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に係る管理組合負担金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や、他団体の搬入量の減少に伴う広域資源循環組合負担金の増、保育に関わる各種補助金の増などが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。今後も清掃事業関連の負担金抑制や団体補助金の適正化等に努める。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154214</xdr:rowOff>
    </xdr:from>
    <xdr:to>
      <xdr:col>82</xdr:col>
      <xdr:colOff>107950</xdr:colOff>
      <xdr:row>37</xdr:row>
      <xdr:rowOff>15422</xdr:rowOff>
    </xdr:to>
    <xdr:cxnSp macro="">
      <xdr:nvCxnSpPr>
        <xdr:cNvPr id="316" name="直線コネクタ 315"/>
        <xdr:cNvCxnSpPr/>
      </xdr:nvCxnSpPr>
      <xdr:spPr>
        <a:xfrm>
          <a:off x="15671800" y="63264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36</xdr:row>
      <xdr:rowOff>154214</xdr:rowOff>
    </xdr:to>
    <xdr:cxnSp macro="">
      <xdr:nvCxnSpPr>
        <xdr:cNvPr id="319" name="直線コネクタ 318"/>
        <xdr:cNvCxnSpPr/>
      </xdr:nvCxnSpPr>
      <xdr:spPr>
        <a:xfrm>
          <a:off x="14782800" y="62828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37193</xdr:rowOff>
    </xdr:to>
    <xdr:cxnSp macro="">
      <xdr:nvCxnSpPr>
        <xdr:cNvPr id="322" name="直線コネクタ 321"/>
        <xdr:cNvCxnSpPr/>
      </xdr:nvCxnSpPr>
      <xdr:spPr>
        <a:xfrm flipV="1">
          <a:off x="13893800" y="6282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4" name="テキスト ボックス 32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37193</xdr:rowOff>
    </xdr:from>
    <xdr:to>
      <xdr:col>69</xdr:col>
      <xdr:colOff>92075</xdr:colOff>
      <xdr:row>37</xdr:row>
      <xdr:rowOff>69850</xdr:rowOff>
    </xdr:to>
    <xdr:cxnSp macro="">
      <xdr:nvCxnSpPr>
        <xdr:cNvPr id="325" name="直線コネクタ 324"/>
        <xdr:cNvCxnSpPr/>
      </xdr:nvCxnSpPr>
      <xdr:spPr>
        <a:xfrm flipV="1">
          <a:off x="13004800" y="638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35" name="楕円 334"/>
        <xdr:cNvSpPr/>
      </xdr:nvSpPr>
      <xdr:spPr>
        <a:xfrm>
          <a:off x="16459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108149</xdr:rowOff>
    </xdr:from>
    <xdr:ext cx="762000" cy="259045"/>
    <xdr:sp macro="" textlink="">
      <xdr:nvSpPr>
        <xdr:cNvPr id="336" name="補助費等該当値テキスト"/>
        <xdr:cNvSpPr txBox="1"/>
      </xdr:nvSpPr>
      <xdr:spPr>
        <a:xfrm>
          <a:off x="16598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37" name="楕円 336"/>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38" name="テキスト ボックス 337"/>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9" name="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40" name="テキスト ボックス 339"/>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41" name="楕円 340"/>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42" name="テキスト ボックス 341"/>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3" name="楕円 34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4" name="テキスト ボックス 34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3,724,736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46,951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下げる効果があっ</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や東京都平均と比較しても低く、類似団体内の順位も一位で最も低くなっている。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この結果については、過去に借り入れた市債の償還が着実に進んでいることの現れと認識している。今後も、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大規模な投資的事業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を除いて、償還額を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上回らないよう計画的な借入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73</xdr:row>
      <xdr:rowOff>138430</xdr:rowOff>
    </xdr:to>
    <xdr:cxnSp macro="">
      <xdr:nvCxnSpPr>
        <xdr:cNvPr id="377" name="直線コネクタ 376"/>
        <xdr:cNvCxnSpPr/>
      </xdr:nvCxnSpPr>
      <xdr:spPr>
        <a:xfrm flipV="1">
          <a:off x="3987800" y="12639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138430</xdr:rowOff>
    </xdr:from>
    <xdr:to>
      <xdr:col>19</xdr:col>
      <xdr:colOff>187325</xdr:colOff>
      <xdr:row>73</xdr:row>
      <xdr:rowOff>153670</xdr:rowOff>
    </xdr:to>
    <xdr:cxnSp macro="">
      <xdr:nvCxnSpPr>
        <xdr:cNvPr id="380" name="直線コネクタ 379"/>
        <xdr:cNvCxnSpPr/>
      </xdr:nvCxnSpPr>
      <xdr:spPr>
        <a:xfrm flipV="1">
          <a:off x="3098800" y="12654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153670</xdr:rowOff>
    </xdr:from>
    <xdr:to>
      <xdr:col>15</xdr:col>
      <xdr:colOff>98425</xdr:colOff>
      <xdr:row>74</xdr:row>
      <xdr:rowOff>50800</xdr:rowOff>
    </xdr:to>
    <xdr:cxnSp macro="">
      <xdr:nvCxnSpPr>
        <xdr:cNvPr id="383" name="直線コネクタ 382"/>
        <xdr:cNvCxnSpPr/>
      </xdr:nvCxnSpPr>
      <xdr:spPr>
        <a:xfrm flipV="1">
          <a:off x="2209800" y="12669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88900</xdr:rowOff>
    </xdr:to>
    <xdr:cxnSp macro="">
      <xdr:nvCxnSpPr>
        <xdr:cNvPr id="386" name="直線コネクタ 385"/>
        <xdr:cNvCxnSpPr/>
      </xdr:nvCxnSpPr>
      <xdr:spPr>
        <a:xfrm flipV="1">
          <a:off x="1320800" y="1273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72390</xdr:rowOff>
    </xdr:from>
    <xdr:to>
      <xdr:col>24</xdr:col>
      <xdr:colOff>76200</xdr:colOff>
      <xdr:row>74</xdr:row>
      <xdr:rowOff>2540</xdr:rowOff>
    </xdr:to>
    <xdr:sp macro="" textlink="">
      <xdr:nvSpPr>
        <xdr:cNvPr id="396" name="楕円 395"/>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152417</xdr:rowOff>
    </xdr:from>
    <xdr:ext cx="762000" cy="259045"/>
    <xdr:sp macro="" textlink="">
      <xdr:nvSpPr>
        <xdr:cNvPr id="397" name="公債費該当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87630</xdr:rowOff>
    </xdr:from>
    <xdr:to>
      <xdr:col>20</xdr:col>
      <xdr:colOff>38100</xdr:colOff>
      <xdr:row>74</xdr:row>
      <xdr:rowOff>17780</xdr:rowOff>
    </xdr:to>
    <xdr:sp macro="" textlink="">
      <xdr:nvSpPr>
        <xdr:cNvPr id="398" name="楕円 397"/>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27957</xdr:rowOff>
    </xdr:from>
    <xdr:ext cx="736600" cy="259045"/>
    <xdr:sp macro="" textlink="">
      <xdr:nvSpPr>
        <xdr:cNvPr id="399" name="テキスト ボックス 398"/>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102870</xdr:rowOff>
    </xdr:from>
    <xdr:to>
      <xdr:col>15</xdr:col>
      <xdr:colOff>149225</xdr:colOff>
      <xdr:row>74</xdr:row>
      <xdr:rowOff>33020</xdr:rowOff>
    </xdr:to>
    <xdr:sp macro="" textlink="">
      <xdr:nvSpPr>
        <xdr:cNvPr id="400" name="楕円 399"/>
        <xdr:cNvSpPr/>
      </xdr:nvSpPr>
      <xdr:spPr>
        <a:xfrm>
          <a:off x="3048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43197</xdr:rowOff>
    </xdr:from>
    <xdr:ext cx="762000" cy="259045"/>
    <xdr:sp macro="" textlink="">
      <xdr:nvSpPr>
        <xdr:cNvPr id="401" name="テキスト ボックス 400"/>
        <xdr:cNvSpPr txBox="1"/>
      </xdr:nvSpPr>
      <xdr:spPr>
        <a:xfrm>
          <a:off x="2717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402" name="楕円 401"/>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403" name="テキスト ボックス 402"/>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404" name="楕円 403"/>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405" name="テキスト ボックス 404"/>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の経常収支比率の上昇に対する影響度を見ると、物件費、補助費等、繰出金という順で比率を押し上げることとなった。その背景を探ると、平成２９年度中に開設した市民活動センターの指定管理委託料や管理者負担金の皆増、高齢者の医療・介護給付に関わる法定の市負担分の増などが要因となっているが、今後も負担が不可避な面もあるため、特定の性質別経費に限定せず、経常経費全体で最適化を進める必要があ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76</xdr:row>
      <xdr:rowOff>35561</xdr:rowOff>
    </xdr:to>
    <xdr:cxnSp macro="">
      <xdr:nvCxnSpPr>
        <xdr:cNvPr id="438" name="直線コネクタ 437"/>
        <xdr:cNvCxnSpPr/>
      </xdr:nvCxnSpPr>
      <xdr:spPr>
        <a:xfrm>
          <a:off x="15671800" y="1298956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39"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142240</xdr:rowOff>
    </xdr:from>
    <xdr:to>
      <xdr:col>78</xdr:col>
      <xdr:colOff>69850</xdr:colOff>
      <xdr:row>75</xdr:row>
      <xdr:rowOff>130810</xdr:rowOff>
    </xdr:to>
    <xdr:cxnSp macro="">
      <xdr:nvCxnSpPr>
        <xdr:cNvPr id="441" name="直線コネクタ 440"/>
        <xdr:cNvCxnSpPr/>
      </xdr:nvCxnSpPr>
      <xdr:spPr>
        <a:xfrm>
          <a:off x="14782800" y="12829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142240</xdr:rowOff>
    </xdr:from>
    <xdr:to>
      <xdr:col>73</xdr:col>
      <xdr:colOff>180975</xdr:colOff>
      <xdr:row>76</xdr:row>
      <xdr:rowOff>58420</xdr:rowOff>
    </xdr:to>
    <xdr:cxnSp macro="">
      <xdr:nvCxnSpPr>
        <xdr:cNvPr id="444" name="直線コネクタ 443"/>
        <xdr:cNvCxnSpPr/>
      </xdr:nvCxnSpPr>
      <xdr:spPr>
        <a:xfrm flipV="1">
          <a:off x="13893800" y="128295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6" name="テキスト ボックス 445"/>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58420</xdr:rowOff>
    </xdr:to>
    <xdr:cxnSp macro="">
      <xdr:nvCxnSpPr>
        <xdr:cNvPr id="447" name="直線コネクタ 446"/>
        <xdr:cNvCxnSpPr/>
      </xdr:nvCxnSpPr>
      <xdr:spPr>
        <a:xfrm>
          <a:off x="13004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7" name="楕円 456"/>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8"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80010</xdr:rowOff>
    </xdr:from>
    <xdr:to>
      <xdr:col>78</xdr:col>
      <xdr:colOff>120650</xdr:colOff>
      <xdr:row>76</xdr:row>
      <xdr:rowOff>10161</xdr:rowOff>
    </xdr:to>
    <xdr:sp macro="" textlink="">
      <xdr:nvSpPr>
        <xdr:cNvPr id="459" name="楕円 458"/>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20337</xdr:rowOff>
    </xdr:from>
    <xdr:ext cx="736600" cy="259045"/>
    <xdr:sp macro="" textlink="">
      <xdr:nvSpPr>
        <xdr:cNvPr id="460" name="テキスト ボックス 459"/>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61" name="楕円 460"/>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31767</xdr:rowOff>
    </xdr:from>
    <xdr:ext cx="762000" cy="259045"/>
    <xdr:sp macro="" textlink="">
      <xdr:nvSpPr>
        <xdr:cNvPr id="462" name="テキスト ボックス 461"/>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3" name="楕円 462"/>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64" name="テキスト ボックス 46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65" name="楕円 464"/>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66" name="テキスト ボックス 465"/>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37617</xdr:rowOff>
    </xdr:from>
    <xdr:to>
      <xdr:col>29</xdr:col>
      <xdr:colOff>127000</xdr:colOff>
      <xdr:row>18</xdr:row>
      <xdr:rowOff>126200</xdr:rowOff>
    </xdr:to>
    <xdr:cxnSp macro="">
      <xdr:nvCxnSpPr>
        <xdr:cNvPr id="45" name="直線コネクタ 44"/>
        <xdr:cNvCxnSpPr/>
      </xdr:nvCxnSpPr>
      <xdr:spPr bwMode="auto">
        <a:xfrm flipV="1">
          <a:off x="5651500" y="1971192"/>
          <a:ext cx="0" cy="12887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136377</xdr:rowOff>
    </xdr:from>
    <xdr:ext cx="762000" cy="259045"/>
    <xdr:sp macro="" textlink="">
      <xdr:nvSpPr>
        <xdr:cNvPr id="46" name="人口1人当たり決算額の推移最小値テキスト130"/>
        <xdr:cNvSpPr txBox="1"/>
      </xdr:nvSpPr>
      <xdr:spPr>
        <a:xfrm>
          <a:off x="5740400" y="32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126200</xdr:rowOff>
    </xdr:from>
    <xdr:to>
      <xdr:col>30</xdr:col>
      <xdr:colOff>25400</xdr:colOff>
      <xdr:row>18</xdr:row>
      <xdr:rowOff>126200</xdr:rowOff>
    </xdr:to>
    <xdr:cxnSp macro="">
      <xdr:nvCxnSpPr>
        <xdr:cNvPr id="47" name="直線コネクタ 46"/>
        <xdr:cNvCxnSpPr/>
      </xdr:nvCxnSpPr>
      <xdr:spPr bwMode="auto">
        <a:xfrm>
          <a:off x="5562600" y="32599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123994</xdr:rowOff>
    </xdr:from>
    <xdr:ext cx="762000" cy="259045"/>
    <xdr:sp macro="" textlink="">
      <xdr:nvSpPr>
        <xdr:cNvPr id="48" name="人口1人当たり決算額の推移最大値テキスト130"/>
        <xdr:cNvSpPr txBox="1"/>
      </xdr:nvSpPr>
      <xdr:spPr>
        <a:xfrm>
          <a:off x="5740400" y="171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37617</xdr:rowOff>
    </xdr:from>
    <xdr:to>
      <xdr:col>30</xdr:col>
      <xdr:colOff>25400</xdr:colOff>
      <xdr:row>11</xdr:row>
      <xdr:rowOff>37617</xdr:rowOff>
    </xdr:to>
    <xdr:cxnSp macro="">
      <xdr:nvCxnSpPr>
        <xdr:cNvPr id="49" name="直線コネクタ 48"/>
        <xdr:cNvCxnSpPr/>
      </xdr:nvCxnSpPr>
      <xdr:spPr bwMode="auto">
        <a:xfrm>
          <a:off x="5562600" y="1971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126200</xdr:rowOff>
    </xdr:from>
    <xdr:to>
      <xdr:col>29</xdr:col>
      <xdr:colOff>127000</xdr:colOff>
      <xdr:row>18</xdr:row>
      <xdr:rowOff>145898</xdr:rowOff>
    </xdr:to>
    <xdr:cxnSp macro="">
      <xdr:nvCxnSpPr>
        <xdr:cNvPr id="50" name="直線コネクタ 49"/>
        <xdr:cNvCxnSpPr/>
      </xdr:nvCxnSpPr>
      <xdr:spPr bwMode="auto">
        <a:xfrm flipV="1">
          <a:off x="5003800" y="3259925"/>
          <a:ext cx="647700" cy="1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61561</xdr:rowOff>
    </xdr:from>
    <xdr:ext cx="762000" cy="259045"/>
    <xdr:sp macro="" textlink="">
      <xdr:nvSpPr>
        <xdr:cNvPr id="51" name="人口1人当たり決算額の推移平均値テキスト130"/>
        <xdr:cNvSpPr txBox="1"/>
      </xdr:nvSpPr>
      <xdr:spPr>
        <a:xfrm>
          <a:off x="5740400" y="2509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45034</xdr:rowOff>
    </xdr:from>
    <xdr:to>
      <xdr:col>29</xdr:col>
      <xdr:colOff>177800</xdr:colOff>
      <xdr:row>15</xdr:row>
      <xdr:rowOff>146634</xdr:rowOff>
    </xdr:to>
    <xdr:sp macro="" textlink="">
      <xdr:nvSpPr>
        <xdr:cNvPr id="52" name="フローチャート: 判断 51"/>
        <xdr:cNvSpPr/>
      </xdr:nvSpPr>
      <xdr:spPr bwMode="auto">
        <a:xfrm>
          <a:off x="5600700" y="2664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145898</xdr:rowOff>
    </xdr:from>
    <xdr:to>
      <xdr:col>26</xdr:col>
      <xdr:colOff>50800</xdr:colOff>
      <xdr:row>18</xdr:row>
      <xdr:rowOff>148336</xdr:rowOff>
    </xdr:to>
    <xdr:cxnSp macro="">
      <xdr:nvCxnSpPr>
        <xdr:cNvPr id="53" name="直線コネクタ 52"/>
        <xdr:cNvCxnSpPr/>
      </xdr:nvCxnSpPr>
      <xdr:spPr bwMode="auto">
        <a:xfrm flipV="1">
          <a:off x="4305300" y="3279623"/>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61493</xdr:rowOff>
    </xdr:from>
    <xdr:to>
      <xdr:col>26</xdr:col>
      <xdr:colOff>101600</xdr:colOff>
      <xdr:row>15</xdr:row>
      <xdr:rowOff>163093</xdr:rowOff>
    </xdr:to>
    <xdr:sp macro="" textlink="">
      <xdr:nvSpPr>
        <xdr:cNvPr id="54" name="フローチャート: 判断 53"/>
        <xdr:cNvSpPr/>
      </xdr:nvSpPr>
      <xdr:spPr bwMode="auto">
        <a:xfrm>
          <a:off x="49530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1820</xdr:rowOff>
    </xdr:from>
    <xdr:ext cx="736600" cy="259045"/>
    <xdr:sp macro="" textlink="">
      <xdr:nvSpPr>
        <xdr:cNvPr id="55" name="テキスト ボックス 54"/>
        <xdr:cNvSpPr txBox="1"/>
      </xdr:nvSpPr>
      <xdr:spPr>
        <a:xfrm>
          <a:off x="4622800" y="244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148336</xdr:rowOff>
    </xdr:from>
    <xdr:to>
      <xdr:col>22</xdr:col>
      <xdr:colOff>114300</xdr:colOff>
      <xdr:row>18</xdr:row>
      <xdr:rowOff>167538</xdr:rowOff>
    </xdr:to>
    <xdr:cxnSp macro="">
      <xdr:nvCxnSpPr>
        <xdr:cNvPr id="56" name="直線コネクタ 55"/>
        <xdr:cNvCxnSpPr/>
      </xdr:nvCxnSpPr>
      <xdr:spPr bwMode="auto">
        <a:xfrm flipV="1">
          <a:off x="3606800" y="3282061"/>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17526</xdr:rowOff>
    </xdr:from>
    <xdr:to>
      <xdr:col>22</xdr:col>
      <xdr:colOff>165100</xdr:colOff>
      <xdr:row>15</xdr:row>
      <xdr:rowOff>119126</xdr:rowOff>
    </xdr:to>
    <xdr:sp macro="" textlink="">
      <xdr:nvSpPr>
        <xdr:cNvPr id="57" name="フローチャート: 判断 56"/>
        <xdr:cNvSpPr/>
      </xdr:nvSpPr>
      <xdr:spPr bwMode="auto">
        <a:xfrm>
          <a:off x="42545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129303</xdr:rowOff>
    </xdr:from>
    <xdr:ext cx="762000" cy="259045"/>
    <xdr:sp macro="" textlink="">
      <xdr:nvSpPr>
        <xdr:cNvPr id="58" name="テキスト ボックス 57"/>
        <xdr:cNvSpPr txBox="1"/>
      </xdr:nvSpPr>
      <xdr:spPr>
        <a:xfrm>
          <a:off x="3924300" y="24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153175</xdr:rowOff>
    </xdr:from>
    <xdr:to>
      <xdr:col>18</xdr:col>
      <xdr:colOff>177800</xdr:colOff>
      <xdr:row>18</xdr:row>
      <xdr:rowOff>167538</xdr:rowOff>
    </xdr:to>
    <xdr:cxnSp macro="">
      <xdr:nvCxnSpPr>
        <xdr:cNvPr id="59" name="直線コネクタ 58"/>
        <xdr:cNvCxnSpPr/>
      </xdr:nvCxnSpPr>
      <xdr:spPr bwMode="auto">
        <a:xfrm>
          <a:off x="2908300" y="3286900"/>
          <a:ext cx="698500" cy="1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86754</xdr:rowOff>
    </xdr:from>
    <xdr:to>
      <xdr:col>19</xdr:col>
      <xdr:colOff>38100</xdr:colOff>
      <xdr:row>16</xdr:row>
      <xdr:rowOff>16904</xdr:rowOff>
    </xdr:to>
    <xdr:sp macro="" textlink="">
      <xdr:nvSpPr>
        <xdr:cNvPr id="60" name="フローチャート: 判断 59"/>
        <xdr:cNvSpPr/>
      </xdr:nvSpPr>
      <xdr:spPr bwMode="auto">
        <a:xfrm>
          <a:off x="3556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27081</xdr:rowOff>
    </xdr:from>
    <xdr:ext cx="762000" cy="259045"/>
    <xdr:sp macro="" textlink="">
      <xdr:nvSpPr>
        <xdr:cNvPr id="61" name="テキスト ボックス 60"/>
        <xdr:cNvSpPr txBox="1"/>
      </xdr:nvSpPr>
      <xdr:spPr>
        <a:xfrm>
          <a:off x="32258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89421</xdr:rowOff>
    </xdr:from>
    <xdr:to>
      <xdr:col>15</xdr:col>
      <xdr:colOff>101600</xdr:colOff>
      <xdr:row>16</xdr:row>
      <xdr:rowOff>19571</xdr:rowOff>
    </xdr:to>
    <xdr:sp macro="" textlink="">
      <xdr:nvSpPr>
        <xdr:cNvPr id="62" name="フローチャート: 判断 61"/>
        <xdr:cNvSpPr/>
      </xdr:nvSpPr>
      <xdr:spPr bwMode="auto">
        <a:xfrm>
          <a:off x="2857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29748</xdr:rowOff>
    </xdr:from>
    <xdr:ext cx="762000" cy="259045"/>
    <xdr:sp macro="" textlink="">
      <xdr:nvSpPr>
        <xdr:cNvPr id="63" name="テキスト ボックス 62"/>
        <xdr:cNvSpPr txBox="1"/>
      </xdr:nvSpPr>
      <xdr:spPr>
        <a:xfrm>
          <a:off x="2527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75400</xdr:rowOff>
    </xdr:from>
    <xdr:to>
      <xdr:col>29</xdr:col>
      <xdr:colOff>177800</xdr:colOff>
      <xdr:row>19</xdr:row>
      <xdr:rowOff>5550</xdr:rowOff>
    </xdr:to>
    <xdr:sp macro="" textlink="">
      <xdr:nvSpPr>
        <xdr:cNvPr id="69" name="楕円 68"/>
        <xdr:cNvSpPr/>
      </xdr:nvSpPr>
      <xdr:spPr bwMode="auto">
        <a:xfrm>
          <a:off x="5600700" y="320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155427</xdr:rowOff>
    </xdr:from>
    <xdr:ext cx="762000" cy="259045"/>
    <xdr:sp macro="" textlink="">
      <xdr:nvSpPr>
        <xdr:cNvPr id="70" name="人口1人当たり決算額の推移該当値テキスト130"/>
        <xdr:cNvSpPr txBox="1"/>
      </xdr:nvSpPr>
      <xdr:spPr>
        <a:xfrm>
          <a:off x="5740400" y="31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95098</xdr:rowOff>
    </xdr:from>
    <xdr:to>
      <xdr:col>26</xdr:col>
      <xdr:colOff>101600</xdr:colOff>
      <xdr:row>19</xdr:row>
      <xdr:rowOff>25248</xdr:rowOff>
    </xdr:to>
    <xdr:sp macro="" textlink="">
      <xdr:nvSpPr>
        <xdr:cNvPr id="71" name="楕円 70"/>
        <xdr:cNvSpPr/>
      </xdr:nvSpPr>
      <xdr:spPr bwMode="auto">
        <a:xfrm>
          <a:off x="4953000" y="32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10025</xdr:rowOff>
    </xdr:from>
    <xdr:ext cx="736600" cy="259045"/>
    <xdr:sp macro="" textlink="">
      <xdr:nvSpPr>
        <xdr:cNvPr id="72" name="テキスト ボックス 71"/>
        <xdr:cNvSpPr txBox="1"/>
      </xdr:nvSpPr>
      <xdr:spPr>
        <a:xfrm>
          <a:off x="4622800" y="331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97536</xdr:rowOff>
    </xdr:from>
    <xdr:to>
      <xdr:col>22</xdr:col>
      <xdr:colOff>165100</xdr:colOff>
      <xdr:row>19</xdr:row>
      <xdr:rowOff>27686</xdr:rowOff>
    </xdr:to>
    <xdr:sp macro="" textlink="">
      <xdr:nvSpPr>
        <xdr:cNvPr id="73" name="楕円 72"/>
        <xdr:cNvSpPr/>
      </xdr:nvSpPr>
      <xdr:spPr bwMode="auto">
        <a:xfrm>
          <a:off x="4254500" y="323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12463</xdr:rowOff>
    </xdr:from>
    <xdr:ext cx="762000" cy="259045"/>
    <xdr:sp macro="" textlink="">
      <xdr:nvSpPr>
        <xdr:cNvPr id="74" name="テキスト ボックス 73"/>
        <xdr:cNvSpPr txBox="1"/>
      </xdr:nvSpPr>
      <xdr:spPr>
        <a:xfrm>
          <a:off x="3924300" y="331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116738</xdr:rowOff>
    </xdr:from>
    <xdr:to>
      <xdr:col>19</xdr:col>
      <xdr:colOff>38100</xdr:colOff>
      <xdr:row>19</xdr:row>
      <xdr:rowOff>46889</xdr:rowOff>
    </xdr:to>
    <xdr:sp macro="" textlink="">
      <xdr:nvSpPr>
        <xdr:cNvPr id="75" name="楕円 74"/>
        <xdr:cNvSpPr/>
      </xdr:nvSpPr>
      <xdr:spPr bwMode="auto">
        <a:xfrm>
          <a:off x="3556000" y="32504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31665</xdr:rowOff>
    </xdr:from>
    <xdr:ext cx="762000" cy="259045"/>
    <xdr:sp macro="" textlink="">
      <xdr:nvSpPr>
        <xdr:cNvPr id="76" name="テキスト ボックス 75"/>
        <xdr:cNvSpPr txBox="1"/>
      </xdr:nvSpPr>
      <xdr:spPr>
        <a:xfrm>
          <a:off x="3225800" y="33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102375</xdr:rowOff>
    </xdr:from>
    <xdr:to>
      <xdr:col>15</xdr:col>
      <xdr:colOff>101600</xdr:colOff>
      <xdr:row>19</xdr:row>
      <xdr:rowOff>32525</xdr:rowOff>
    </xdr:to>
    <xdr:sp macro="" textlink="">
      <xdr:nvSpPr>
        <xdr:cNvPr id="77" name="楕円 76"/>
        <xdr:cNvSpPr/>
      </xdr:nvSpPr>
      <xdr:spPr bwMode="auto">
        <a:xfrm>
          <a:off x="2857500" y="323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17302</xdr:rowOff>
    </xdr:from>
    <xdr:ext cx="762000" cy="259045"/>
    <xdr:sp macro="" textlink="">
      <xdr:nvSpPr>
        <xdr:cNvPr id="78" name="テキスト ボックス 77"/>
        <xdr:cNvSpPr txBox="1"/>
      </xdr:nvSpPr>
      <xdr:spPr>
        <a:xfrm>
          <a:off x="2527300" y="33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6" name="直線コネクタ 105"/>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7"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8" name="直線コネクタ 107"/>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9"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10" name="直線コネクタ 109"/>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294374</xdr:rowOff>
    </xdr:from>
    <xdr:to>
      <xdr:col>29</xdr:col>
      <xdr:colOff>127000</xdr:colOff>
      <xdr:row>36</xdr:row>
      <xdr:rowOff>37846</xdr:rowOff>
    </xdr:to>
    <xdr:cxnSp macro="">
      <xdr:nvCxnSpPr>
        <xdr:cNvPr id="111" name="直線コネクタ 110"/>
        <xdr:cNvCxnSpPr/>
      </xdr:nvCxnSpPr>
      <xdr:spPr bwMode="auto">
        <a:xfrm>
          <a:off x="5003800" y="6904724"/>
          <a:ext cx="647700" cy="8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2"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3" name="フローチャート: 判断 112"/>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294374</xdr:rowOff>
    </xdr:from>
    <xdr:to>
      <xdr:col>26</xdr:col>
      <xdr:colOff>50800</xdr:colOff>
      <xdr:row>36</xdr:row>
      <xdr:rowOff>851</xdr:rowOff>
    </xdr:to>
    <xdr:cxnSp macro="">
      <xdr:nvCxnSpPr>
        <xdr:cNvPr id="114" name="直線コネクタ 113"/>
        <xdr:cNvCxnSpPr/>
      </xdr:nvCxnSpPr>
      <xdr:spPr bwMode="auto">
        <a:xfrm flipV="1">
          <a:off x="4305300" y="6904724"/>
          <a:ext cx="698500" cy="49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5" name="フローチャート: 判断 114"/>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6" name="テキスト ボックス 115"/>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851</xdr:rowOff>
    </xdr:from>
    <xdr:to>
      <xdr:col>22</xdr:col>
      <xdr:colOff>114300</xdr:colOff>
      <xdr:row>36</xdr:row>
      <xdr:rowOff>106959</xdr:rowOff>
    </xdr:to>
    <xdr:cxnSp macro="">
      <xdr:nvCxnSpPr>
        <xdr:cNvPr id="117" name="直線コネクタ 116"/>
        <xdr:cNvCxnSpPr/>
      </xdr:nvCxnSpPr>
      <xdr:spPr bwMode="auto">
        <a:xfrm flipV="1">
          <a:off x="3606800" y="6954101"/>
          <a:ext cx="698500" cy="10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8" name="フローチャート: 判断 117"/>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9" name="テキスト ボックス 118"/>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220535</xdr:rowOff>
    </xdr:from>
    <xdr:to>
      <xdr:col>18</xdr:col>
      <xdr:colOff>177800</xdr:colOff>
      <xdr:row>36</xdr:row>
      <xdr:rowOff>106959</xdr:rowOff>
    </xdr:to>
    <xdr:cxnSp macro="">
      <xdr:nvCxnSpPr>
        <xdr:cNvPr id="120" name="直線コネクタ 119"/>
        <xdr:cNvCxnSpPr/>
      </xdr:nvCxnSpPr>
      <xdr:spPr bwMode="auto">
        <a:xfrm>
          <a:off x="2908300" y="6830885"/>
          <a:ext cx="698500" cy="229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21" name="フローチャート: 判断 120"/>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2" name="テキスト ボックス 121"/>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3" name="フローチャート: 判断 122"/>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4" name="テキスト ボックス 123"/>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30" name="楕円 129"/>
        <xdr:cNvSpPr/>
      </xdr:nvSpPr>
      <xdr:spPr bwMode="auto">
        <a:xfrm>
          <a:off x="5600700" y="694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302023</xdr:rowOff>
    </xdr:from>
    <xdr:ext cx="762000" cy="259045"/>
    <xdr:sp macro="" textlink="">
      <xdr:nvSpPr>
        <xdr:cNvPr id="131" name="人口1人当たり決算額の推移該当値テキスト445"/>
        <xdr:cNvSpPr txBox="1"/>
      </xdr:nvSpPr>
      <xdr:spPr>
        <a:xfrm>
          <a:off x="5740400" y="691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243574</xdr:rowOff>
    </xdr:from>
    <xdr:to>
      <xdr:col>26</xdr:col>
      <xdr:colOff>101600</xdr:colOff>
      <xdr:row>36</xdr:row>
      <xdr:rowOff>2274</xdr:rowOff>
    </xdr:to>
    <xdr:sp macro="" textlink="">
      <xdr:nvSpPr>
        <xdr:cNvPr id="132" name="楕円 131"/>
        <xdr:cNvSpPr/>
      </xdr:nvSpPr>
      <xdr:spPr bwMode="auto">
        <a:xfrm>
          <a:off x="4953000" y="685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12451</xdr:rowOff>
    </xdr:from>
    <xdr:ext cx="736600" cy="259045"/>
    <xdr:sp macro="" textlink="">
      <xdr:nvSpPr>
        <xdr:cNvPr id="133" name="テキスト ボックス 132"/>
        <xdr:cNvSpPr txBox="1"/>
      </xdr:nvSpPr>
      <xdr:spPr>
        <a:xfrm>
          <a:off x="4622800" y="662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292951</xdr:rowOff>
    </xdr:from>
    <xdr:to>
      <xdr:col>22</xdr:col>
      <xdr:colOff>165100</xdr:colOff>
      <xdr:row>36</xdr:row>
      <xdr:rowOff>51651</xdr:rowOff>
    </xdr:to>
    <xdr:sp macro="" textlink="">
      <xdr:nvSpPr>
        <xdr:cNvPr id="134" name="楕円 133"/>
        <xdr:cNvSpPr/>
      </xdr:nvSpPr>
      <xdr:spPr bwMode="auto">
        <a:xfrm>
          <a:off x="42545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36428</xdr:rowOff>
    </xdr:from>
    <xdr:ext cx="762000" cy="259045"/>
    <xdr:sp macro="" textlink="">
      <xdr:nvSpPr>
        <xdr:cNvPr id="135" name="テキスト ボックス 134"/>
        <xdr:cNvSpPr txBox="1"/>
      </xdr:nvSpPr>
      <xdr:spPr>
        <a:xfrm>
          <a:off x="3924300" y="69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56159</xdr:rowOff>
    </xdr:from>
    <xdr:to>
      <xdr:col>19</xdr:col>
      <xdr:colOff>38100</xdr:colOff>
      <xdr:row>36</xdr:row>
      <xdr:rowOff>157759</xdr:rowOff>
    </xdr:to>
    <xdr:sp macro="" textlink="">
      <xdr:nvSpPr>
        <xdr:cNvPr id="136" name="楕円 135"/>
        <xdr:cNvSpPr/>
      </xdr:nvSpPr>
      <xdr:spPr bwMode="auto">
        <a:xfrm>
          <a:off x="3556000" y="70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142536</xdr:rowOff>
    </xdr:from>
    <xdr:ext cx="762000" cy="259045"/>
    <xdr:sp macro="" textlink="">
      <xdr:nvSpPr>
        <xdr:cNvPr id="137" name="テキスト ボックス 136"/>
        <xdr:cNvSpPr txBox="1"/>
      </xdr:nvSpPr>
      <xdr:spPr>
        <a:xfrm>
          <a:off x="3225800" y="709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169735</xdr:rowOff>
    </xdr:from>
    <xdr:to>
      <xdr:col>15</xdr:col>
      <xdr:colOff>101600</xdr:colOff>
      <xdr:row>35</xdr:row>
      <xdr:rowOff>271335</xdr:rowOff>
    </xdr:to>
    <xdr:sp macro="" textlink="">
      <xdr:nvSpPr>
        <xdr:cNvPr id="138" name="楕円 137"/>
        <xdr:cNvSpPr/>
      </xdr:nvSpPr>
      <xdr:spPr bwMode="auto">
        <a:xfrm>
          <a:off x="2857500" y="678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256112</xdr:rowOff>
    </xdr:from>
    <xdr:ext cx="762000" cy="259045"/>
    <xdr:sp macro="" textlink="">
      <xdr:nvSpPr>
        <xdr:cNvPr id="139" name="テキスト ボックス 138"/>
        <xdr:cNvSpPr txBox="1"/>
      </xdr:nvSpPr>
      <xdr:spPr>
        <a:xfrm>
          <a:off x="2527300" y="686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258,654
253,714
29.43
117,185,984
114,062,612
3,080,565
53,797,346
44,391,468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104229</xdr:rowOff>
    </xdr:from>
    <xdr:to>
      <xdr:col>24</xdr:col>
      <xdr:colOff>63500</xdr:colOff>
      <xdr:row>38</xdr:row>
      <xdr:rowOff>116649</xdr:rowOff>
    </xdr:to>
    <xdr:cxnSp macro="">
      <xdr:nvCxnSpPr>
        <xdr:cNvPr id="61" name="直線コネクタ 60"/>
        <xdr:cNvCxnSpPr/>
      </xdr:nvCxnSpPr>
      <xdr:spPr>
        <a:xfrm>
          <a:off x="3797300" y="6619329"/>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83045</xdr:rowOff>
    </xdr:from>
    <xdr:to>
      <xdr:col>19</xdr:col>
      <xdr:colOff>177800</xdr:colOff>
      <xdr:row>38</xdr:row>
      <xdr:rowOff>104229</xdr:rowOff>
    </xdr:to>
    <xdr:cxnSp macro="">
      <xdr:nvCxnSpPr>
        <xdr:cNvPr id="64" name="直線コネクタ 63"/>
        <xdr:cNvCxnSpPr/>
      </xdr:nvCxnSpPr>
      <xdr:spPr>
        <a:xfrm>
          <a:off x="2908300" y="659814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83045</xdr:rowOff>
    </xdr:from>
    <xdr:to>
      <xdr:col>15</xdr:col>
      <xdr:colOff>50800</xdr:colOff>
      <xdr:row>38</xdr:row>
      <xdr:rowOff>105143</xdr:rowOff>
    </xdr:to>
    <xdr:cxnSp macro="">
      <xdr:nvCxnSpPr>
        <xdr:cNvPr id="67" name="直線コネクタ 66"/>
        <xdr:cNvCxnSpPr/>
      </xdr:nvCxnSpPr>
      <xdr:spPr>
        <a:xfrm flipV="1">
          <a:off x="2019300" y="659814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24829</xdr:rowOff>
    </xdr:from>
    <xdr:to>
      <xdr:col>10</xdr:col>
      <xdr:colOff>114300</xdr:colOff>
      <xdr:row>38</xdr:row>
      <xdr:rowOff>105143</xdr:rowOff>
    </xdr:to>
    <xdr:cxnSp macro="">
      <xdr:nvCxnSpPr>
        <xdr:cNvPr id="70" name="直線コネクタ 69"/>
        <xdr:cNvCxnSpPr/>
      </xdr:nvCxnSpPr>
      <xdr:spPr>
        <a:xfrm>
          <a:off x="1130300" y="6539929"/>
          <a:ext cx="889000" cy="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65849</xdr:rowOff>
    </xdr:from>
    <xdr:to>
      <xdr:col>24</xdr:col>
      <xdr:colOff>114300</xdr:colOff>
      <xdr:row>38</xdr:row>
      <xdr:rowOff>167449</xdr:rowOff>
    </xdr:to>
    <xdr:sp macro="" textlink="">
      <xdr:nvSpPr>
        <xdr:cNvPr id="80" name="楕円 79"/>
        <xdr:cNvSpPr/>
      </xdr:nvSpPr>
      <xdr:spPr>
        <a:xfrm>
          <a:off x="4584700" y="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152226</xdr:rowOff>
    </xdr:from>
    <xdr:ext cx="534377" cy="259045"/>
    <xdr:sp macro="" textlink="">
      <xdr:nvSpPr>
        <xdr:cNvPr id="81" name="人件費該当値テキスト"/>
        <xdr:cNvSpPr txBox="1"/>
      </xdr:nvSpPr>
      <xdr:spPr>
        <a:xfrm>
          <a:off x="4686300" y="64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53429</xdr:rowOff>
    </xdr:from>
    <xdr:to>
      <xdr:col>20</xdr:col>
      <xdr:colOff>38100</xdr:colOff>
      <xdr:row>38</xdr:row>
      <xdr:rowOff>155029</xdr:rowOff>
    </xdr:to>
    <xdr:sp macro="" textlink="">
      <xdr:nvSpPr>
        <xdr:cNvPr id="82" name="楕円 81"/>
        <xdr:cNvSpPr/>
      </xdr:nvSpPr>
      <xdr:spPr>
        <a:xfrm>
          <a:off x="3746500" y="65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146156</xdr:rowOff>
    </xdr:from>
    <xdr:ext cx="534377" cy="259045"/>
    <xdr:sp macro="" textlink="">
      <xdr:nvSpPr>
        <xdr:cNvPr id="83" name="テキスト ボックス 82"/>
        <xdr:cNvSpPr txBox="1"/>
      </xdr:nvSpPr>
      <xdr:spPr>
        <a:xfrm>
          <a:off x="3530111" y="66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32245</xdr:rowOff>
    </xdr:from>
    <xdr:to>
      <xdr:col>15</xdr:col>
      <xdr:colOff>101600</xdr:colOff>
      <xdr:row>38</xdr:row>
      <xdr:rowOff>133845</xdr:rowOff>
    </xdr:to>
    <xdr:sp macro="" textlink="">
      <xdr:nvSpPr>
        <xdr:cNvPr id="84" name="楕円 83"/>
        <xdr:cNvSpPr/>
      </xdr:nvSpPr>
      <xdr:spPr>
        <a:xfrm>
          <a:off x="2857500" y="65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124972</xdr:rowOff>
    </xdr:from>
    <xdr:ext cx="534377" cy="259045"/>
    <xdr:sp macro="" textlink="">
      <xdr:nvSpPr>
        <xdr:cNvPr id="85" name="テキスト ボックス 84"/>
        <xdr:cNvSpPr txBox="1"/>
      </xdr:nvSpPr>
      <xdr:spPr>
        <a:xfrm>
          <a:off x="2641111" y="66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54343</xdr:rowOff>
    </xdr:from>
    <xdr:to>
      <xdr:col>10</xdr:col>
      <xdr:colOff>165100</xdr:colOff>
      <xdr:row>38</xdr:row>
      <xdr:rowOff>155943</xdr:rowOff>
    </xdr:to>
    <xdr:sp macro="" textlink="">
      <xdr:nvSpPr>
        <xdr:cNvPr id="86" name="楕円 85"/>
        <xdr:cNvSpPr/>
      </xdr:nvSpPr>
      <xdr:spPr>
        <a:xfrm>
          <a:off x="1968500" y="65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147070</xdr:rowOff>
    </xdr:from>
    <xdr:ext cx="534377" cy="259045"/>
    <xdr:sp macro="" textlink="">
      <xdr:nvSpPr>
        <xdr:cNvPr id="87" name="テキスト ボックス 86"/>
        <xdr:cNvSpPr txBox="1"/>
      </xdr:nvSpPr>
      <xdr:spPr>
        <a:xfrm>
          <a:off x="1752111" y="666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145478</xdr:rowOff>
    </xdr:from>
    <xdr:to>
      <xdr:col>6</xdr:col>
      <xdr:colOff>38100</xdr:colOff>
      <xdr:row>38</xdr:row>
      <xdr:rowOff>75628</xdr:rowOff>
    </xdr:to>
    <xdr:sp macro="" textlink="">
      <xdr:nvSpPr>
        <xdr:cNvPr id="88" name="楕円 87"/>
        <xdr:cNvSpPr/>
      </xdr:nvSpPr>
      <xdr:spPr>
        <a:xfrm>
          <a:off x="1079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66756</xdr:rowOff>
    </xdr:from>
    <xdr:ext cx="534377" cy="259045"/>
    <xdr:sp macro="" textlink="">
      <xdr:nvSpPr>
        <xdr:cNvPr id="89" name="テキスト ボックス 88"/>
        <xdr:cNvSpPr txBox="1"/>
      </xdr:nvSpPr>
      <xdr:spPr>
        <a:xfrm>
          <a:off x="863111" y="65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56109</xdr:rowOff>
    </xdr:from>
    <xdr:to>
      <xdr:col>24</xdr:col>
      <xdr:colOff>63500</xdr:colOff>
      <xdr:row>56</xdr:row>
      <xdr:rowOff>77877</xdr:rowOff>
    </xdr:to>
    <xdr:cxnSp macro="">
      <xdr:nvCxnSpPr>
        <xdr:cNvPr id="119" name="直線コネクタ 118"/>
        <xdr:cNvCxnSpPr/>
      </xdr:nvCxnSpPr>
      <xdr:spPr>
        <a:xfrm flipV="1">
          <a:off x="3797300" y="9657309"/>
          <a:ext cx="8382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164482</xdr:rowOff>
    </xdr:from>
    <xdr:ext cx="534377" cy="259045"/>
    <xdr:sp macro="" textlink="">
      <xdr:nvSpPr>
        <xdr:cNvPr id="120" name="物件費平均値テキスト"/>
        <xdr:cNvSpPr txBox="1"/>
      </xdr:nvSpPr>
      <xdr:spPr>
        <a:xfrm>
          <a:off x="4686300" y="976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77877</xdr:rowOff>
    </xdr:from>
    <xdr:to>
      <xdr:col>19</xdr:col>
      <xdr:colOff>177800</xdr:colOff>
      <xdr:row>56</xdr:row>
      <xdr:rowOff>90500</xdr:rowOff>
    </xdr:to>
    <xdr:cxnSp macro="">
      <xdr:nvCxnSpPr>
        <xdr:cNvPr id="122" name="直線コネクタ 121"/>
        <xdr:cNvCxnSpPr/>
      </xdr:nvCxnSpPr>
      <xdr:spPr>
        <a:xfrm flipV="1">
          <a:off x="2908300" y="9679077"/>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18775</xdr:rowOff>
    </xdr:from>
    <xdr:ext cx="534377" cy="259045"/>
    <xdr:sp macro="" textlink="">
      <xdr:nvSpPr>
        <xdr:cNvPr id="124" name="テキスト ボックス 123"/>
        <xdr:cNvSpPr txBox="1"/>
      </xdr:nvSpPr>
      <xdr:spPr>
        <a:xfrm>
          <a:off x="3530111" y="97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90500</xdr:rowOff>
    </xdr:from>
    <xdr:to>
      <xdr:col>15</xdr:col>
      <xdr:colOff>50800</xdr:colOff>
      <xdr:row>56</xdr:row>
      <xdr:rowOff>139421</xdr:rowOff>
    </xdr:to>
    <xdr:cxnSp macro="">
      <xdr:nvCxnSpPr>
        <xdr:cNvPr id="125" name="直線コネクタ 124"/>
        <xdr:cNvCxnSpPr/>
      </xdr:nvCxnSpPr>
      <xdr:spPr>
        <a:xfrm flipV="1">
          <a:off x="2019300" y="9691700"/>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3853</xdr:rowOff>
    </xdr:from>
    <xdr:ext cx="534377" cy="259045"/>
    <xdr:sp macro="" textlink="">
      <xdr:nvSpPr>
        <xdr:cNvPr id="127" name="テキスト ボックス 126"/>
        <xdr:cNvSpPr txBox="1"/>
      </xdr:nvSpPr>
      <xdr:spPr>
        <a:xfrm>
          <a:off x="2641111" y="97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139421</xdr:rowOff>
    </xdr:from>
    <xdr:to>
      <xdr:col>10</xdr:col>
      <xdr:colOff>114300</xdr:colOff>
      <xdr:row>56</xdr:row>
      <xdr:rowOff>170942</xdr:rowOff>
    </xdr:to>
    <xdr:cxnSp macro="">
      <xdr:nvCxnSpPr>
        <xdr:cNvPr id="128" name="直線コネクタ 127"/>
        <xdr:cNvCxnSpPr/>
      </xdr:nvCxnSpPr>
      <xdr:spPr>
        <a:xfrm flipV="1">
          <a:off x="1130300" y="9740621"/>
          <a:ext cx="889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109694</xdr:rowOff>
    </xdr:from>
    <xdr:ext cx="534377" cy="259045"/>
    <xdr:sp macro="" textlink="">
      <xdr:nvSpPr>
        <xdr:cNvPr id="130" name="テキスト ボックス 129"/>
        <xdr:cNvSpPr txBox="1"/>
      </xdr:nvSpPr>
      <xdr:spPr>
        <a:xfrm>
          <a:off x="1752111" y="98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151820</xdr:rowOff>
    </xdr:from>
    <xdr:ext cx="534377" cy="259045"/>
    <xdr:sp macro="" textlink="">
      <xdr:nvSpPr>
        <xdr:cNvPr id="132" name="テキスト ボックス 131"/>
        <xdr:cNvSpPr txBox="1"/>
      </xdr:nvSpPr>
      <xdr:spPr>
        <a:xfrm>
          <a:off x="863111" y="99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5309</xdr:rowOff>
    </xdr:from>
    <xdr:to>
      <xdr:col>24</xdr:col>
      <xdr:colOff>114300</xdr:colOff>
      <xdr:row>56</xdr:row>
      <xdr:rowOff>106909</xdr:rowOff>
    </xdr:to>
    <xdr:sp macro="" textlink="">
      <xdr:nvSpPr>
        <xdr:cNvPr id="138" name="楕円 137"/>
        <xdr:cNvSpPr/>
      </xdr:nvSpPr>
      <xdr:spPr>
        <a:xfrm>
          <a:off x="4584700" y="96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28186</xdr:rowOff>
    </xdr:from>
    <xdr:ext cx="534377" cy="259045"/>
    <xdr:sp macro="" textlink="">
      <xdr:nvSpPr>
        <xdr:cNvPr id="139" name="物件費該当値テキスト"/>
        <xdr:cNvSpPr txBox="1"/>
      </xdr:nvSpPr>
      <xdr:spPr>
        <a:xfrm>
          <a:off x="4686300" y="945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27077</xdr:rowOff>
    </xdr:from>
    <xdr:to>
      <xdr:col>20</xdr:col>
      <xdr:colOff>38100</xdr:colOff>
      <xdr:row>56</xdr:row>
      <xdr:rowOff>128677</xdr:rowOff>
    </xdr:to>
    <xdr:sp macro="" textlink="">
      <xdr:nvSpPr>
        <xdr:cNvPr id="140" name="楕円 139"/>
        <xdr:cNvSpPr/>
      </xdr:nvSpPr>
      <xdr:spPr>
        <a:xfrm>
          <a:off x="3746500" y="962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145204</xdr:rowOff>
    </xdr:from>
    <xdr:ext cx="534377" cy="259045"/>
    <xdr:sp macro="" textlink="">
      <xdr:nvSpPr>
        <xdr:cNvPr id="141" name="テキスト ボックス 140"/>
        <xdr:cNvSpPr txBox="1"/>
      </xdr:nvSpPr>
      <xdr:spPr>
        <a:xfrm>
          <a:off x="3530111" y="94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39700</xdr:rowOff>
    </xdr:from>
    <xdr:to>
      <xdr:col>15</xdr:col>
      <xdr:colOff>101600</xdr:colOff>
      <xdr:row>56</xdr:row>
      <xdr:rowOff>141300</xdr:rowOff>
    </xdr:to>
    <xdr:sp macro="" textlink="">
      <xdr:nvSpPr>
        <xdr:cNvPr id="142" name="楕円 141"/>
        <xdr:cNvSpPr/>
      </xdr:nvSpPr>
      <xdr:spPr>
        <a:xfrm>
          <a:off x="2857500" y="96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157827</xdr:rowOff>
    </xdr:from>
    <xdr:ext cx="534377" cy="259045"/>
    <xdr:sp macro="" textlink="">
      <xdr:nvSpPr>
        <xdr:cNvPr id="143" name="テキスト ボックス 142"/>
        <xdr:cNvSpPr txBox="1"/>
      </xdr:nvSpPr>
      <xdr:spPr>
        <a:xfrm>
          <a:off x="2641111" y="941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88621</xdr:rowOff>
    </xdr:from>
    <xdr:to>
      <xdr:col>10</xdr:col>
      <xdr:colOff>165100</xdr:colOff>
      <xdr:row>57</xdr:row>
      <xdr:rowOff>18771</xdr:rowOff>
    </xdr:to>
    <xdr:sp macro="" textlink="">
      <xdr:nvSpPr>
        <xdr:cNvPr id="144" name="楕円 143"/>
        <xdr:cNvSpPr/>
      </xdr:nvSpPr>
      <xdr:spPr>
        <a:xfrm>
          <a:off x="1968500" y="96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35298</xdr:rowOff>
    </xdr:from>
    <xdr:ext cx="534377" cy="259045"/>
    <xdr:sp macro="" textlink="">
      <xdr:nvSpPr>
        <xdr:cNvPr id="145" name="テキスト ボックス 144"/>
        <xdr:cNvSpPr txBox="1"/>
      </xdr:nvSpPr>
      <xdr:spPr>
        <a:xfrm>
          <a:off x="1752111" y="946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120142</xdr:rowOff>
    </xdr:from>
    <xdr:to>
      <xdr:col>6</xdr:col>
      <xdr:colOff>38100</xdr:colOff>
      <xdr:row>57</xdr:row>
      <xdr:rowOff>50292</xdr:rowOff>
    </xdr:to>
    <xdr:sp macro="" textlink="">
      <xdr:nvSpPr>
        <xdr:cNvPr id="146" name="楕円 145"/>
        <xdr:cNvSpPr/>
      </xdr:nvSpPr>
      <xdr:spPr>
        <a:xfrm>
          <a:off x="10795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66819</xdr:rowOff>
    </xdr:from>
    <xdr:ext cx="534377" cy="259045"/>
    <xdr:sp macro="" textlink="">
      <xdr:nvSpPr>
        <xdr:cNvPr id="147" name="テキスト ボックス 146"/>
        <xdr:cNvSpPr txBox="1"/>
      </xdr:nvSpPr>
      <xdr:spPr>
        <a:xfrm>
          <a:off x="863111" y="94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169962</xdr:rowOff>
    </xdr:from>
    <xdr:to>
      <xdr:col>24</xdr:col>
      <xdr:colOff>63500</xdr:colOff>
      <xdr:row>77</xdr:row>
      <xdr:rowOff>4826</xdr:rowOff>
    </xdr:to>
    <xdr:cxnSp macro="">
      <xdr:nvCxnSpPr>
        <xdr:cNvPr id="178" name="直線コネクタ 177"/>
        <xdr:cNvCxnSpPr/>
      </xdr:nvCxnSpPr>
      <xdr:spPr>
        <a:xfrm flipV="1">
          <a:off x="3797300" y="13200162"/>
          <a:ext cx="8382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4826</xdr:rowOff>
    </xdr:from>
    <xdr:to>
      <xdr:col>19</xdr:col>
      <xdr:colOff>177800</xdr:colOff>
      <xdr:row>77</xdr:row>
      <xdr:rowOff>26488</xdr:rowOff>
    </xdr:to>
    <xdr:cxnSp macro="">
      <xdr:nvCxnSpPr>
        <xdr:cNvPr id="181" name="直線コネクタ 180"/>
        <xdr:cNvCxnSpPr/>
      </xdr:nvCxnSpPr>
      <xdr:spPr>
        <a:xfrm flipV="1">
          <a:off x="2908300" y="13206476"/>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26488</xdr:rowOff>
    </xdr:from>
    <xdr:to>
      <xdr:col>15</xdr:col>
      <xdr:colOff>50800</xdr:colOff>
      <xdr:row>77</xdr:row>
      <xdr:rowOff>27032</xdr:rowOff>
    </xdr:to>
    <xdr:cxnSp macro="">
      <xdr:nvCxnSpPr>
        <xdr:cNvPr id="184" name="直線コネクタ 183"/>
        <xdr:cNvCxnSpPr/>
      </xdr:nvCxnSpPr>
      <xdr:spPr>
        <a:xfrm flipV="1">
          <a:off x="2019300" y="1322813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27032</xdr:rowOff>
    </xdr:from>
    <xdr:to>
      <xdr:col>10</xdr:col>
      <xdr:colOff>114300</xdr:colOff>
      <xdr:row>77</xdr:row>
      <xdr:rowOff>77107</xdr:rowOff>
    </xdr:to>
    <xdr:cxnSp macro="">
      <xdr:nvCxnSpPr>
        <xdr:cNvPr id="187" name="直線コネクタ 186"/>
        <xdr:cNvCxnSpPr/>
      </xdr:nvCxnSpPr>
      <xdr:spPr>
        <a:xfrm flipV="1">
          <a:off x="1130300" y="13228682"/>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106515</xdr:rowOff>
    </xdr:from>
    <xdr:ext cx="469744" cy="259045"/>
    <xdr:sp macro="" textlink="">
      <xdr:nvSpPr>
        <xdr:cNvPr id="189" name="テキスト ボックス 188"/>
        <xdr:cNvSpPr txBox="1"/>
      </xdr:nvSpPr>
      <xdr:spPr>
        <a:xfrm>
          <a:off x="1784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119162</xdr:rowOff>
    </xdr:from>
    <xdr:to>
      <xdr:col>24</xdr:col>
      <xdr:colOff>114300</xdr:colOff>
      <xdr:row>77</xdr:row>
      <xdr:rowOff>49312</xdr:rowOff>
    </xdr:to>
    <xdr:sp macro="" textlink="">
      <xdr:nvSpPr>
        <xdr:cNvPr id="197" name="楕円 196"/>
        <xdr:cNvSpPr/>
      </xdr:nvSpPr>
      <xdr:spPr>
        <a:xfrm>
          <a:off x="4584700" y="131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142039</xdr:rowOff>
    </xdr:from>
    <xdr:ext cx="469744" cy="259045"/>
    <xdr:sp macro="" textlink="">
      <xdr:nvSpPr>
        <xdr:cNvPr id="198" name="維持補修費該当値テキスト"/>
        <xdr:cNvSpPr txBox="1"/>
      </xdr:nvSpPr>
      <xdr:spPr>
        <a:xfrm>
          <a:off x="4686300" y="130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125476</xdr:rowOff>
    </xdr:from>
    <xdr:to>
      <xdr:col>20</xdr:col>
      <xdr:colOff>38100</xdr:colOff>
      <xdr:row>77</xdr:row>
      <xdr:rowOff>55626</xdr:rowOff>
    </xdr:to>
    <xdr:sp macro="" textlink="">
      <xdr:nvSpPr>
        <xdr:cNvPr id="199" name="楕円 198"/>
        <xdr:cNvSpPr/>
      </xdr:nvSpPr>
      <xdr:spPr>
        <a:xfrm>
          <a:off x="3746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72153</xdr:rowOff>
    </xdr:from>
    <xdr:ext cx="469744" cy="259045"/>
    <xdr:sp macro="" textlink="">
      <xdr:nvSpPr>
        <xdr:cNvPr id="200" name="テキスト ボックス 199"/>
        <xdr:cNvSpPr txBox="1"/>
      </xdr:nvSpPr>
      <xdr:spPr>
        <a:xfrm>
          <a:off x="3562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147138</xdr:rowOff>
    </xdr:from>
    <xdr:to>
      <xdr:col>15</xdr:col>
      <xdr:colOff>101600</xdr:colOff>
      <xdr:row>77</xdr:row>
      <xdr:rowOff>77288</xdr:rowOff>
    </xdr:to>
    <xdr:sp macro="" textlink="">
      <xdr:nvSpPr>
        <xdr:cNvPr id="201" name="楕円 200"/>
        <xdr:cNvSpPr/>
      </xdr:nvSpPr>
      <xdr:spPr>
        <a:xfrm>
          <a:off x="2857500" y="13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93815</xdr:rowOff>
    </xdr:from>
    <xdr:ext cx="469744" cy="259045"/>
    <xdr:sp macro="" textlink="">
      <xdr:nvSpPr>
        <xdr:cNvPr id="202" name="テキスト ボックス 201"/>
        <xdr:cNvSpPr txBox="1"/>
      </xdr:nvSpPr>
      <xdr:spPr>
        <a:xfrm>
          <a:off x="2673428" y="1295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147682</xdr:rowOff>
    </xdr:from>
    <xdr:to>
      <xdr:col>10</xdr:col>
      <xdr:colOff>165100</xdr:colOff>
      <xdr:row>77</xdr:row>
      <xdr:rowOff>77832</xdr:rowOff>
    </xdr:to>
    <xdr:sp macro="" textlink="">
      <xdr:nvSpPr>
        <xdr:cNvPr id="203" name="楕円 202"/>
        <xdr:cNvSpPr/>
      </xdr:nvSpPr>
      <xdr:spPr>
        <a:xfrm>
          <a:off x="1968500" y="13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94360</xdr:rowOff>
    </xdr:from>
    <xdr:ext cx="469744" cy="259045"/>
    <xdr:sp macro="" textlink="">
      <xdr:nvSpPr>
        <xdr:cNvPr id="204" name="テキスト ボックス 203"/>
        <xdr:cNvSpPr txBox="1"/>
      </xdr:nvSpPr>
      <xdr:spPr>
        <a:xfrm>
          <a:off x="1784428" y="1295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26307</xdr:rowOff>
    </xdr:from>
    <xdr:to>
      <xdr:col>6</xdr:col>
      <xdr:colOff>38100</xdr:colOff>
      <xdr:row>77</xdr:row>
      <xdr:rowOff>127907</xdr:rowOff>
    </xdr:to>
    <xdr:sp macro="" textlink="">
      <xdr:nvSpPr>
        <xdr:cNvPr id="205" name="楕円 204"/>
        <xdr:cNvSpPr/>
      </xdr:nvSpPr>
      <xdr:spPr>
        <a:xfrm>
          <a:off x="1079500" y="132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119034</xdr:rowOff>
    </xdr:from>
    <xdr:ext cx="469744" cy="259045"/>
    <xdr:sp macro="" textlink="">
      <xdr:nvSpPr>
        <xdr:cNvPr id="206" name="テキスト ボックス 205"/>
        <xdr:cNvSpPr txBox="1"/>
      </xdr:nvSpPr>
      <xdr:spPr>
        <a:xfrm>
          <a:off x="895428" y="1332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128645</xdr:rowOff>
    </xdr:from>
    <xdr:to>
      <xdr:col>24</xdr:col>
      <xdr:colOff>63500</xdr:colOff>
      <xdr:row>94</xdr:row>
      <xdr:rowOff>161482</xdr:rowOff>
    </xdr:to>
    <xdr:cxnSp macro="">
      <xdr:nvCxnSpPr>
        <xdr:cNvPr id="238" name="直線コネクタ 237"/>
        <xdr:cNvCxnSpPr/>
      </xdr:nvCxnSpPr>
      <xdr:spPr>
        <a:xfrm flipV="1">
          <a:off x="3797300" y="16244945"/>
          <a:ext cx="8382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161482</xdr:rowOff>
    </xdr:from>
    <xdr:to>
      <xdr:col>19</xdr:col>
      <xdr:colOff>177800</xdr:colOff>
      <xdr:row>95</xdr:row>
      <xdr:rowOff>56097</xdr:rowOff>
    </xdr:to>
    <xdr:cxnSp macro="">
      <xdr:nvCxnSpPr>
        <xdr:cNvPr id="241" name="直線コネクタ 240"/>
        <xdr:cNvCxnSpPr/>
      </xdr:nvCxnSpPr>
      <xdr:spPr>
        <a:xfrm flipV="1">
          <a:off x="2908300" y="16277782"/>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28829</xdr:rowOff>
    </xdr:from>
    <xdr:to>
      <xdr:col>15</xdr:col>
      <xdr:colOff>50800</xdr:colOff>
      <xdr:row>95</xdr:row>
      <xdr:rowOff>56097</xdr:rowOff>
    </xdr:to>
    <xdr:cxnSp macro="">
      <xdr:nvCxnSpPr>
        <xdr:cNvPr id="244" name="直線コネクタ 243"/>
        <xdr:cNvCxnSpPr/>
      </xdr:nvCxnSpPr>
      <xdr:spPr>
        <a:xfrm>
          <a:off x="2019300" y="16316579"/>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46" name="テキスト ボックス 245"/>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28829</xdr:rowOff>
    </xdr:from>
    <xdr:to>
      <xdr:col>10</xdr:col>
      <xdr:colOff>114300</xdr:colOff>
      <xdr:row>95</xdr:row>
      <xdr:rowOff>126442</xdr:rowOff>
    </xdr:to>
    <xdr:cxnSp macro="">
      <xdr:nvCxnSpPr>
        <xdr:cNvPr id="247" name="直線コネクタ 246"/>
        <xdr:cNvCxnSpPr/>
      </xdr:nvCxnSpPr>
      <xdr:spPr>
        <a:xfrm flipV="1">
          <a:off x="1130300" y="16316579"/>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77845</xdr:rowOff>
    </xdr:from>
    <xdr:to>
      <xdr:col>24</xdr:col>
      <xdr:colOff>114300</xdr:colOff>
      <xdr:row>95</xdr:row>
      <xdr:rowOff>7995</xdr:rowOff>
    </xdr:to>
    <xdr:sp macro="" textlink="">
      <xdr:nvSpPr>
        <xdr:cNvPr id="257" name="楕円 256"/>
        <xdr:cNvSpPr/>
      </xdr:nvSpPr>
      <xdr:spPr>
        <a:xfrm>
          <a:off x="4584700" y="161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100722</xdr:rowOff>
    </xdr:from>
    <xdr:ext cx="599010" cy="259045"/>
    <xdr:sp macro="" textlink="">
      <xdr:nvSpPr>
        <xdr:cNvPr id="258" name="扶助費該当値テキスト"/>
        <xdr:cNvSpPr txBox="1"/>
      </xdr:nvSpPr>
      <xdr:spPr>
        <a:xfrm>
          <a:off x="4686300" y="1604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110682</xdr:rowOff>
    </xdr:from>
    <xdr:to>
      <xdr:col>20</xdr:col>
      <xdr:colOff>38100</xdr:colOff>
      <xdr:row>95</xdr:row>
      <xdr:rowOff>40832</xdr:rowOff>
    </xdr:to>
    <xdr:sp macro="" textlink="">
      <xdr:nvSpPr>
        <xdr:cNvPr id="259" name="楕円 258"/>
        <xdr:cNvSpPr/>
      </xdr:nvSpPr>
      <xdr:spPr>
        <a:xfrm>
          <a:off x="3746500" y="162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57359</xdr:rowOff>
    </xdr:from>
    <xdr:ext cx="599010" cy="259045"/>
    <xdr:sp macro="" textlink="">
      <xdr:nvSpPr>
        <xdr:cNvPr id="260" name="テキスト ボックス 259"/>
        <xdr:cNvSpPr txBox="1"/>
      </xdr:nvSpPr>
      <xdr:spPr>
        <a:xfrm>
          <a:off x="3497795" y="1600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5297</xdr:rowOff>
    </xdr:from>
    <xdr:to>
      <xdr:col>15</xdr:col>
      <xdr:colOff>101600</xdr:colOff>
      <xdr:row>95</xdr:row>
      <xdr:rowOff>106897</xdr:rowOff>
    </xdr:to>
    <xdr:sp macro="" textlink="">
      <xdr:nvSpPr>
        <xdr:cNvPr id="261" name="楕円 260"/>
        <xdr:cNvSpPr/>
      </xdr:nvSpPr>
      <xdr:spPr>
        <a:xfrm>
          <a:off x="2857500" y="162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123424</xdr:rowOff>
    </xdr:from>
    <xdr:ext cx="599010" cy="259045"/>
    <xdr:sp macro="" textlink="">
      <xdr:nvSpPr>
        <xdr:cNvPr id="262" name="テキスト ボックス 261"/>
        <xdr:cNvSpPr txBox="1"/>
      </xdr:nvSpPr>
      <xdr:spPr>
        <a:xfrm>
          <a:off x="2608795" y="1606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149479</xdr:rowOff>
    </xdr:from>
    <xdr:to>
      <xdr:col>10</xdr:col>
      <xdr:colOff>165100</xdr:colOff>
      <xdr:row>95</xdr:row>
      <xdr:rowOff>79629</xdr:rowOff>
    </xdr:to>
    <xdr:sp macro="" textlink="">
      <xdr:nvSpPr>
        <xdr:cNvPr id="263" name="楕円 262"/>
        <xdr:cNvSpPr/>
      </xdr:nvSpPr>
      <xdr:spPr>
        <a:xfrm>
          <a:off x="1968500" y="162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96156</xdr:rowOff>
    </xdr:from>
    <xdr:ext cx="599010" cy="259045"/>
    <xdr:sp macro="" textlink="">
      <xdr:nvSpPr>
        <xdr:cNvPr id="264" name="テキスト ボックス 263"/>
        <xdr:cNvSpPr txBox="1"/>
      </xdr:nvSpPr>
      <xdr:spPr>
        <a:xfrm>
          <a:off x="1719795" y="1604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75642</xdr:rowOff>
    </xdr:from>
    <xdr:to>
      <xdr:col>6</xdr:col>
      <xdr:colOff>38100</xdr:colOff>
      <xdr:row>96</xdr:row>
      <xdr:rowOff>5792</xdr:rowOff>
    </xdr:to>
    <xdr:sp macro="" textlink="">
      <xdr:nvSpPr>
        <xdr:cNvPr id="265" name="楕円 264"/>
        <xdr:cNvSpPr/>
      </xdr:nvSpPr>
      <xdr:spPr>
        <a:xfrm>
          <a:off x="1079500" y="163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22319</xdr:rowOff>
    </xdr:from>
    <xdr:ext cx="599010" cy="259045"/>
    <xdr:sp macro="" textlink="">
      <xdr:nvSpPr>
        <xdr:cNvPr id="266" name="テキスト ボックス 265"/>
        <xdr:cNvSpPr txBox="1"/>
      </xdr:nvSpPr>
      <xdr:spPr>
        <a:xfrm>
          <a:off x="830795" y="161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1321</xdr:rowOff>
    </xdr:from>
    <xdr:to>
      <xdr:col>55</xdr:col>
      <xdr:colOff>0</xdr:colOff>
      <xdr:row>34</xdr:row>
      <xdr:rowOff>34773</xdr:rowOff>
    </xdr:to>
    <xdr:cxnSp macro="">
      <xdr:nvCxnSpPr>
        <xdr:cNvPr id="296" name="直線コネクタ 295"/>
        <xdr:cNvCxnSpPr/>
      </xdr:nvCxnSpPr>
      <xdr:spPr>
        <a:xfrm flipV="1">
          <a:off x="9639300" y="5830621"/>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163360</xdr:rowOff>
    </xdr:from>
    <xdr:to>
      <xdr:col>50</xdr:col>
      <xdr:colOff>114300</xdr:colOff>
      <xdr:row>34</xdr:row>
      <xdr:rowOff>34773</xdr:rowOff>
    </xdr:to>
    <xdr:cxnSp macro="">
      <xdr:nvCxnSpPr>
        <xdr:cNvPr id="299" name="直線コネクタ 298"/>
        <xdr:cNvCxnSpPr/>
      </xdr:nvCxnSpPr>
      <xdr:spPr>
        <a:xfrm>
          <a:off x="8750300" y="582121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148234</xdr:rowOff>
    </xdr:from>
    <xdr:to>
      <xdr:col>45</xdr:col>
      <xdr:colOff>177800</xdr:colOff>
      <xdr:row>33</xdr:row>
      <xdr:rowOff>163360</xdr:rowOff>
    </xdr:to>
    <xdr:cxnSp macro="">
      <xdr:nvCxnSpPr>
        <xdr:cNvPr id="302" name="直線コネクタ 301"/>
        <xdr:cNvCxnSpPr/>
      </xdr:nvCxnSpPr>
      <xdr:spPr>
        <a:xfrm>
          <a:off x="7861300" y="5806084"/>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4" name="テキスト ボックス 303"/>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148234</xdr:rowOff>
    </xdr:from>
    <xdr:to>
      <xdr:col>41</xdr:col>
      <xdr:colOff>50800</xdr:colOff>
      <xdr:row>34</xdr:row>
      <xdr:rowOff>16713</xdr:rowOff>
    </xdr:to>
    <xdr:cxnSp macro="">
      <xdr:nvCxnSpPr>
        <xdr:cNvPr id="305" name="直線コネクタ 304"/>
        <xdr:cNvCxnSpPr/>
      </xdr:nvCxnSpPr>
      <xdr:spPr>
        <a:xfrm flipV="1">
          <a:off x="6972300" y="5806084"/>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121971</xdr:rowOff>
    </xdr:from>
    <xdr:to>
      <xdr:col>55</xdr:col>
      <xdr:colOff>50800</xdr:colOff>
      <xdr:row>34</xdr:row>
      <xdr:rowOff>52121</xdr:rowOff>
    </xdr:to>
    <xdr:sp macro="" textlink="">
      <xdr:nvSpPr>
        <xdr:cNvPr id="315" name="楕円 314"/>
        <xdr:cNvSpPr/>
      </xdr:nvSpPr>
      <xdr:spPr>
        <a:xfrm>
          <a:off x="10426700" y="57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144848</xdr:rowOff>
    </xdr:from>
    <xdr:ext cx="534377" cy="259045"/>
    <xdr:sp macro="" textlink="">
      <xdr:nvSpPr>
        <xdr:cNvPr id="316" name="補助費等該当値テキスト"/>
        <xdr:cNvSpPr txBox="1"/>
      </xdr:nvSpPr>
      <xdr:spPr>
        <a:xfrm>
          <a:off x="10528300" y="563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155423</xdr:rowOff>
    </xdr:from>
    <xdr:to>
      <xdr:col>50</xdr:col>
      <xdr:colOff>165100</xdr:colOff>
      <xdr:row>34</xdr:row>
      <xdr:rowOff>85573</xdr:rowOff>
    </xdr:to>
    <xdr:sp macro="" textlink="">
      <xdr:nvSpPr>
        <xdr:cNvPr id="317" name="楕円 316"/>
        <xdr:cNvSpPr/>
      </xdr:nvSpPr>
      <xdr:spPr>
        <a:xfrm>
          <a:off x="9588500" y="58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102100</xdr:rowOff>
    </xdr:from>
    <xdr:ext cx="534377" cy="259045"/>
    <xdr:sp macro="" textlink="">
      <xdr:nvSpPr>
        <xdr:cNvPr id="318" name="テキスト ボックス 317"/>
        <xdr:cNvSpPr txBox="1"/>
      </xdr:nvSpPr>
      <xdr:spPr>
        <a:xfrm>
          <a:off x="9372111" y="55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112560</xdr:rowOff>
    </xdr:from>
    <xdr:to>
      <xdr:col>46</xdr:col>
      <xdr:colOff>38100</xdr:colOff>
      <xdr:row>34</xdr:row>
      <xdr:rowOff>42710</xdr:rowOff>
    </xdr:to>
    <xdr:sp macro="" textlink="">
      <xdr:nvSpPr>
        <xdr:cNvPr id="319" name="楕円 318"/>
        <xdr:cNvSpPr/>
      </xdr:nvSpPr>
      <xdr:spPr>
        <a:xfrm>
          <a:off x="8699500" y="57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59237</xdr:rowOff>
    </xdr:from>
    <xdr:ext cx="534377" cy="259045"/>
    <xdr:sp macro="" textlink="">
      <xdr:nvSpPr>
        <xdr:cNvPr id="320" name="テキスト ボックス 319"/>
        <xdr:cNvSpPr txBox="1"/>
      </xdr:nvSpPr>
      <xdr:spPr>
        <a:xfrm>
          <a:off x="8483111" y="5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97434</xdr:rowOff>
    </xdr:from>
    <xdr:to>
      <xdr:col>41</xdr:col>
      <xdr:colOff>101600</xdr:colOff>
      <xdr:row>34</xdr:row>
      <xdr:rowOff>27584</xdr:rowOff>
    </xdr:to>
    <xdr:sp macro="" textlink="">
      <xdr:nvSpPr>
        <xdr:cNvPr id="321" name="楕円 320"/>
        <xdr:cNvSpPr/>
      </xdr:nvSpPr>
      <xdr:spPr>
        <a:xfrm>
          <a:off x="7810500" y="5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44111</xdr:rowOff>
    </xdr:from>
    <xdr:ext cx="534377" cy="259045"/>
    <xdr:sp macro="" textlink="">
      <xdr:nvSpPr>
        <xdr:cNvPr id="322" name="テキスト ボックス 321"/>
        <xdr:cNvSpPr txBox="1"/>
      </xdr:nvSpPr>
      <xdr:spPr>
        <a:xfrm>
          <a:off x="7594111" y="55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137363</xdr:rowOff>
    </xdr:from>
    <xdr:to>
      <xdr:col>36</xdr:col>
      <xdr:colOff>165100</xdr:colOff>
      <xdr:row>34</xdr:row>
      <xdr:rowOff>67513</xdr:rowOff>
    </xdr:to>
    <xdr:sp macro="" textlink="">
      <xdr:nvSpPr>
        <xdr:cNvPr id="323" name="楕円 322"/>
        <xdr:cNvSpPr/>
      </xdr:nvSpPr>
      <xdr:spPr>
        <a:xfrm>
          <a:off x="6921500" y="57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58640</xdr:rowOff>
    </xdr:from>
    <xdr:ext cx="534377" cy="259045"/>
    <xdr:sp macro="" textlink="">
      <xdr:nvSpPr>
        <xdr:cNvPr id="324" name="テキスト ボックス 323"/>
        <xdr:cNvSpPr txBox="1"/>
      </xdr:nvSpPr>
      <xdr:spPr>
        <a:xfrm>
          <a:off x="6705111" y="58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77940</xdr:rowOff>
    </xdr:from>
    <xdr:to>
      <xdr:col>55</xdr:col>
      <xdr:colOff>0</xdr:colOff>
      <xdr:row>50</xdr:row>
      <xdr:rowOff>125126</xdr:rowOff>
    </xdr:to>
    <xdr:cxnSp macro="">
      <xdr:nvCxnSpPr>
        <xdr:cNvPr id="353" name="直線コネクタ 352"/>
        <xdr:cNvCxnSpPr/>
      </xdr:nvCxnSpPr>
      <xdr:spPr>
        <a:xfrm>
          <a:off x="9639300" y="8650440"/>
          <a:ext cx="8382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77940</xdr:rowOff>
    </xdr:from>
    <xdr:to>
      <xdr:col>50</xdr:col>
      <xdr:colOff>114300</xdr:colOff>
      <xdr:row>53</xdr:row>
      <xdr:rowOff>160007</xdr:rowOff>
    </xdr:to>
    <xdr:cxnSp macro="">
      <xdr:nvCxnSpPr>
        <xdr:cNvPr id="356" name="直線コネクタ 355"/>
        <xdr:cNvCxnSpPr/>
      </xdr:nvCxnSpPr>
      <xdr:spPr>
        <a:xfrm flipV="1">
          <a:off x="8750300" y="8650440"/>
          <a:ext cx="889000" cy="59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160007</xdr:rowOff>
    </xdr:from>
    <xdr:to>
      <xdr:col>45</xdr:col>
      <xdr:colOff>177800</xdr:colOff>
      <xdr:row>54</xdr:row>
      <xdr:rowOff>113697</xdr:rowOff>
    </xdr:to>
    <xdr:cxnSp macro="">
      <xdr:nvCxnSpPr>
        <xdr:cNvPr id="359" name="直線コネクタ 358"/>
        <xdr:cNvCxnSpPr/>
      </xdr:nvCxnSpPr>
      <xdr:spPr>
        <a:xfrm flipV="1">
          <a:off x="7861300" y="9246857"/>
          <a:ext cx="889000" cy="1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61" name="テキスト ボックス 360"/>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73768</xdr:rowOff>
    </xdr:from>
    <xdr:to>
      <xdr:col>41</xdr:col>
      <xdr:colOff>50800</xdr:colOff>
      <xdr:row>54</xdr:row>
      <xdr:rowOff>113697</xdr:rowOff>
    </xdr:to>
    <xdr:cxnSp macro="">
      <xdr:nvCxnSpPr>
        <xdr:cNvPr id="362" name="直線コネクタ 361"/>
        <xdr:cNvCxnSpPr/>
      </xdr:nvCxnSpPr>
      <xdr:spPr>
        <a:xfrm>
          <a:off x="6972300" y="8989168"/>
          <a:ext cx="889000" cy="3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121791</xdr:rowOff>
    </xdr:from>
    <xdr:ext cx="534377" cy="259045"/>
    <xdr:sp macro="" textlink="">
      <xdr:nvSpPr>
        <xdr:cNvPr id="366" name="テキスト ボックス 365"/>
        <xdr:cNvSpPr txBox="1"/>
      </xdr:nvSpPr>
      <xdr:spPr>
        <a:xfrm>
          <a:off x="6705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74326</xdr:rowOff>
    </xdr:from>
    <xdr:to>
      <xdr:col>55</xdr:col>
      <xdr:colOff>50800</xdr:colOff>
      <xdr:row>51</xdr:row>
      <xdr:rowOff>4476</xdr:rowOff>
    </xdr:to>
    <xdr:sp macro="" textlink="">
      <xdr:nvSpPr>
        <xdr:cNvPr id="372" name="楕円 371"/>
        <xdr:cNvSpPr/>
      </xdr:nvSpPr>
      <xdr:spPr>
        <a:xfrm>
          <a:off x="10426700" y="86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27353</xdr:rowOff>
    </xdr:from>
    <xdr:ext cx="534377" cy="259045"/>
    <xdr:sp macro="" textlink="">
      <xdr:nvSpPr>
        <xdr:cNvPr id="373" name="普通建設事業費該当値テキスト"/>
        <xdr:cNvSpPr txBox="1"/>
      </xdr:nvSpPr>
      <xdr:spPr>
        <a:xfrm>
          <a:off x="10528300" y="859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27140</xdr:rowOff>
    </xdr:from>
    <xdr:to>
      <xdr:col>50</xdr:col>
      <xdr:colOff>165100</xdr:colOff>
      <xdr:row>50</xdr:row>
      <xdr:rowOff>128740</xdr:rowOff>
    </xdr:to>
    <xdr:sp macro="" textlink="">
      <xdr:nvSpPr>
        <xdr:cNvPr id="374" name="楕円 373"/>
        <xdr:cNvSpPr/>
      </xdr:nvSpPr>
      <xdr:spPr>
        <a:xfrm>
          <a:off x="9588500" y="859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145267</xdr:rowOff>
    </xdr:from>
    <xdr:ext cx="534377" cy="259045"/>
    <xdr:sp macro="" textlink="">
      <xdr:nvSpPr>
        <xdr:cNvPr id="375" name="テキスト ボックス 374"/>
        <xdr:cNvSpPr txBox="1"/>
      </xdr:nvSpPr>
      <xdr:spPr>
        <a:xfrm>
          <a:off x="9372111" y="8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109207</xdr:rowOff>
    </xdr:from>
    <xdr:to>
      <xdr:col>46</xdr:col>
      <xdr:colOff>38100</xdr:colOff>
      <xdr:row>54</xdr:row>
      <xdr:rowOff>39357</xdr:rowOff>
    </xdr:to>
    <xdr:sp macro="" textlink="">
      <xdr:nvSpPr>
        <xdr:cNvPr id="376" name="楕円 375"/>
        <xdr:cNvSpPr/>
      </xdr:nvSpPr>
      <xdr:spPr>
        <a:xfrm>
          <a:off x="8699500" y="91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55884</xdr:rowOff>
    </xdr:from>
    <xdr:ext cx="534377" cy="259045"/>
    <xdr:sp macro="" textlink="">
      <xdr:nvSpPr>
        <xdr:cNvPr id="377" name="テキスト ボックス 376"/>
        <xdr:cNvSpPr txBox="1"/>
      </xdr:nvSpPr>
      <xdr:spPr>
        <a:xfrm>
          <a:off x="8483111" y="89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62897</xdr:rowOff>
    </xdr:from>
    <xdr:to>
      <xdr:col>41</xdr:col>
      <xdr:colOff>101600</xdr:colOff>
      <xdr:row>54</xdr:row>
      <xdr:rowOff>164497</xdr:rowOff>
    </xdr:to>
    <xdr:sp macro="" textlink="">
      <xdr:nvSpPr>
        <xdr:cNvPr id="378" name="楕円 377"/>
        <xdr:cNvSpPr/>
      </xdr:nvSpPr>
      <xdr:spPr>
        <a:xfrm>
          <a:off x="7810500" y="93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155624</xdr:rowOff>
    </xdr:from>
    <xdr:ext cx="534377" cy="259045"/>
    <xdr:sp macro="" textlink="">
      <xdr:nvSpPr>
        <xdr:cNvPr id="379" name="テキスト ボックス 378"/>
        <xdr:cNvSpPr txBox="1"/>
      </xdr:nvSpPr>
      <xdr:spPr>
        <a:xfrm>
          <a:off x="7594111" y="94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22968</xdr:rowOff>
    </xdr:from>
    <xdr:to>
      <xdr:col>36</xdr:col>
      <xdr:colOff>165100</xdr:colOff>
      <xdr:row>52</xdr:row>
      <xdr:rowOff>124568</xdr:rowOff>
    </xdr:to>
    <xdr:sp macro="" textlink="">
      <xdr:nvSpPr>
        <xdr:cNvPr id="380" name="楕円 379"/>
        <xdr:cNvSpPr/>
      </xdr:nvSpPr>
      <xdr:spPr>
        <a:xfrm>
          <a:off x="6921500" y="89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141095</xdr:rowOff>
    </xdr:from>
    <xdr:ext cx="534377" cy="259045"/>
    <xdr:sp macro="" textlink="">
      <xdr:nvSpPr>
        <xdr:cNvPr id="381" name="テキスト ボックス 380"/>
        <xdr:cNvSpPr txBox="1"/>
      </xdr:nvSpPr>
      <xdr:spPr>
        <a:xfrm>
          <a:off x="6705111" y="87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49594</xdr:rowOff>
    </xdr:from>
    <xdr:to>
      <xdr:col>55</xdr:col>
      <xdr:colOff>0</xdr:colOff>
      <xdr:row>78</xdr:row>
      <xdr:rowOff>143244</xdr:rowOff>
    </xdr:to>
    <xdr:cxnSp macro="">
      <xdr:nvCxnSpPr>
        <xdr:cNvPr id="410" name="直線コネクタ 409"/>
        <xdr:cNvCxnSpPr/>
      </xdr:nvCxnSpPr>
      <xdr:spPr>
        <a:xfrm flipV="1">
          <a:off x="9639300" y="12393994"/>
          <a:ext cx="838200" cy="11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11"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49518</xdr:rowOff>
    </xdr:from>
    <xdr:to>
      <xdr:col>50</xdr:col>
      <xdr:colOff>114300</xdr:colOff>
      <xdr:row>78</xdr:row>
      <xdr:rowOff>143244</xdr:rowOff>
    </xdr:to>
    <xdr:cxnSp macro="">
      <xdr:nvCxnSpPr>
        <xdr:cNvPr id="413" name="直線コネクタ 412"/>
        <xdr:cNvCxnSpPr/>
      </xdr:nvCxnSpPr>
      <xdr:spPr>
        <a:xfrm>
          <a:off x="8750300" y="134226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42087</xdr:rowOff>
    </xdr:from>
    <xdr:to>
      <xdr:col>45</xdr:col>
      <xdr:colOff>177800</xdr:colOff>
      <xdr:row>78</xdr:row>
      <xdr:rowOff>49518</xdr:rowOff>
    </xdr:to>
    <xdr:cxnSp macro="">
      <xdr:nvCxnSpPr>
        <xdr:cNvPr id="416" name="直線コネクタ 415"/>
        <xdr:cNvCxnSpPr/>
      </xdr:nvCxnSpPr>
      <xdr:spPr>
        <a:xfrm>
          <a:off x="7861300" y="13415187"/>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170244</xdr:rowOff>
    </xdr:from>
    <xdr:to>
      <xdr:col>55</xdr:col>
      <xdr:colOff>50800</xdr:colOff>
      <xdr:row>72</xdr:row>
      <xdr:rowOff>100394</xdr:rowOff>
    </xdr:to>
    <xdr:sp macro="" textlink="">
      <xdr:nvSpPr>
        <xdr:cNvPr id="426" name="楕円 425"/>
        <xdr:cNvSpPr/>
      </xdr:nvSpPr>
      <xdr:spPr>
        <a:xfrm>
          <a:off x="10426700" y="123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85171</xdr:rowOff>
    </xdr:from>
    <xdr:ext cx="534377" cy="259045"/>
    <xdr:sp macro="" textlink="">
      <xdr:nvSpPr>
        <xdr:cNvPr id="427" name="普通建設事業費 （ うち新規整備　）該当値テキスト"/>
        <xdr:cNvSpPr txBox="1"/>
      </xdr:nvSpPr>
      <xdr:spPr>
        <a:xfrm>
          <a:off x="10528300" y="1225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92444</xdr:rowOff>
    </xdr:from>
    <xdr:to>
      <xdr:col>50</xdr:col>
      <xdr:colOff>165100</xdr:colOff>
      <xdr:row>79</xdr:row>
      <xdr:rowOff>22594</xdr:rowOff>
    </xdr:to>
    <xdr:sp macro="" textlink="">
      <xdr:nvSpPr>
        <xdr:cNvPr id="428" name="楕円 427"/>
        <xdr:cNvSpPr/>
      </xdr:nvSpPr>
      <xdr:spPr>
        <a:xfrm>
          <a:off x="95885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13721</xdr:rowOff>
    </xdr:from>
    <xdr:ext cx="469744" cy="259045"/>
    <xdr:sp macro="" textlink="">
      <xdr:nvSpPr>
        <xdr:cNvPr id="429" name="テキスト ボックス 428"/>
        <xdr:cNvSpPr txBox="1"/>
      </xdr:nvSpPr>
      <xdr:spPr>
        <a:xfrm>
          <a:off x="9404428" y="135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170168</xdr:rowOff>
    </xdr:from>
    <xdr:to>
      <xdr:col>46</xdr:col>
      <xdr:colOff>38100</xdr:colOff>
      <xdr:row>78</xdr:row>
      <xdr:rowOff>100318</xdr:rowOff>
    </xdr:to>
    <xdr:sp macro="" textlink="">
      <xdr:nvSpPr>
        <xdr:cNvPr id="430" name="楕円 429"/>
        <xdr:cNvSpPr/>
      </xdr:nvSpPr>
      <xdr:spPr>
        <a:xfrm>
          <a:off x="8699500" y="133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91445</xdr:rowOff>
    </xdr:from>
    <xdr:ext cx="469744" cy="259045"/>
    <xdr:sp macro="" textlink="">
      <xdr:nvSpPr>
        <xdr:cNvPr id="431" name="テキスト ボックス 430"/>
        <xdr:cNvSpPr txBox="1"/>
      </xdr:nvSpPr>
      <xdr:spPr>
        <a:xfrm>
          <a:off x="8515428" y="1346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162737</xdr:rowOff>
    </xdr:from>
    <xdr:to>
      <xdr:col>41</xdr:col>
      <xdr:colOff>101600</xdr:colOff>
      <xdr:row>78</xdr:row>
      <xdr:rowOff>92887</xdr:rowOff>
    </xdr:to>
    <xdr:sp macro="" textlink="">
      <xdr:nvSpPr>
        <xdr:cNvPr id="432" name="楕円 431"/>
        <xdr:cNvSpPr/>
      </xdr:nvSpPr>
      <xdr:spPr>
        <a:xfrm>
          <a:off x="78105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84014</xdr:rowOff>
    </xdr:from>
    <xdr:ext cx="469744" cy="259045"/>
    <xdr:sp macro="" textlink="">
      <xdr:nvSpPr>
        <xdr:cNvPr id="433" name="テキスト ボックス 432"/>
        <xdr:cNvSpPr txBox="1"/>
      </xdr:nvSpPr>
      <xdr:spPr>
        <a:xfrm>
          <a:off x="7626428" y="134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121594</xdr:rowOff>
    </xdr:from>
    <xdr:to>
      <xdr:col>55</xdr:col>
      <xdr:colOff>0</xdr:colOff>
      <xdr:row>94</xdr:row>
      <xdr:rowOff>31527</xdr:rowOff>
    </xdr:to>
    <xdr:cxnSp macro="">
      <xdr:nvCxnSpPr>
        <xdr:cNvPr id="460" name="直線コネクタ 459"/>
        <xdr:cNvCxnSpPr/>
      </xdr:nvCxnSpPr>
      <xdr:spPr>
        <a:xfrm>
          <a:off x="9639300" y="16066444"/>
          <a:ext cx="838200" cy="8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61"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121594</xdr:rowOff>
    </xdr:from>
    <xdr:to>
      <xdr:col>50</xdr:col>
      <xdr:colOff>114300</xdr:colOff>
      <xdr:row>97</xdr:row>
      <xdr:rowOff>28600</xdr:rowOff>
    </xdr:to>
    <xdr:cxnSp macro="">
      <xdr:nvCxnSpPr>
        <xdr:cNvPr id="463" name="直線コネクタ 462"/>
        <xdr:cNvCxnSpPr/>
      </xdr:nvCxnSpPr>
      <xdr:spPr>
        <a:xfrm flipV="1">
          <a:off x="8750300" y="16066444"/>
          <a:ext cx="889000" cy="59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5" name="テキスト ボックス 464"/>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28600</xdr:rowOff>
    </xdr:from>
    <xdr:to>
      <xdr:col>45</xdr:col>
      <xdr:colOff>177800</xdr:colOff>
      <xdr:row>97</xdr:row>
      <xdr:rowOff>135630</xdr:rowOff>
    </xdr:to>
    <xdr:cxnSp macro="">
      <xdr:nvCxnSpPr>
        <xdr:cNvPr id="466" name="直線コネクタ 465"/>
        <xdr:cNvCxnSpPr/>
      </xdr:nvCxnSpPr>
      <xdr:spPr>
        <a:xfrm flipV="1">
          <a:off x="7861300" y="16659250"/>
          <a:ext cx="889000" cy="10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8" name="テキスト ボックス 467"/>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152177</xdr:rowOff>
    </xdr:from>
    <xdr:to>
      <xdr:col>55</xdr:col>
      <xdr:colOff>50800</xdr:colOff>
      <xdr:row>94</xdr:row>
      <xdr:rowOff>82327</xdr:rowOff>
    </xdr:to>
    <xdr:sp macro="" textlink="">
      <xdr:nvSpPr>
        <xdr:cNvPr id="476" name="楕円 475"/>
        <xdr:cNvSpPr/>
      </xdr:nvSpPr>
      <xdr:spPr>
        <a:xfrm>
          <a:off x="10426700" y="160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3604</xdr:rowOff>
    </xdr:from>
    <xdr:ext cx="534377" cy="259045"/>
    <xdr:sp macro="" textlink="">
      <xdr:nvSpPr>
        <xdr:cNvPr id="477" name="普通建設事業費 （ うち更新整備　）該当値テキスト"/>
        <xdr:cNvSpPr txBox="1"/>
      </xdr:nvSpPr>
      <xdr:spPr>
        <a:xfrm>
          <a:off x="10528300" y="1594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70794</xdr:rowOff>
    </xdr:from>
    <xdr:to>
      <xdr:col>50</xdr:col>
      <xdr:colOff>165100</xdr:colOff>
      <xdr:row>94</xdr:row>
      <xdr:rowOff>944</xdr:rowOff>
    </xdr:to>
    <xdr:sp macro="" textlink="">
      <xdr:nvSpPr>
        <xdr:cNvPr id="478" name="楕円 477"/>
        <xdr:cNvSpPr/>
      </xdr:nvSpPr>
      <xdr:spPr>
        <a:xfrm>
          <a:off x="9588500" y="160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17471</xdr:rowOff>
    </xdr:from>
    <xdr:ext cx="534377" cy="259045"/>
    <xdr:sp macro="" textlink="">
      <xdr:nvSpPr>
        <xdr:cNvPr id="479" name="テキスト ボックス 478"/>
        <xdr:cNvSpPr txBox="1"/>
      </xdr:nvSpPr>
      <xdr:spPr>
        <a:xfrm>
          <a:off x="9372111" y="157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149250</xdr:rowOff>
    </xdr:from>
    <xdr:to>
      <xdr:col>46</xdr:col>
      <xdr:colOff>38100</xdr:colOff>
      <xdr:row>97</xdr:row>
      <xdr:rowOff>79400</xdr:rowOff>
    </xdr:to>
    <xdr:sp macro="" textlink="">
      <xdr:nvSpPr>
        <xdr:cNvPr id="480" name="楕円 479"/>
        <xdr:cNvSpPr/>
      </xdr:nvSpPr>
      <xdr:spPr>
        <a:xfrm>
          <a:off x="8699500" y="166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70527</xdr:rowOff>
    </xdr:from>
    <xdr:ext cx="534377" cy="259045"/>
    <xdr:sp macro="" textlink="">
      <xdr:nvSpPr>
        <xdr:cNvPr id="481" name="テキスト ボックス 480"/>
        <xdr:cNvSpPr txBox="1"/>
      </xdr:nvSpPr>
      <xdr:spPr>
        <a:xfrm>
          <a:off x="8483111" y="167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84830</xdr:rowOff>
    </xdr:from>
    <xdr:to>
      <xdr:col>41</xdr:col>
      <xdr:colOff>101600</xdr:colOff>
      <xdr:row>98</xdr:row>
      <xdr:rowOff>14980</xdr:rowOff>
    </xdr:to>
    <xdr:sp macro="" textlink="">
      <xdr:nvSpPr>
        <xdr:cNvPr id="482" name="楕円 481"/>
        <xdr:cNvSpPr/>
      </xdr:nvSpPr>
      <xdr:spPr>
        <a:xfrm>
          <a:off x="7810500" y="167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6107</xdr:rowOff>
    </xdr:from>
    <xdr:ext cx="469744" cy="259045"/>
    <xdr:sp macro="" textlink="">
      <xdr:nvSpPr>
        <xdr:cNvPr id="483" name="テキスト ボックス 482"/>
        <xdr:cNvSpPr txBox="1"/>
      </xdr:nvSpPr>
      <xdr:spPr>
        <a:xfrm>
          <a:off x="7626428" y="1680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48489</xdr:rowOff>
    </xdr:from>
    <xdr:to>
      <xdr:col>85</xdr:col>
      <xdr:colOff>127000</xdr:colOff>
      <xdr:row>79</xdr:row>
      <xdr:rowOff>55507</xdr:rowOff>
    </xdr:to>
    <xdr:cxnSp macro="">
      <xdr:nvCxnSpPr>
        <xdr:cNvPr id="615" name="直線コネクタ 614"/>
        <xdr:cNvCxnSpPr/>
      </xdr:nvCxnSpPr>
      <xdr:spPr>
        <a:xfrm>
          <a:off x="15481300" y="13593039"/>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30040</xdr:rowOff>
    </xdr:from>
    <xdr:to>
      <xdr:col>81</xdr:col>
      <xdr:colOff>50800</xdr:colOff>
      <xdr:row>79</xdr:row>
      <xdr:rowOff>48489</xdr:rowOff>
    </xdr:to>
    <xdr:cxnSp macro="">
      <xdr:nvCxnSpPr>
        <xdr:cNvPr id="618" name="直線コネクタ 617"/>
        <xdr:cNvCxnSpPr/>
      </xdr:nvCxnSpPr>
      <xdr:spPr>
        <a:xfrm>
          <a:off x="14592300" y="13574590"/>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165212</xdr:rowOff>
    </xdr:from>
    <xdr:to>
      <xdr:col>76</xdr:col>
      <xdr:colOff>114300</xdr:colOff>
      <xdr:row>79</xdr:row>
      <xdr:rowOff>30040</xdr:rowOff>
    </xdr:to>
    <xdr:cxnSp macro="">
      <xdr:nvCxnSpPr>
        <xdr:cNvPr id="621" name="直線コネクタ 620"/>
        <xdr:cNvCxnSpPr/>
      </xdr:nvCxnSpPr>
      <xdr:spPr>
        <a:xfrm>
          <a:off x="13703300" y="13538312"/>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3" name="テキスト ボックス 622"/>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149552</xdr:rowOff>
    </xdr:from>
    <xdr:to>
      <xdr:col>71</xdr:col>
      <xdr:colOff>177800</xdr:colOff>
      <xdr:row>78</xdr:row>
      <xdr:rowOff>165212</xdr:rowOff>
    </xdr:to>
    <xdr:cxnSp macro="">
      <xdr:nvCxnSpPr>
        <xdr:cNvPr id="624" name="直線コネクタ 623"/>
        <xdr:cNvCxnSpPr/>
      </xdr:nvCxnSpPr>
      <xdr:spPr>
        <a:xfrm>
          <a:off x="12814300" y="13522652"/>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4707</xdr:rowOff>
    </xdr:from>
    <xdr:to>
      <xdr:col>85</xdr:col>
      <xdr:colOff>177800</xdr:colOff>
      <xdr:row>79</xdr:row>
      <xdr:rowOff>106307</xdr:rowOff>
    </xdr:to>
    <xdr:sp macro="" textlink="">
      <xdr:nvSpPr>
        <xdr:cNvPr id="634" name="楕円 633"/>
        <xdr:cNvSpPr/>
      </xdr:nvSpPr>
      <xdr:spPr>
        <a:xfrm>
          <a:off x="16268700" y="135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91084</xdr:rowOff>
    </xdr:from>
    <xdr:ext cx="534377" cy="259045"/>
    <xdr:sp macro="" textlink="">
      <xdr:nvSpPr>
        <xdr:cNvPr id="635" name="公債費該当値テキスト"/>
        <xdr:cNvSpPr txBox="1"/>
      </xdr:nvSpPr>
      <xdr:spPr>
        <a:xfrm>
          <a:off x="16370300" y="1346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169139</xdr:rowOff>
    </xdr:from>
    <xdr:to>
      <xdr:col>81</xdr:col>
      <xdr:colOff>101600</xdr:colOff>
      <xdr:row>79</xdr:row>
      <xdr:rowOff>99289</xdr:rowOff>
    </xdr:to>
    <xdr:sp macro="" textlink="">
      <xdr:nvSpPr>
        <xdr:cNvPr id="636" name="楕円 635"/>
        <xdr:cNvSpPr/>
      </xdr:nvSpPr>
      <xdr:spPr>
        <a:xfrm>
          <a:off x="15430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90416</xdr:rowOff>
    </xdr:from>
    <xdr:ext cx="534377" cy="259045"/>
    <xdr:sp macro="" textlink="">
      <xdr:nvSpPr>
        <xdr:cNvPr id="637" name="テキスト ボックス 636"/>
        <xdr:cNvSpPr txBox="1"/>
      </xdr:nvSpPr>
      <xdr:spPr>
        <a:xfrm>
          <a:off x="15214111" y="1363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150690</xdr:rowOff>
    </xdr:from>
    <xdr:to>
      <xdr:col>76</xdr:col>
      <xdr:colOff>165100</xdr:colOff>
      <xdr:row>79</xdr:row>
      <xdr:rowOff>80840</xdr:rowOff>
    </xdr:to>
    <xdr:sp macro="" textlink="">
      <xdr:nvSpPr>
        <xdr:cNvPr id="638" name="楕円 637"/>
        <xdr:cNvSpPr/>
      </xdr:nvSpPr>
      <xdr:spPr>
        <a:xfrm>
          <a:off x="14541500" y="135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71967</xdr:rowOff>
    </xdr:from>
    <xdr:ext cx="534377" cy="259045"/>
    <xdr:sp macro="" textlink="">
      <xdr:nvSpPr>
        <xdr:cNvPr id="639" name="テキスト ボックス 638"/>
        <xdr:cNvSpPr txBox="1"/>
      </xdr:nvSpPr>
      <xdr:spPr>
        <a:xfrm>
          <a:off x="14325111" y="1361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114412</xdr:rowOff>
    </xdr:from>
    <xdr:to>
      <xdr:col>72</xdr:col>
      <xdr:colOff>38100</xdr:colOff>
      <xdr:row>79</xdr:row>
      <xdr:rowOff>44562</xdr:rowOff>
    </xdr:to>
    <xdr:sp macro="" textlink="">
      <xdr:nvSpPr>
        <xdr:cNvPr id="640" name="楕円 639"/>
        <xdr:cNvSpPr/>
      </xdr:nvSpPr>
      <xdr:spPr>
        <a:xfrm>
          <a:off x="13652500" y="134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35689</xdr:rowOff>
    </xdr:from>
    <xdr:ext cx="534377" cy="259045"/>
    <xdr:sp macro="" textlink="">
      <xdr:nvSpPr>
        <xdr:cNvPr id="641" name="テキスト ボックス 640"/>
        <xdr:cNvSpPr txBox="1"/>
      </xdr:nvSpPr>
      <xdr:spPr>
        <a:xfrm>
          <a:off x="13436111" y="13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98752</xdr:rowOff>
    </xdr:from>
    <xdr:to>
      <xdr:col>67</xdr:col>
      <xdr:colOff>101600</xdr:colOff>
      <xdr:row>79</xdr:row>
      <xdr:rowOff>28902</xdr:rowOff>
    </xdr:to>
    <xdr:sp macro="" textlink="">
      <xdr:nvSpPr>
        <xdr:cNvPr id="642" name="楕円 641"/>
        <xdr:cNvSpPr/>
      </xdr:nvSpPr>
      <xdr:spPr>
        <a:xfrm>
          <a:off x="12763500" y="134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20029</xdr:rowOff>
    </xdr:from>
    <xdr:ext cx="534377" cy="259045"/>
    <xdr:sp macro="" textlink="">
      <xdr:nvSpPr>
        <xdr:cNvPr id="643" name="テキスト ボックス 642"/>
        <xdr:cNvSpPr txBox="1"/>
      </xdr:nvSpPr>
      <xdr:spPr>
        <a:xfrm>
          <a:off x="12547111" y="135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36700</xdr:rowOff>
    </xdr:from>
    <xdr:to>
      <xdr:col>85</xdr:col>
      <xdr:colOff>127000</xdr:colOff>
      <xdr:row>94</xdr:row>
      <xdr:rowOff>150313</xdr:rowOff>
    </xdr:to>
    <xdr:cxnSp macro="">
      <xdr:nvCxnSpPr>
        <xdr:cNvPr id="674" name="直線コネクタ 673"/>
        <xdr:cNvCxnSpPr/>
      </xdr:nvCxnSpPr>
      <xdr:spPr>
        <a:xfrm flipV="1">
          <a:off x="15481300" y="15467200"/>
          <a:ext cx="838200" cy="7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5"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150313</xdr:rowOff>
    </xdr:from>
    <xdr:to>
      <xdr:col>81</xdr:col>
      <xdr:colOff>50800</xdr:colOff>
      <xdr:row>96</xdr:row>
      <xdr:rowOff>96755</xdr:rowOff>
    </xdr:to>
    <xdr:cxnSp macro="">
      <xdr:nvCxnSpPr>
        <xdr:cNvPr id="677" name="直線コネクタ 676"/>
        <xdr:cNvCxnSpPr/>
      </xdr:nvCxnSpPr>
      <xdr:spPr>
        <a:xfrm flipV="1">
          <a:off x="14592300" y="16266613"/>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9" name="テキスト ボックス 678"/>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64328</xdr:rowOff>
    </xdr:from>
    <xdr:to>
      <xdr:col>76</xdr:col>
      <xdr:colOff>114300</xdr:colOff>
      <xdr:row>96</xdr:row>
      <xdr:rowOff>96755</xdr:rowOff>
    </xdr:to>
    <xdr:cxnSp macro="">
      <xdr:nvCxnSpPr>
        <xdr:cNvPr id="680" name="直線コネクタ 679"/>
        <xdr:cNvCxnSpPr/>
      </xdr:nvCxnSpPr>
      <xdr:spPr>
        <a:xfrm>
          <a:off x="13703300" y="16523528"/>
          <a:ext cx="8890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61448</xdr:rowOff>
    </xdr:from>
    <xdr:ext cx="469744" cy="259045"/>
    <xdr:sp macro="" textlink="">
      <xdr:nvSpPr>
        <xdr:cNvPr id="682" name="テキスト ボックス 681"/>
        <xdr:cNvSpPr txBox="1"/>
      </xdr:nvSpPr>
      <xdr:spPr>
        <a:xfrm>
          <a:off x="14357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64328</xdr:rowOff>
    </xdr:from>
    <xdr:to>
      <xdr:col>71</xdr:col>
      <xdr:colOff>177800</xdr:colOff>
      <xdr:row>97</xdr:row>
      <xdr:rowOff>100315</xdr:rowOff>
    </xdr:to>
    <xdr:cxnSp macro="">
      <xdr:nvCxnSpPr>
        <xdr:cNvPr id="683" name="直線コネクタ 682"/>
        <xdr:cNvCxnSpPr/>
      </xdr:nvCxnSpPr>
      <xdr:spPr>
        <a:xfrm flipV="1">
          <a:off x="12814300" y="16523528"/>
          <a:ext cx="889000" cy="20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157350</xdr:rowOff>
    </xdr:from>
    <xdr:to>
      <xdr:col>85</xdr:col>
      <xdr:colOff>177800</xdr:colOff>
      <xdr:row>90</xdr:row>
      <xdr:rowOff>87500</xdr:rowOff>
    </xdr:to>
    <xdr:sp macro="" textlink="">
      <xdr:nvSpPr>
        <xdr:cNvPr id="693" name="楕円 692"/>
        <xdr:cNvSpPr/>
      </xdr:nvSpPr>
      <xdr:spPr>
        <a:xfrm>
          <a:off x="16268700" y="15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110377</xdr:rowOff>
    </xdr:from>
    <xdr:ext cx="534377" cy="259045"/>
    <xdr:sp macro="" textlink="">
      <xdr:nvSpPr>
        <xdr:cNvPr id="694" name="積立金該当値テキスト"/>
        <xdr:cNvSpPr txBox="1"/>
      </xdr:nvSpPr>
      <xdr:spPr>
        <a:xfrm>
          <a:off x="16370300" y="153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99513</xdr:rowOff>
    </xdr:from>
    <xdr:to>
      <xdr:col>81</xdr:col>
      <xdr:colOff>101600</xdr:colOff>
      <xdr:row>95</xdr:row>
      <xdr:rowOff>29663</xdr:rowOff>
    </xdr:to>
    <xdr:sp macro="" textlink="">
      <xdr:nvSpPr>
        <xdr:cNvPr id="695" name="楕円 694"/>
        <xdr:cNvSpPr/>
      </xdr:nvSpPr>
      <xdr:spPr>
        <a:xfrm>
          <a:off x="15430500" y="16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46190</xdr:rowOff>
    </xdr:from>
    <xdr:ext cx="534377" cy="259045"/>
    <xdr:sp macro="" textlink="">
      <xdr:nvSpPr>
        <xdr:cNvPr id="696" name="テキスト ボックス 695"/>
        <xdr:cNvSpPr txBox="1"/>
      </xdr:nvSpPr>
      <xdr:spPr>
        <a:xfrm>
          <a:off x="15214111" y="1599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45955</xdr:rowOff>
    </xdr:from>
    <xdr:to>
      <xdr:col>76</xdr:col>
      <xdr:colOff>165100</xdr:colOff>
      <xdr:row>96</xdr:row>
      <xdr:rowOff>147555</xdr:rowOff>
    </xdr:to>
    <xdr:sp macro="" textlink="">
      <xdr:nvSpPr>
        <xdr:cNvPr id="697" name="楕円 696"/>
        <xdr:cNvSpPr/>
      </xdr:nvSpPr>
      <xdr:spPr>
        <a:xfrm>
          <a:off x="14541500" y="165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164082</xdr:rowOff>
    </xdr:from>
    <xdr:ext cx="534377" cy="259045"/>
    <xdr:sp macro="" textlink="">
      <xdr:nvSpPr>
        <xdr:cNvPr id="698" name="テキスト ボックス 697"/>
        <xdr:cNvSpPr txBox="1"/>
      </xdr:nvSpPr>
      <xdr:spPr>
        <a:xfrm>
          <a:off x="14325111" y="162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13528</xdr:rowOff>
    </xdr:from>
    <xdr:to>
      <xdr:col>72</xdr:col>
      <xdr:colOff>38100</xdr:colOff>
      <xdr:row>96</xdr:row>
      <xdr:rowOff>115128</xdr:rowOff>
    </xdr:to>
    <xdr:sp macro="" textlink="">
      <xdr:nvSpPr>
        <xdr:cNvPr id="699" name="楕円 698"/>
        <xdr:cNvSpPr/>
      </xdr:nvSpPr>
      <xdr:spPr>
        <a:xfrm>
          <a:off x="13652500" y="164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131655</xdr:rowOff>
    </xdr:from>
    <xdr:ext cx="534377" cy="259045"/>
    <xdr:sp macro="" textlink="">
      <xdr:nvSpPr>
        <xdr:cNvPr id="700" name="テキスト ボックス 699"/>
        <xdr:cNvSpPr txBox="1"/>
      </xdr:nvSpPr>
      <xdr:spPr>
        <a:xfrm>
          <a:off x="13436111" y="1624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49515</xdr:rowOff>
    </xdr:from>
    <xdr:to>
      <xdr:col>67</xdr:col>
      <xdr:colOff>101600</xdr:colOff>
      <xdr:row>97</xdr:row>
      <xdr:rowOff>151115</xdr:rowOff>
    </xdr:to>
    <xdr:sp macro="" textlink="">
      <xdr:nvSpPr>
        <xdr:cNvPr id="701" name="楕円 700"/>
        <xdr:cNvSpPr/>
      </xdr:nvSpPr>
      <xdr:spPr>
        <a:xfrm>
          <a:off x="12763500" y="166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142242</xdr:rowOff>
    </xdr:from>
    <xdr:ext cx="534377" cy="259045"/>
    <xdr:sp macro="" textlink="">
      <xdr:nvSpPr>
        <xdr:cNvPr id="702" name="テキスト ボックス 701"/>
        <xdr:cNvSpPr txBox="1"/>
      </xdr:nvSpPr>
      <xdr:spPr>
        <a:xfrm>
          <a:off x="12547111" y="1677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39878</xdr:rowOff>
    </xdr:to>
    <xdr:cxnSp macro="">
      <xdr:nvCxnSpPr>
        <xdr:cNvPr id="731" name="直線コネクタ 730"/>
        <xdr:cNvCxnSpPr/>
      </xdr:nvCxnSpPr>
      <xdr:spPr>
        <a:xfrm flipV="1">
          <a:off x="21323300" y="672223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39878</xdr:rowOff>
    </xdr:from>
    <xdr:to>
      <xdr:col>111</xdr:col>
      <xdr:colOff>177800</xdr:colOff>
      <xdr:row>39</xdr:row>
      <xdr:rowOff>44450</xdr:rowOff>
    </xdr:to>
    <xdr:cxnSp macro="">
      <xdr:nvCxnSpPr>
        <xdr:cNvPr id="734" name="直線コネクタ 733"/>
        <xdr:cNvCxnSpPr/>
      </xdr:nvCxnSpPr>
      <xdr:spPr>
        <a:xfrm flipV="1">
          <a:off x="20434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9" name="テキスト ボックス 738"/>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2" name="テキスト ボックス 741"/>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156337</xdr:rowOff>
    </xdr:from>
    <xdr:to>
      <xdr:col>116</xdr:col>
      <xdr:colOff>114300</xdr:colOff>
      <xdr:row>39</xdr:row>
      <xdr:rowOff>86487</xdr:rowOff>
    </xdr:to>
    <xdr:sp macro="" textlink="">
      <xdr:nvSpPr>
        <xdr:cNvPr id="750" name="楕円 749"/>
        <xdr:cNvSpPr/>
      </xdr:nvSpPr>
      <xdr:spPr>
        <a:xfrm>
          <a:off x="22110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71264</xdr:rowOff>
    </xdr:from>
    <xdr:ext cx="313932" cy="259045"/>
    <xdr:sp macro="" textlink="">
      <xdr:nvSpPr>
        <xdr:cNvPr id="751" name="投資及び出資金該当値テキスト"/>
        <xdr:cNvSpPr txBox="1"/>
      </xdr:nvSpPr>
      <xdr:spPr>
        <a:xfrm>
          <a:off x="22212300" y="6586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160528</xdr:rowOff>
    </xdr:from>
    <xdr:to>
      <xdr:col>112</xdr:col>
      <xdr:colOff>38100</xdr:colOff>
      <xdr:row>39</xdr:row>
      <xdr:rowOff>90678</xdr:rowOff>
    </xdr:to>
    <xdr:sp macro="" textlink="">
      <xdr:nvSpPr>
        <xdr:cNvPr id="752" name="楕円 751"/>
        <xdr:cNvSpPr/>
      </xdr:nvSpPr>
      <xdr:spPr>
        <a:xfrm>
          <a:off x="21272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81805</xdr:rowOff>
    </xdr:from>
    <xdr:ext cx="313932" cy="259045"/>
    <xdr:sp macro="" textlink="">
      <xdr:nvSpPr>
        <xdr:cNvPr id="753" name="テキスト ボックス 752"/>
        <xdr:cNvSpPr txBox="1"/>
      </xdr:nvSpPr>
      <xdr:spPr>
        <a:xfrm>
          <a:off x="21166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132659</xdr:rowOff>
    </xdr:from>
    <xdr:to>
      <xdr:col>116</xdr:col>
      <xdr:colOff>63500</xdr:colOff>
      <xdr:row>58</xdr:row>
      <xdr:rowOff>133756</xdr:rowOff>
    </xdr:to>
    <xdr:cxnSp macro="">
      <xdr:nvCxnSpPr>
        <xdr:cNvPr id="786" name="直線コネクタ 785"/>
        <xdr:cNvCxnSpPr/>
      </xdr:nvCxnSpPr>
      <xdr:spPr>
        <a:xfrm>
          <a:off x="21323300" y="10076759"/>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131379</xdr:rowOff>
    </xdr:from>
    <xdr:to>
      <xdr:col>111</xdr:col>
      <xdr:colOff>177800</xdr:colOff>
      <xdr:row>58</xdr:row>
      <xdr:rowOff>132659</xdr:rowOff>
    </xdr:to>
    <xdr:cxnSp macro="">
      <xdr:nvCxnSpPr>
        <xdr:cNvPr id="789" name="直線コネクタ 788"/>
        <xdr:cNvCxnSpPr/>
      </xdr:nvCxnSpPr>
      <xdr:spPr>
        <a:xfrm>
          <a:off x="20434300" y="1007547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130236</xdr:rowOff>
    </xdr:from>
    <xdr:to>
      <xdr:col>107</xdr:col>
      <xdr:colOff>50800</xdr:colOff>
      <xdr:row>58</xdr:row>
      <xdr:rowOff>131379</xdr:rowOff>
    </xdr:to>
    <xdr:cxnSp macro="">
      <xdr:nvCxnSpPr>
        <xdr:cNvPr id="792" name="直線コネクタ 791"/>
        <xdr:cNvCxnSpPr/>
      </xdr:nvCxnSpPr>
      <xdr:spPr>
        <a:xfrm>
          <a:off x="19545300" y="100743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130236</xdr:rowOff>
    </xdr:from>
    <xdr:to>
      <xdr:col>102</xdr:col>
      <xdr:colOff>114300</xdr:colOff>
      <xdr:row>58</xdr:row>
      <xdr:rowOff>130511</xdr:rowOff>
    </xdr:to>
    <xdr:cxnSp macro="">
      <xdr:nvCxnSpPr>
        <xdr:cNvPr id="795" name="直線コネクタ 794"/>
        <xdr:cNvCxnSpPr/>
      </xdr:nvCxnSpPr>
      <xdr:spPr>
        <a:xfrm flipV="1">
          <a:off x="18656300" y="1007433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82956</xdr:rowOff>
    </xdr:from>
    <xdr:to>
      <xdr:col>116</xdr:col>
      <xdr:colOff>114300</xdr:colOff>
      <xdr:row>59</xdr:row>
      <xdr:rowOff>13106</xdr:rowOff>
    </xdr:to>
    <xdr:sp macro="" textlink="">
      <xdr:nvSpPr>
        <xdr:cNvPr id="805" name="楕円 804"/>
        <xdr:cNvSpPr/>
      </xdr:nvSpPr>
      <xdr:spPr>
        <a:xfrm>
          <a:off x="221107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169333</xdr:rowOff>
    </xdr:from>
    <xdr:ext cx="378565" cy="259045"/>
    <xdr:sp macro="" textlink="">
      <xdr:nvSpPr>
        <xdr:cNvPr id="806" name="貸付金該当値テキスト"/>
        <xdr:cNvSpPr txBox="1"/>
      </xdr:nvSpPr>
      <xdr:spPr>
        <a:xfrm>
          <a:off x="22212300" y="994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81859</xdr:rowOff>
    </xdr:from>
    <xdr:to>
      <xdr:col>112</xdr:col>
      <xdr:colOff>38100</xdr:colOff>
      <xdr:row>59</xdr:row>
      <xdr:rowOff>12009</xdr:rowOff>
    </xdr:to>
    <xdr:sp macro="" textlink="">
      <xdr:nvSpPr>
        <xdr:cNvPr id="807" name="楕円 806"/>
        <xdr:cNvSpPr/>
      </xdr:nvSpPr>
      <xdr:spPr>
        <a:xfrm>
          <a:off x="21272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3136</xdr:rowOff>
    </xdr:from>
    <xdr:ext cx="378565" cy="259045"/>
    <xdr:sp macro="" textlink="">
      <xdr:nvSpPr>
        <xdr:cNvPr id="808" name="テキスト ボックス 807"/>
        <xdr:cNvSpPr txBox="1"/>
      </xdr:nvSpPr>
      <xdr:spPr>
        <a:xfrm>
          <a:off x="21134017" y="1011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80579</xdr:rowOff>
    </xdr:from>
    <xdr:to>
      <xdr:col>107</xdr:col>
      <xdr:colOff>101600</xdr:colOff>
      <xdr:row>59</xdr:row>
      <xdr:rowOff>10729</xdr:rowOff>
    </xdr:to>
    <xdr:sp macro="" textlink="">
      <xdr:nvSpPr>
        <xdr:cNvPr id="809" name="楕円 808"/>
        <xdr:cNvSpPr/>
      </xdr:nvSpPr>
      <xdr:spPr>
        <a:xfrm>
          <a:off x="20383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1856</xdr:rowOff>
    </xdr:from>
    <xdr:ext cx="378565" cy="259045"/>
    <xdr:sp macro="" textlink="">
      <xdr:nvSpPr>
        <xdr:cNvPr id="810" name="テキスト ボックス 809"/>
        <xdr:cNvSpPr txBox="1"/>
      </xdr:nvSpPr>
      <xdr:spPr>
        <a:xfrm>
          <a:off x="20245017" y="1011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79436</xdr:rowOff>
    </xdr:from>
    <xdr:to>
      <xdr:col>102</xdr:col>
      <xdr:colOff>165100</xdr:colOff>
      <xdr:row>59</xdr:row>
      <xdr:rowOff>9586</xdr:rowOff>
    </xdr:to>
    <xdr:sp macro="" textlink="">
      <xdr:nvSpPr>
        <xdr:cNvPr id="811" name="楕円 810"/>
        <xdr:cNvSpPr/>
      </xdr:nvSpPr>
      <xdr:spPr>
        <a:xfrm>
          <a:off x="19494500" y="100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713</xdr:rowOff>
    </xdr:from>
    <xdr:ext cx="378565" cy="259045"/>
    <xdr:sp macro="" textlink="">
      <xdr:nvSpPr>
        <xdr:cNvPr id="812" name="テキスト ボックス 811"/>
        <xdr:cNvSpPr txBox="1"/>
      </xdr:nvSpPr>
      <xdr:spPr>
        <a:xfrm>
          <a:off x="19356017" y="1011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79711</xdr:rowOff>
    </xdr:from>
    <xdr:to>
      <xdr:col>98</xdr:col>
      <xdr:colOff>38100</xdr:colOff>
      <xdr:row>59</xdr:row>
      <xdr:rowOff>9861</xdr:rowOff>
    </xdr:to>
    <xdr:sp macro="" textlink="">
      <xdr:nvSpPr>
        <xdr:cNvPr id="813" name="楕円 812"/>
        <xdr:cNvSpPr/>
      </xdr:nvSpPr>
      <xdr:spPr>
        <a:xfrm>
          <a:off x="186055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988</xdr:rowOff>
    </xdr:from>
    <xdr:ext cx="378565" cy="259045"/>
    <xdr:sp macro="" textlink="">
      <xdr:nvSpPr>
        <xdr:cNvPr id="814" name="テキスト ボックス 813"/>
        <xdr:cNvSpPr txBox="1"/>
      </xdr:nvSpPr>
      <xdr:spPr>
        <a:xfrm>
          <a:off x="18467017" y="1011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166584</xdr:rowOff>
    </xdr:from>
    <xdr:to>
      <xdr:col>116</xdr:col>
      <xdr:colOff>63500</xdr:colOff>
      <xdr:row>74</xdr:row>
      <xdr:rowOff>9627</xdr:rowOff>
    </xdr:to>
    <xdr:cxnSp macro="">
      <xdr:nvCxnSpPr>
        <xdr:cNvPr id="842" name="直線コネクタ 841"/>
        <xdr:cNvCxnSpPr/>
      </xdr:nvCxnSpPr>
      <xdr:spPr>
        <a:xfrm flipV="1">
          <a:off x="21323300" y="12682434"/>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3"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168366</xdr:rowOff>
    </xdr:from>
    <xdr:to>
      <xdr:col>111</xdr:col>
      <xdr:colOff>177800</xdr:colOff>
      <xdr:row>74</xdr:row>
      <xdr:rowOff>9627</xdr:rowOff>
    </xdr:to>
    <xdr:cxnSp macro="">
      <xdr:nvCxnSpPr>
        <xdr:cNvPr id="845" name="直線コネクタ 844"/>
        <xdr:cNvCxnSpPr/>
      </xdr:nvCxnSpPr>
      <xdr:spPr>
        <a:xfrm>
          <a:off x="20434300" y="12684216"/>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7" name="テキスト ボックス 846"/>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168366</xdr:rowOff>
    </xdr:from>
    <xdr:to>
      <xdr:col>107</xdr:col>
      <xdr:colOff>50800</xdr:colOff>
      <xdr:row>74</xdr:row>
      <xdr:rowOff>55529</xdr:rowOff>
    </xdr:to>
    <xdr:cxnSp macro="">
      <xdr:nvCxnSpPr>
        <xdr:cNvPr id="848" name="直線コネクタ 847"/>
        <xdr:cNvCxnSpPr/>
      </xdr:nvCxnSpPr>
      <xdr:spPr>
        <a:xfrm flipV="1">
          <a:off x="19545300" y="12684216"/>
          <a:ext cx="8890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50" name="テキスト ボックス 849"/>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55529</xdr:rowOff>
    </xdr:from>
    <xdr:to>
      <xdr:col>102</xdr:col>
      <xdr:colOff>114300</xdr:colOff>
      <xdr:row>74</xdr:row>
      <xdr:rowOff>111216</xdr:rowOff>
    </xdr:to>
    <xdr:cxnSp macro="">
      <xdr:nvCxnSpPr>
        <xdr:cNvPr id="851" name="直線コネクタ 850"/>
        <xdr:cNvCxnSpPr/>
      </xdr:nvCxnSpPr>
      <xdr:spPr>
        <a:xfrm flipV="1">
          <a:off x="18656300" y="12742829"/>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3" name="テキスト ボックス 852"/>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5" name="テキスト ボックス 854"/>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115784</xdr:rowOff>
    </xdr:from>
    <xdr:to>
      <xdr:col>116</xdr:col>
      <xdr:colOff>114300</xdr:colOff>
      <xdr:row>74</xdr:row>
      <xdr:rowOff>45934</xdr:rowOff>
    </xdr:to>
    <xdr:sp macro="" textlink="">
      <xdr:nvSpPr>
        <xdr:cNvPr id="861" name="楕円 860"/>
        <xdr:cNvSpPr/>
      </xdr:nvSpPr>
      <xdr:spPr>
        <a:xfrm>
          <a:off x="22110700" y="12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138661</xdr:rowOff>
    </xdr:from>
    <xdr:ext cx="534377" cy="259045"/>
    <xdr:sp macro="" textlink="">
      <xdr:nvSpPr>
        <xdr:cNvPr id="862" name="繰出金該当値テキスト"/>
        <xdr:cNvSpPr txBox="1"/>
      </xdr:nvSpPr>
      <xdr:spPr>
        <a:xfrm>
          <a:off x="22212300" y="124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130277</xdr:rowOff>
    </xdr:from>
    <xdr:to>
      <xdr:col>112</xdr:col>
      <xdr:colOff>38100</xdr:colOff>
      <xdr:row>74</xdr:row>
      <xdr:rowOff>60427</xdr:rowOff>
    </xdr:to>
    <xdr:sp macro="" textlink="">
      <xdr:nvSpPr>
        <xdr:cNvPr id="863" name="楕円 862"/>
        <xdr:cNvSpPr/>
      </xdr:nvSpPr>
      <xdr:spPr>
        <a:xfrm>
          <a:off x="21272500" y="126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76954</xdr:rowOff>
    </xdr:from>
    <xdr:ext cx="534377" cy="259045"/>
    <xdr:sp macro="" textlink="">
      <xdr:nvSpPr>
        <xdr:cNvPr id="864" name="テキスト ボックス 863"/>
        <xdr:cNvSpPr txBox="1"/>
      </xdr:nvSpPr>
      <xdr:spPr>
        <a:xfrm>
          <a:off x="21056111" y="124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117566</xdr:rowOff>
    </xdr:from>
    <xdr:to>
      <xdr:col>107</xdr:col>
      <xdr:colOff>101600</xdr:colOff>
      <xdr:row>74</xdr:row>
      <xdr:rowOff>47716</xdr:rowOff>
    </xdr:to>
    <xdr:sp macro="" textlink="">
      <xdr:nvSpPr>
        <xdr:cNvPr id="865" name="楕円 864"/>
        <xdr:cNvSpPr/>
      </xdr:nvSpPr>
      <xdr:spPr>
        <a:xfrm>
          <a:off x="20383500" y="126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64243</xdr:rowOff>
    </xdr:from>
    <xdr:ext cx="534377" cy="259045"/>
    <xdr:sp macro="" textlink="">
      <xdr:nvSpPr>
        <xdr:cNvPr id="866" name="テキスト ボックス 865"/>
        <xdr:cNvSpPr txBox="1"/>
      </xdr:nvSpPr>
      <xdr:spPr>
        <a:xfrm>
          <a:off x="20167111" y="124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4729</xdr:rowOff>
    </xdr:from>
    <xdr:to>
      <xdr:col>102</xdr:col>
      <xdr:colOff>165100</xdr:colOff>
      <xdr:row>74</xdr:row>
      <xdr:rowOff>106329</xdr:rowOff>
    </xdr:to>
    <xdr:sp macro="" textlink="">
      <xdr:nvSpPr>
        <xdr:cNvPr id="867" name="楕円 866"/>
        <xdr:cNvSpPr/>
      </xdr:nvSpPr>
      <xdr:spPr>
        <a:xfrm>
          <a:off x="19494500" y="12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122856</xdr:rowOff>
    </xdr:from>
    <xdr:ext cx="534377" cy="259045"/>
    <xdr:sp macro="" textlink="">
      <xdr:nvSpPr>
        <xdr:cNvPr id="868" name="テキスト ボックス 867"/>
        <xdr:cNvSpPr txBox="1"/>
      </xdr:nvSpPr>
      <xdr:spPr>
        <a:xfrm>
          <a:off x="19278111" y="124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60416</xdr:rowOff>
    </xdr:from>
    <xdr:to>
      <xdr:col>98</xdr:col>
      <xdr:colOff>38100</xdr:colOff>
      <xdr:row>74</xdr:row>
      <xdr:rowOff>162016</xdr:rowOff>
    </xdr:to>
    <xdr:sp macro="" textlink="">
      <xdr:nvSpPr>
        <xdr:cNvPr id="869" name="楕円 868"/>
        <xdr:cNvSpPr/>
      </xdr:nvSpPr>
      <xdr:spPr>
        <a:xfrm>
          <a:off x="18605500" y="127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7093</xdr:rowOff>
    </xdr:from>
    <xdr:ext cx="534377" cy="259045"/>
    <xdr:sp macro="" textlink="">
      <xdr:nvSpPr>
        <xdr:cNvPr id="870" name="テキスト ボックス 869"/>
        <xdr:cNvSpPr txBox="1"/>
      </xdr:nvSpPr>
      <xdr:spPr>
        <a:xfrm>
          <a:off x="18389111" y="1252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前年度からの変動という観点で分析すると、顕著な増減が見られる性質別経費としては、</a:t>
          </a:r>
          <a:r>
            <a:rPr kumimoji="1" lang="en-US" altLang="ja-JP" sz="1600">
              <a:latin typeface="ＭＳ Ｐゴシック" panose="020B0600070205080204" pitchFamily="50" charset="-128"/>
              <a:ea typeface="ＭＳ Ｐゴシック" panose="020B0600070205080204" pitchFamily="50" charset="-128"/>
            </a:rPr>
            <a:t>2</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9,458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円／人増加の</a:t>
          </a:r>
          <a:r>
            <a:rPr kumimoji="1" lang="ja-JP" altLang="en-US" sz="1600">
              <a:latin typeface="ＭＳ Ｐゴシック" panose="020B0600070205080204" pitchFamily="50" charset="-128"/>
              <a:ea typeface="ＭＳ Ｐゴシック" panose="020B0600070205080204" pitchFamily="50" charset="-128"/>
            </a:rPr>
            <a:t>「普通建設事業費（うち新規整備）」及び</a:t>
          </a:r>
          <a:r>
            <a:rPr kumimoji="1" lang="en-US" altLang="ja-JP" sz="1600">
              <a:latin typeface="ＭＳ Ｐゴシック" panose="020B0600070205080204" pitchFamily="50" charset="-128"/>
              <a:ea typeface="ＭＳ Ｐゴシック" panose="020B0600070205080204" pitchFamily="50" charset="-128"/>
            </a:rPr>
            <a:t>24,479</a:t>
          </a:r>
          <a:r>
            <a:rPr kumimoji="1" lang="ja-JP" altLang="en-US" sz="1600">
              <a:latin typeface="ＭＳ Ｐゴシック" panose="020B0600070205080204" pitchFamily="50" charset="-128"/>
              <a:ea typeface="ＭＳ Ｐゴシック" panose="020B0600070205080204" pitchFamily="50" charset="-128"/>
            </a:rPr>
            <a:t>円／人増加の「積立金」が挙げられる。まず、「普通建設事業費（うち新規整備）」については、平成２９年度に完了した府中駅南口市街地再開発事業の一環として、市民活動センター・府中の森芸術劇場分館・府中駅南口市営駐車場・市政情報センターの４つの施設購入費が皆増となったことが数値を押し上げている。続いて、「積立金」については、基金の再編の一環として公園緑化基金や生活・環境基金等の各種基金を新設したことなどにより増額となったものである。次に、他団体との比較という観点で分析すると、類似団体中の順位では「人件費」が３１位と低くなっている。過去の推移見ても同様の傾向が続いており、これは、</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本市が</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早い段階から組織改正など組織・機構の見直しや、事務事業、施設管理における民営化などを実施し、職員数の適正化を図ってきた結果と捉えており、今後もこの取組を推進していく。</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一方、反対に類似団体中の順位が高いのは「普通建設事業費」及び「積立金」だが、これらは前述のとおり新規施設の購入や基金の再編など平成２８年度や平成２９年度に限定した要因に起因する変動であることから、平成３０年度以降の決算では落ち着くと見込んで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258,654
253,714
29.43
117,185,984
114,062,612
3,080,565
53,797,346
44,391,468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5806</xdr:rowOff>
    </xdr:from>
    <xdr:to>
      <xdr:col>24</xdr:col>
      <xdr:colOff>63500</xdr:colOff>
      <xdr:row>36</xdr:row>
      <xdr:rowOff>16692</xdr:rowOff>
    </xdr:to>
    <xdr:cxnSp macro="">
      <xdr:nvCxnSpPr>
        <xdr:cNvPr id="63" name="直線コネクタ 62"/>
        <xdr:cNvCxnSpPr/>
      </xdr:nvCxnSpPr>
      <xdr:spPr>
        <a:xfrm>
          <a:off x="3797300" y="617800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49893</xdr:rowOff>
    </xdr:from>
    <xdr:to>
      <xdr:col>19</xdr:col>
      <xdr:colOff>177800</xdr:colOff>
      <xdr:row>36</xdr:row>
      <xdr:rowOff>5806</xdr:rowOff>
    </xdr:to>
    <xdr:cxnSp macro="">
      <xdr:nvCxnSpPr>
        <xdr:cNvPr id="66" name="直線コネクタ 65"/>
        <xdr:cNvCxnSpPr/>
      </xdr:nvCxnSpPr>
      <xdr:spPr>
        <a:xfrm>
          <a:off x="2908300" y="605064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49893</xdr:rowOff>
    </xdr:from>
    <xdr:to>
      <xdr:col>15</xdr:col>
      <xdr:colOff>50800</xdr:colOff>
      <xdr:row>36</xdr:row>
      <xdr:rowOff>46083</xdr:rowOff>
    </xdr:to>
    <xdr:cxnSp macro="">
      <xdr:nvCxnSpPr>
        <xdr:cNvPr id="69" name="直線コネクタ 68"/>
        <xdr:cNvCxnSpPr/>
      </xdr:nvCxnSpPr>
      <xdr:spPr>
        <a:xfrm flipV="1">
          <a:off x="2019300" y="6050643"/>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46083</xdr:rowOff>
    </xdr:from>
    <xdr:to>
      <xdr:col>10</xdr:col>
      <xdr:colOff>114300</xdr:colOff>
      <xdr:row>36</xdr:row>
      <xdr:rowOff>55880</xdr:rowOff>
    </xdr:to>
    <xdr:cxnSp macro="">
      <xdr:nvCxnSpPr>
        <xdr:cNvPr id="72" name="直線コネクタ 71"/>
        <xdr:cNvCxnSpPr/>
      </xdr:nvCxnSpPr>
      <xdr:spPr>
        <a:xfrm flipV="1">
          <a:off x="1130300" y="62182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137342</xdr:rowOff>
    </xdr:from>
    <xdr:to>
      <xdr:col>24</xdr:col>
      <xdr:colOff>114300</xdr:colOff>
      <xdr:row>36</xdr:row>
      <xdr:rowOff>67492</xdr:rowOff>
    </xdr:to>
    <xdr:sp macro="" textlink="">
      <xdr:nvSpPr>
        <xdr:cNvPr id="82" name="楕円 81"/>
        <xdr:cNvSpPr/>
      </xdr:nvSpPr>
      <xdr:spPr>
        <a:xfrm>
          <a:off x="4584700" y="61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115769</xdr:rowOff>
    </xdr:from>
    <xdr:ext cx="469744" cy="259045"/>
    <xdr:sp macro="" textlink="">
      <xdr:nvSpPr>
        <xdr:cNvPr id="83" name="議会費該当値テキスト"/>
        <xdr:cNvSpPr txBox="1"/>
      </xdr:nvSpPr>
      <xdr:spPr>
        <a:xfrm>
          <a:off x="4686300" y="611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126456</xdr:rowOff>
    </xdr:from>
    <xdr:to>
      <xdr:col>20</xdr:col>
      <xdr:colOff>38100</xdr:colOff>
      <xdr:row>36</xdr:row>
      <xdr:rowOff>56606</xdr:rowOff>
    </xdr:to>
    <xdr:sp macro="" textlink="">
      <xdr:nvSpPr>
        <xdr:cNvPr id="84" name="楕円 83"/>
        <xdr:cNvSpPr/>
      </xdr:nvSpPr>
      <xdr:spPr>
        <a:xfrm>
          <a:off x="3746500" y="612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47733</xdr:rowOff>
    </xdr:from>
    <xdr:ext cx="469744" cy="259045"/>
    <xdr:sp macro="" textlink="">
      <xdr:nvSpPr>
        <xdr:cNvPr id="85" name="テキスト ボックス 84"/>
        <xdr:cNvSpPr txBox="1"/>
      </xdr:nvSpPr>
      <xdr:spPr>
        <a:xfrm>
          <a:off x="3562428"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170543</xdr:rowOff>
    </xdr:from>
    <xdr:to>
      <xdr:col>15</xdr:col>
      <xdr:colOff>101600</xdr:colOff>
      <xdr:row>35</xdr:row>
      <xdr:rowOff>100693</xdr:rowOff>
    </xdr:to>
    <xdr:sp macro="" textlink="">
      <xdr:nvSpPr>
        <xdr:cNvPr id="86" name="楕円 85"/>
        <xdr:cNvSpPr/>
      </xdr:nvSpPr>
      <xdr:spPr>
        <a:xfrm>
          <a:off x="2857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91820</xdr:rowOff>
    </xdr:from>
    <xdr:ext cx="469744" cy="259045"/>
    <xdr:sp macro="" textlink="">
      <xdr:nvSpPr>
        <xdr:cNvPr id="87" name="テキスト ボックス 86"/>
        <xdr:cNvSpPr txBox="1"/>
      </xdr:nvSpPr>
      <xdr:spPr>
        <a:xfrm>
          <a:off x="2673428"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166733</xdr:rowOff>
    </xdr:from>
    <xdr:to>
      <xdr:col>10</xdr:col>
      <xdr:colOff>165100</xdr:colOff>
      <xdr:row>36</xdr:row>
      <xdr:rowOff>96883</xdr:rowOff>
    </xdr:to>
    <xdr:sp macro="" textlink="">
      <xdr:nvSpPr>
        <xdr:cNvPr id="88" name="楕円 87"/>
        <xdr:cNvSpPr/>
      </xdr:nvSpPr>
      <xdr:spPr>
        <a:xfrm>
          <a:off x="19685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88010</xdr:rowOff>
    </xdr:from>
    <xdr:ext cx="469744" cy="259045"/>
    <xdr:sp macro="" textlink="">
      <xdr:nvSpPr>
        <xdr:cNvPr id="89" name="テキスト ボックス 88"/>
        <xdr:cNvSpPr txBox="1"/>
      </xdr:nvSpPr>
      <xdr:spPr>
        <a:xfrm>
          <a:off x="1784428"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5080</xdr:rowOff>
    </xdr:from>
    <xdr:to>
      <xdr:col>6</xdr:col>
      <xdr:colOff>38100</xdr:colOff>
      <xdr:row>36</xdr:row>
      <xdr:rowOff>106680</xdr:rowOff>
    </xdr:to>
    <xdr:sp macro="" textlink="">
      <xdr:nvSpPr>
        <xdr:cNvPr id="90" name="楕円 89"/>
        <xdr:cNvSpPr/>
      </xdr:nvSpPr>
      <xdr:spPr>
        <a:xfrm>
          <a:off x="1079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97807</xdr:rowOff>
    </xdr:from>
    <xdr:ext cx="469744" cy="259045"/>
    <xdr:sp macro="" textlink="">
      <xdr:nvSpPr>
        <xdr:cNvPr id="91" name="テキスト ボックス 90"/>
        <xdr:cNvSpPr txBox="1"/>
      </xdr:nvSpPr>
      <xdr:spPr>
        <a:xfrm>
          <a:off x="895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25971</xdr:rowOff>
    </xdr:from>
    <xdr:to>
      <xdr:col>24</xdr:col>
      <xdr:colOff>63500</xdr:colOff>
      <xdr:row>55</xdr:row>
      <xdr:rowOff>41097</xdr:rowOff>
    </xdr:to>
    <xdr:cxnSp macro="">
      <xdr:nvCxnSpPr>
        <xdr:cNvPr id="121" name="直線コネクタ 120"/>
        <xdr:cNvCxnSpPr/>
      </xdr:nvCxnSpPr>
      <xdr:spPr>
        <a:xfrm flipV="1">
          <a:off x="3797300" y="8598471"/>
          <a:ext cx="838200" cy="8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41097</xdr:rowOff>
    </xdr:from>
    <xdr:to>
      <xdr:col>19</xdr:col>
      <xdr:colOff>177800</xdr:colOff>
      <xdr:row>56</xdr:row>
      <xdr:rowOff>105181</xdr:rowOff>
    </xdr:to>
    <xdr:cxnSp macro="">
      <xdr:nvCxnSpPr>
        <xdr:cNvPr id="124" name="直線コネクタ 123"/>
        <xdr:cNvCxnSpPr/>
      </xdr:nvCxnSpPr>
      <xdr:spPr>
        <a:xfrm flipV="1">
          <a:off x="2908300" y="9470847"/>
          <a:ext cx="889000" cy="2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26753</xdr:rowOff>
    </xdr:from>
    <xdr:to>
      <xdr:col>15</xdr:col>
      <xdr:colOff>50800</xdr:colOff>
      <xdr:row>56</xdr:row>
      <xdr:rowOff>105181</xdr:rowOff>
    </xdr:to>
    <xdr:cxnSp macro="">
      <xdr:nvCxnSpPr>
        <xdr:cNvPr id="127" name="直線コネクタ 126"/>
        <xdr:cNvCxnSpPr/>
      </xdr:nvCxnSpPr>
      <xdr:spPr>
        <a:xfrm>
          <a:off x="2019300" y="9627953"/>
          <a:ext cx="889000" cy="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146748</xdr:rowOff>
    </xdr:from>
    <xdr:to>
      <xdr:col>10</xdr:col>
      <xdr:colOff>114300</xdr:colOff>
      <xdr:row>56</xdr:row>
      <xdr:rowOff>26753</xdr:rowOff>
    </xdr:to>
    <xdr:cxnSp macro="">
      <xdr:nvCxnSpPr>
        <xdr:cNvPr id="130" name="直線コネクタ 129"/>
        <xdr:cNvCxnSpPr/>
      </xdr:nvCxnSpPr>
      <xdr:spPr>
        <a:xfrm>
          <a:off x="1130300" y="9576498"/>
          <a:ext cx="889000" cy="5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146621</xdr:rowOff>
    </xdr:from>
    <xdr:to>
      <xdr:col>24</xdr:col>
      <xdr:colOff>114300</xdr:colOff>
      <xdr:row>50</xdr:row>
      <xdr:rowOff>76771</xdr:rowOff>
    </xdr:to>
    <xdr:sp macro="" textlink="">
      <xdr:nvSpPr>
        <xdr:cNvPr id="140" name="楕円 139"/>
        <xdr:cNvSpPr/>
      </xdr:nvSpPr>
      <xdr:spPr>
        <a:xfrm>
          <a:off x="4584700" y="85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99648</xdr:rowOff>
    </xdr:from>
    <xdr:ext cx="599010" cy="259045"/>
    <xdr:sp macro="" textlink="">
      <xdr:nvSpPr>
        <xdr:cNvPr id="141" name="総務費該当値テキスト"/>
        <xdr:cNvSpPr txBox="1"/>
      </xdr:nvSpPr>
      <xdr:spPr>
        <a:xfrm>
          <a:off x="4686300" y="850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161747</xdr:rowOff>
    </xdr:from>
    <xdr:to>
      <xdr:col>20</xdr:col>
      <xdr:colOff>38100</xdr:colOff>
      <xdr:row>55</xdr:row>
      <xdr:rowOff>91897</xdr:rowOff>
    </xdr:to>
    <xdr:sp macro="" textlink="">
      <xdr:nvSpPr>
        <xdr:cNvPr id="142" name="楕円 141"/>
        <xdr:cNvSpPr/>
      </xdr:nvSpPr>
      <xdr:spPr>
        <a:xfrm>
          <a:off x="3746500" y="94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108424</xdr:rowOff>
    </xdr:from>
    <xdr:ext cx="534377" cy="259045"/>
    <xdr:sp macro="" textlink="">
      <xdr:nvSpPr>
        <xdr:cNvPr id="143" name="テキスト ボックス 142"/>
        <xdr:cNvSpPr txBox="1"/>
      </xdr:nvSpPr>
      <xdr:spPr>
        <a:xfrm>
          <a:off x="3530111" y="91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54381</xdr:rowOff>
    </xdr:from>
    <xdr:to>
      <xdr:col>15</xdr:col>
      <xdr:colOff>101600</xdr:colOff>
      <xdr:row>56</xdr:row>
      <xdr:rowOff>155981</xdr:rowOff>
    </xdr:to>
    <xdr:sp macro="" textlink="">
      <xdr:nvSpPr>
        <xdr:cNvPr id="144" name="楕円 143"/>
        <xdr:cNvSpPr/>
      </xdr:nvSpPr>
      <xdr:spPr>
        <a:xfrm>
          <a:off x="2857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1058</xdr:rowOff>
    </xdr:from>
    <xdr:ext cx="534377" cy="259045"/>
    <xdr:sp macro="" textlink="">
      <xdr:nvSpPr>
        <xdr:cNvPr id="145" name="テキスト ボックス 144"/>
        <xdr:cNvSpPr txBox="1"/>
      </xdr:nvSpPr>
      <xdr:spPr>
        <a:xfrm>
          <a:off x="2641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147403</xdr:rowOff>
    </xdr:from>
    <xdr:to>
      <xdr:col>10</xdr:col>
      <xdr:colOff>165100</xdr:colOff>
      <xdr:row>56</xdr:row>
      <xdr:rowOff>77553</xdr:rowOff>
    </xdr:to>
    <xdr:sp macro="" textlink="">
      <xdr:nvSpPr>
        <xdr:cNvPr id="146" name="楕円 145"/>
        <xdr:cNvSpPr/>
      </xdr:nvSpPr>
      <xdr:spPr>
        <a:xfrm>
          <a:off x="1968500" y="95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94080</xdr:rowOff>
    </xdr:from>
    <xdr:ext cx="534377" cy="259045"/>
    <xdr:sp macro="" textlink="">
      <xdr:nvSpPr>
        <xdr:cNvPr id="147" name="テキスト ボックス 146"/>
        <xdr:cNvSpPr txBox="1"/>
      </xdr:nvSpPr>
      <xdr:spPr>
        <a:xfrm>
          <a:off x="1752111" y="93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95948</xdr:rowOff>
    </xdr:from>
    <xdr:to>
      <xdr:col>6</xdr:col>
      <xdr:colOff>38100</xdr:colOff>
      <xdr:row>56</xdr:row>
      <xdr:rowOff>26098</xdr:rowOff>
    </xdr:to>
    <xdr:sp macro="" textlink="">
      <xdr:nvSpPr>
        <xdr:cNvPr id="148" name="楕円 147"/>
        <xdr:cNvSpPr/>
      </xdr:nvSpPr>
      <xdr:spPr>
        <a:xfrm>
          <a:off x="1079500" y="95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42625</xdr:rowOff>
    </xdr:from>
    <xdr:ext cx="534377" cy="259045"/>
    <xdr:sp macro="" textlink="">
      <xdr:nvSpPr>
        <xdr:cNvPr id="149" name="テキスト ボックス 148"/>
        <xdr:cNvSpPr txBox="1"/>
      </xdr:nvSpPr>
      <xdr:spPr>
        <a:xfrm>
          <a:off x="863111" y="93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54345</xdr:rowOff>
    </xdr:from>
    <xdr:to>
      <xdr:col>24</xdr:col>
      <xdr:colOff>63500</xdr:colOff>
      <xdr:row>73</xdr:row>
      <xdr:rowOff>107238</xdr:rowOff>
    </xdr:to>
    <xdr:cxnSp macro="">
      <xdr:nvCxnSpPr>
        <xdr:cNvPr id="181" name="直線コネクタ 180"/>
        <xdr:cNvCxnSpPr/>
      </xdr:nvCxnSpPr>
      <xdr:spPr>
        <a:xfrm flipV="1">
          <a:off x="3797300" y="12570195"/>
          <a:ext cx="8382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107238</xdr:rowOff>
    </xdr:from>
    <xdr:to>
      <xdr:col>19</xdr:col>
      <xdr:colOff>177800</xdr:colOff>
      <xdr:row>73</xdr:row>
      <xdr:rowOff>162440</xdr:rowOff>
    </xdr:to>
    <xdr:cxnSp macro="">
      <xdr:nvCxnSpPr>
        <xdr:cNvPr id="184" name="直線コネクタ 183"/>
        <xdr:cNvCxnSpPr/>
      </xdr:nvCxnSpPr>
      <xdr:spPr>
        <a:xfrm flipV="1">
          <a:off x="2908300" y="12623088"/>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69907</xdr:rowOff>
    </xdr:from>
    <xdr:ext cx="599010" cy="259045"/>
    <xdr:sp macro="" textlink="">
      <xdr:nvSpPr>
        <xdr:cNvPr id="186" name="テキスト ボックス 185"/>
        <xdr:cNvSpPr txBox="1"/>
      </xdr:nvSpPr>
      <xdr:spPr>
        <a:xfrm>
          <a:off x="3497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162440</xdr:rowOff>
    </xdr:from>
    <xdr:to>
      <xdr:col>15</xdr:col>
      <xdr:colOff>50800</xdr:colOff>
      <xdr:row>74</xdr:row>
      <xdr:rowOff>35154</xdr:rowOff>
    </xdr:to>
    <xdr:cxnSp macro="">
      <xdr:nvCxnSpPr>
        <xdr:cNvPr id="187" name="直線コネクタ 186"/>
        <xdr:cNvCxnSpPr/>
      </xdr:nvCxnSpPr>
      <xdr:spPr>
        <a:xfrm flipV="1">
          <a:off x="2019300" y="12678290"/>
          <a:ext cx="889000" cy="4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168172</xdr:rowOff>
    </xdr:from>
    <xdr:ext cx="599010" cy="259045"/>
    <xdr:sp macro="" textlink="">
      <xdr:nvSpPr>
        <xdr:cNvPr id="189" name="テキスト ボックス 188"/>
        <xdr:cNvSpPr txBox="1"/>
      </xdr:nvSpPr>
      <xdr:spPr>
        <a:xfrm>
          <a:off x="2608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35154</xdr:rowOff>
    </xdr:from>
    <xdr:to>
      <xdr:col>10</xdr:col>
      <xdr:colOff>114300</xdr:colOff>
      <xdr:row>74</xdr:row>
      <xdr:rowOff>123796</xdr:rowOff>
    </xdr:to>
    <xdr:cxnSp macro="">
      <xdr:nvCxnSpPr>
        <xdr:cNvPr id="190" name="直線コネクタ 189"/>
        <xdr:cNvCxnSpPr/>
      </xdr:nvCxnSpPr>
      <xdr:spPr>
        <a:xfrm flipV="1">
          <a:off x="1130300" y="12722454"/>
          <a:ext cx="889000" cy="8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3545</xdr:rowOff>
    </xdr:from>
    <xdr:to>
      <xdr:col>24</xdr:col>
      <xdr:colOff>114300</xdr:colOff>
      <xdr:row>73</xdr:row>
      <xdr:rowOff>105145</xdr:rowOff>
    </xdr:to>
    <xdr:sp macro="" textlink="">
      <xdr:nvSpPr>
        <xdr:cNvPr id="200" name="楕円 199"/>
        <xdr:cNvSpPr/>
      </xdr:nvSpPr>
      <xdr:spPr>
        <a:xfrm>
          <a:off x="4584700" y="125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26422</xdr:rowOff>
    </xdr:from>
    <xdr:ext cx="599010" cy="259045"/>
    <xdr:sp macro="" textlink="">
      <xdr:nvSpPr>
        <xdr:cNvPr id="201" name="民生費該当値テキスト"/>
        <xdr:cNvSpPr txBox="1"/>
      </xdr:nvSpPr>
      <xdr:spPr>
        <a:xfrm>
          <a:off x="4686300" y="1237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56438</xdr:rowOff>
    </xdr:from>
    <xdr:to>
      <xdr:col>20</xdr:col>
      <xdr:colOff>38100</xdr:colOff>
      <xdr:row>73</xdr:row>
      <xdr:rowOff>158038</xdr:rowOff>
    </xdr:to>
    <xdr:sp macro="" textlink="">
      <xdr:nvSpPr>
        <xdr:cNvPr id="202" name="楕円 201"/>
        <xdr:cNvSpPr/>
      </xdr:nvSpPr>
      <xdr:spPr>
        <a:xfrm>
          <a:off x="3746500" y="125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3115</xdr:rowOff>
    </xdr:from>
    <xdr:ext cx="599010" cy="259045"/>
    <xdr:sp macro="" textlink="">
      <xdr:nvSpPr>
        <xdr:cNvPr id="203" name="テキスト ボックス 202"/>
        <xdr:cNvSpPr txBox="1"/>
      </xdr:nvSpPr>
      <xdr:spPr>
        <a:xfrm>
          <a:off x="3497795" y="1234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111640</xdr:rowOff>
    </xdr:from>
    <xdr:to>
      <xdr:col>15</xdr:col>
      <xdr:colOff>101600</xdr:colOff>
      <xdr:row>74</xdr:row>
      <xdr:rowOff>41790</xdr:rowOff>
    </xdr:to>
    <xdr:sp macro="" textlink="">
      <xdr:nvSpPr>
        <xdr:cNvPr id="204" name="楕円 203"/>
        <xdr:cNvSpPr/>
      </xdr:nvSpPr>
      <xdr:spPr>
        <a:xfrm>
          <a:off x="2857500" y="126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58317</xdr:rowOff>
    </xdr:from>
    <xdr:ext cx="599010" cy="259045"/>
    <xdr:sp macro="" textlink="">
      <xdr:nvSpPr>
        <xdr:cNvPr id="205" name="テキスト ボックス 204"/>
        <xdr:cNvSpPr txBox="1"/>
      </xdr:nvSpPr>
      <xdr:spPr>
        <a:xfrm>
          <a:off x="2608795" y="1240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155804</xdr:rowOff>
    </xdr:from>
    <xdr:to>
      <xdr:col>10</xdr:col>
      <xdr:colOff>165100</xdr:colOff>
      <xdr:row>74</xdr:row>
      <xdr:rowOff>85954</xdr:rowOff>
    </xdr:to>
    <xdr:sp macro="" textlink="">
      <xdr:nvSpPr>
        <xdr:cNvPr id="206" name="楕円 205"/>
        <xdr:cNvSpPr/>
      </xdr:nvSpPr>
      <xdr:spPr>
        <a:xfrm>
          <a:off x="1968500" y="126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102481</xdr:rowOff>
    </xdr:from>
    <xdr:ext cx="599010" cy="259045"/>
    <xdr:sp macro="" textlink="">
      <xdr:nvSpPr>
        <xdr:cNvPr id="207" name="テキスト ボックス 206"/>
        <xdr:cNvSpPr txBox="1"/>
      </xdr:nvSpPr>
      <xdr:spPr>
        <a:xfrm>
          <a:off x="1719795" y="1244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72996</xdr:rowOff>
    </xdr:from>
    <xdr:to>
      <xdr:col>6</xdr:col>
      <xdr:colOff>38100</xdr:colOff>
      <xdr:row>75</xdr:row>
      <xdr:rowOff>3146</xdr:rowOff>
    </xdr:to>
    <xdr:sp macro="" textlink="">
      <xdr:nvSpPr>
        <xdr:cNvPr id="208" name="楕円 207"/>
        <xdr:cNvSpPr/>
      </xdr:nvSpPr>
      <xdr:spPr>
        <a:xfrm>
          <a:off x="1079500" y="127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19673</xdr:rowOff>
    </xdr:from>
    <xdr:ext cx="599010" cy="259045"/>
    <xdr:sp macro="" textlink="">
      <xdr:nvSpPr>
        <xdr:cNvPr id="209" name="テキスト ボックス 208"/>
        <xdr:cNvSpPr txBox="1"/>
      </xdr:nvSpPr>
      <xdr:spPr>
        <a:xfrm>
          <a:off x="830795" y="1253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150444</xdr:rowOff>
    </xdr:from>
    <xdr:to>
      <xdr:col>24</xdr:col>
      <xdr:colOff>63500</xdr:colOff>
      <xdr:row>97</xdr:row>
      <xdr:rowOff>21611</xdr:rowOff>
    </xdr:to>
    <xdr:cxnSp macro="">
      <xdr:nvCxnSpPr>
        <xdr:cNvPr id="241" name="直線コネクタ 240"/>
        <xdr:cNvCxnSpPr/>
      </xdr:nvCxnSpPr>
      <xdr:spPr>
        <a:xfrm>
          <a:off x="3797300" y="16609644"/>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114457</xdr:rowOff>
    </xdr:from>
    <xdr:to>
      <xdr:col>19</xdr:col>
      <xdr:colOff>177800</xdr:colOff>
      <xdr:row>96</xdr:row>
      <xdr:rowOff>150444</xdr:rowOff>
    </xdr:to>
    <xdr:cxnSp macro="">
      <xdr:nvCxnSpPr>
        <xdr:cNvPr id="244" name="直線コネクタ 243"/>
        <xdr:cNvCxnSpPr/>
      </xdr:nvCxnSpPr>
      <xdr:spPr>
        <a:xfrm>
          <a:off x="2908300" y="16573657"/>
          <a:ext cx="889000" cy="3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87351</xdr:rowOff>
    </xdr:from>
    <xdr:to>
      <xdr:col>15</xdr:col>
      <xdr:colOff>50800</xdr:colOff>
      <xdr:row>96</xdr:row>
      <xdr:rowOff>114457</xdr:rowOff>
    </xdr:to>
    <xdr:cxnSp macro="">
      <xdr:nvCxnSpPr>
        <xdr:cNvPr id="247" name="直線コネクタ 246"/>
        <xdr:cNvCxnSpPr/>
      </xdr:nvCxnSpPr>
      <xdr:spPr>
        <a:xfrm>
          <a:off x="2019300" y="16546551"/>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87351</xdr:rowOff>
    </xdr:from>
    <xdr:to>
      <xdr:col>10</xdr:col>
      <xdr:colOff>114300</xdr:colOff>
      <xdr:row>96</xdr:row>
      <xdr:rowOff>105736</xdr:rowOff>
    </xdr:to>
    <xdr:cxnSp macro="">
      <xdr:nvCxnSpPr>
        <xdr:cNvPr id="250" name="直線コネクタ 249"/>
        <xdr:cNvCxnSpPr/>
      </xdr:nvCxnSpPr>
      <xdr:spPr>
        <a:xfrm flipV="1">
          <a:off x="1130300" y="1654655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142261</xdr:rowOff>
    </xdr:from>
    <xdr:to>
      <xdr:col>24</xdr:col>
      <xdr:colOff>114300</xdr:colOff>
      <xdr:row>97</xdr:row>
      <xdr:rowOff>72411</xdr:rowOff>
    </xdr:to>
    <xdr:sp macro="" textlink="">
      <xdr:nvSpPr>
        <xdr:cNvPr id="260" name="楕円 259"/>
        <xdr:cNvSpPr/>
      </xdr:nvSpPr>
      <xdr:spPr>
        <a:xfrm>
          <a:off x="4584700" y="166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120688</xdr:rowOff>
    </xdr:from>
    <xdr:ext cx="534377" cy="259045"/>
    <xdr:sp macro="" textlink="">
      <xdr:nvSpPr>
        <xdr:cNvPr id="261" name="衛生費該当値テキスト"/>
        <xdr:cNvSpPr txBox="1"/>
      </xdr:nvSpPr>
      <xdr:spPr>
        <a:xfrm>
          <a:off x="4686300" y="165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99644</xdr:rowOff>
    </xdr:from>
    <xdr:to>
      <xdr:col>20</xdr:col>
      <xdr:colOff>38100</xdr:colOff>
      <xdr:row>97</xdr:row>
      <xdr:rowOff>29794</xdr:rowOff>
    </xdr:to>
    <xdr:sp macro="" textlink="">
      <xdr:nvSpPr>
        <xdr:cNvPr id="262" name="楕円 261"/>
        <xdr:cNvSpPr/>
      </xdr:nvSpPr>
      <xdr:spPr>
        <a:xfrm>
          <a:off x="3746500" y="165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20921</xdr:rowOff>
    </xdr:from>
    <xdr:ext cx="534377" cy="259045"/>
    <xdr:sp macro="" textlink="">
      <xdr:nvSpPr>
        <xdr:cNvPr id="263" name="テキスト ボックス 262"/>
        <xdr:cNvSpPr txBox="1"/>
      </xdr:nvSpPr>
      <xdr:spPr>
        <a:xfrm>
          <a:off x="3530111" y="1665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63657</xdr:rowOff>
    </xdr:from>
    <xdr:to>
      <xdr:col>15</xdr:col>
      <xdr:colOff>101600</xdr:colOff>
      <xdr:row>96</xdr:row>
      <xdr:rowOff>165257</xdr:rowOff>
    </xdr:to>
    <xdr:sp macro="" textlink="">
      <xdr:nvSpPr>
        <xdr:cNvPr id="264" name="楕円 263"/>
        <xdr:cNvSpPr/>
      </xdr:nvSpPr>
      <xdr:spPr>
        <a:xfrm>
          <a:off x="2857500" y="1652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156384</xdr:rowOff>
    </xdr:from>
    <xdr:ext cx="534377" cy="259045"/>
    <xdr:sp macro="" textlink="">
      <xdr:nvSpPr>
        <xdr:cNvPr id="265" name="テキスト ボックス 264"/>
        <xdr:cNvSpPr txBox="1"/>
      </xdr:nvSpPr>
      <xdr:spPr>
        <a:xfrm>
          <a:off x="2641111" y="166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36551</xdr:rowOff>
    </xdr:from>
    <xdr:to>
      <xdr:col>10</xdr:col>
      <xdr:colOff>165100</xdr:colOff>
      <xdr:row>96</xdr:row>
      <xdr:rowOff>138151</xdr:rowOff>
    </xdr:to>
    <xdr:sp macro="" textlink="">
      <xdr:nvSpPr>
        <xdr:cNvPr id="266" name="楕円 265"/>
        <xdr:cNvSpPr/>
      </xdr:nvSpPr>
      <xdr:spPr>
        <a:xfrm>
          <a:off x="1968500" y="164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129278</xdr:rowOff>
    </xdr:from>
    <xdr:ext cx="534377" cy="259045"/>
    <xdr:sp macro="" textlink="">
      <xdr:nvSpPr>
        <xdr:cNvPr id="267" name="テキスト ボックス 266"/>
        <xdr:cNvSpPr txBox="1"/>
      </xdr:nvSpPr>
      <xdr:spPr>
        <a:xfrm>
          <a:off x="1752111" y="165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54936</xdr:rowOff>
    </xdr:from>
    <xdr:to>
      <xdr:col>6</xdr:col>
      <xdr:colOff>38100</xdr:colOff>
      <xdr:row>96</xdr:row>
      <xdr:rowOff>156536</xdr:rowOff>
    </xdr:to>
    <xdr:sp macro="" textlink="">
      <xdr:nvSpPr>
        <xdr:cNvPr id="268" name="楕円 267"/>
        <xdr:cNvSpPr/>
      </xdr:nvSpPr>
      <xdr:spPr>
        <a:xfrm>
          <a:off x="1079500" y="165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147663</xdr:rowOff>
    </xdr:from>
    <xdr:ext cx="534377" cy="259045"/>
    <xdr:sp macro="" textlink="">
      <xdr:nvSpPr>
        <xdr:cNvPr id="269" name="テキスト ボックス 268"/>
        <xdr:cNvSpPr txBox="1"/>
      </xdr:nvSpPr>
      <xdr:spPr>
        <a:xfrm>
          <a:off x="863111" y="166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19685</xdr:rowOff>
    </xdr:from>
    <xdr:to>
      <xdr:col>55</xdr:col>
      <xdr:colOff>0</xdr:colOff>
      <xdr:row>34</xdr:row>
      <xdr:rowOff>97028</xdr:rowOff>
    </xdr:to>
    <xdr:cxnSp macro="">
      <xdr:nvCxnSpPr>
        <xdr:cNvPr id="298" name="直線コネクタ 297"/>
        <xdr:cNvCxnSpPr/>
      </xdr:nvCxnSpPr>
      <xdr:spPr>
        <a:xfrm flipV="1">
          <a:off x="9639300" y="5848985"/>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97028</xdr:rowOff>
    </xdr:from>
    <xdr:to>
      <xdr:col>50</xdr:col>
      <xdr:colOff>114300</xdr:colOff>
      <xdr:row>34</xdr:row>
      <xdr:rowOff>127127</xdr:rowOff>
    </xdr:to>
    <xdr:cxnSp macro="">
      <xdr:nvCxnSpPr>
        <xdr:cNvPr id="301" name="直線コネクタ 300"/>
        <xdr:cNvCxnSpPr/>
      </xdr:nvCxnSpPr>
      <xdr:spPr>
        <a:xfrm flipV="1">
          <a:off x="8750300" y="592632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127127</xdr:rowOff>
    </xdr:from>
    <xdr:to>
      <xdr:col>45</xdr:col>
      <xdr:colOff>177800</xdr:colOff>
      <xdr:row>34</xdr:row>
      <xdr:rowOff>129413</xdr:rowOff>
    </xdr:to>
    <xdr:cxnSp macro="">
      <xdr:nvCxnSpPr>
        <xdr:cNvPr id="304" name="直線コネクタ 303"/>
        <xdr:cNvCxnSpPr/>
      </xdr:nvCxnSpPr>
      <xdr:spPr>
        <a:xfrm flipV="1">
          <a:off x="7861300" y="59564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9796</xdr:rowOff>
    </xdr:from>
    <xdr:ext cx="378565" cy="259045"/>
    <xdr:sp macro="" textlink="">
      <xdr:nvSpPr>
        <xdr:cNvPr id="306" name="テキスト ボックス 305"/>
        <xdr:cNvSpPr txBox="1"/>
      </xdr:nvSpPr>
      <xdr:spPr>
        <a:xfrm>
          <a:off x="8561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128651</xdr:rowOff>
    </xdr:from>
    <xdr:to>
      <xdr:col>41</xdr:col>
      <xdr:colOff>50800</xdr:colOff>
      <xdr:row>34</xdr:row>
      <xdr:rowOff>129413</xdr:rowOff>
    </xdr:to>
    <xdr:cxnSp macro="">
      <xdr:nvCxnSpPr>
        <xdr:cNvPr id="307" name="直線コネクタ 306"/>
        <xdr:cNvCxnSpPr/>
      </xdr:nvCxnSpPr>
      <xdr:spPr>
        <a:xfrm>
          <a:off x="6972300" y="59579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140335</xdr:rowOff>
    </xdr:from>
    <xdr:to>
      <xdr:col>55</xdr:col>
      <xdr:colOff>50800</xdr:colOff>
      <xdr:row>34</xdr:row>
      <xdr:rowOff>70485</xdr:rowOff>
    </xdr:to>
    <xdr:sp macro="" textlink="">
      <xdr:nvSpPr>
        <xdr:cNvPr id="317" name="楕円 316"/>
        <xdr:cNvSpPr/>
      </xdr:nvSpPr>
      <xdr:spPr>
        <a:xfrm>
          <a:off x="10426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163212</xdr:rowOff>
    </xdr:from>
    <xdr:ext cx="469744" cy="259045"/>
    <xdr:sp macro="" textlink="">
      <xdr:nvSpPr>
        <xdr:cNvPr id="318" name="労働費該当値テキスト"/>
        <xdr:cNvSpPr txBox="1"/>
      </xdr:nvSpPr>
      <xdr:spPr>
        <a:xfrm>
          <a:off x="10528300"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46228</xdr:rowOff>
    </xdr:from>
    <xdr:to>
      <xdr:col>50</xdr:col>
      <xdr:colOff>165100</xdr:colOff>
      <xdr:row>34</xdr:row>
      <xdr:rowOff>147828</xdr:rowOff>
    </xdr:to>
    <xdr:sp macro="" textlink="">
      <xdr:nvSpPr>
        <xdr:cNvPr id="319" name="楕円 318"/>
        <xdr:cNvSpPr/>
      </xdr:nvSpPr>
      <xdr:spPr>
        <a:xfrm>
          <a:off x="9588500" y="58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164355</xdr:rowOff>
    </xdr:from>
    <xdr:ext cx="469744" cy="259045"/>
    <xdr:sp macro="" textlink="">
      <xdr:nvSpPr>
        <xdr:cNvPr id="320" name="テキスト ボックス 319"/>
        <xdr:cNvSpPr txBox="1"/>
      </xdr:nvSpPr>
      <xdr:spPr>
        <a:xfrm>
          <a:off x="9404428" y="565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76327</xdr:rowOff>
    </xdr:from>
    <xdr:to>
      <xdr:col>46</xdr:col>
      <xdr:colOff>38100</xdr:colOff>
      <xdr:row>35</xdr:row>
      <xdr:rowOff>6477</xdr:rowOff>
    </xdr:to>
    <xdr:sp macro="" textlink="">
      <xdr:nvSpPr>
        <xdr:cNvPr id="321" name="楕円 320"/>
        <xdr:cNvSpPr/>
      </xdr:nvSpPr>
      <xdr:spPr>
        <a:xfrm>
          <a:off x="8699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23004</xdr:rowOff>
    </xdr:from>
    <xdr:ext cx="469744" cy="259045"/>
    <xdr:sp macro="" textlink="">
      <xdr:nvSpPr>
        <xdr:cNvPr id="322" name="テキスト ボックス 321"/>
        <xdr:cNvSpPr txBox="1"/>
      </xdr:nvSpPr>
      <xdr:spPr>
        <a:xfrm>
          <a:off x="8515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78613</xdr:rowOff>
    </xdr:from>
    <xdr:to>
      <xdr:col>41</xdr:col>
      <xdr:colOff>101600</xdr:colOff>
      <xdr:row>35</xdr:row>
      <xdr:rowOff>8763</xdr:rowOff>
    </xdr:to>
    <xdr:sp macro="" textlink="">
      <xdr:nvSpPr>
        <xdr:cNvPr id="323" name="楕円 322"/>
        <xdr:cNvSpPr/>
      </xdr:nvSpPr>
      <xdr:spPr>
        <a:xfrm>
          <a:off x="7810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25290</xdr:rowOff>
    </xdr:from>
    <xdr:ext cx="469744" cy="259045"/>
    <xdr:sp macro="" textlink="">
      <xdr:nvSpPr>
        <xdr:cNvPr id="324" name="テキスト ボックス 323"/>
        <xdr:cNvSpPr txBox="1"/>
      </xdr:nvSpPr>
      <xdr:spPr>
        <a:xfrm>
          <a:off x="7626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77851</xdr:rowOff>
    </xdr:from>
    <xdr:to>
      <xdr:col>36</xdr:col>
      <xdr:colOff>165100</xdr:colOff>
      <xdr:row>35</xdr:row>
      <xdr:rowOff>8001</xdr:rowOff>
    </xdr:to>
    <xdr:sp macro="" textlink="">
      <xdr:nvSpPr>
        <xdr:cNvPr id="325" name="楕円 324"/>
        <xdr:cNvSpPr/>
      </xdr:nvSpPr>
      <xdr:spPr>
        <a:xfrm>
          <a:off x="6921500" y="59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24528</xdr:rowOff>
    </xdr:from>
    <xdr:ext cx="469744" cy="259045"/>
    <xdr:sp macro="" textlink="">
      <xdr:nvSpPr>
        <xdr:cNvPr id="326" name="テキスト ボックス 325"/>
        <xdr:cNvSpPr txBox="1"/>
      </xdr:nvSpPr>
      <xdr:spPr>
        <a:xfrm>
          <a:off x="673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94894</xdr:rowOff>
    </xdr:from>
    <xdr:to>
      <xdr:col>55</xdr:col>
      <xdr:colOff>0</xdr:colOff>
      <xdr:row>58</xdr:row>
      <xdr:rowOff>102301</xdr:rowOff>
    </xdr:to>
    <xdr:cxnSp macro="">
      <xdr:nvCxnSpPr>
        <xdr:cNvPr id="353" name="直線コネクタ 352"/>
        <xdr:cNvCxnSpPr/>
      </xdr:nvCxnSpPr>
      <xdr:spPr>
        <a:xfrm flipV="1">
          <a:off x="9639300" y="10038994"/>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88402</xdr:rowOff>
    </xdr:from>
    <xdr:to>
      <xdr:col>50</xdr:col>
      <xdr:colOff>114300</xdr:colOff>
      <xdr:row>58</xdr:row>
      <xdr:rowOff>102301</xdr:rowOff>
    </xdr:to>
    <xdr:cxnSp macro="">
      <xdr:nvCxnSpPr>
        <xdr:cNvPr id="356" name="直線コネクタ 355"/>
        <xdr:cNvCxnSpPr/>
      </xdr:nvCxnSpPr>
      <xdr:spPr>
        <a:xfrm>
          <a:off x="8750300" y="10032502"/>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88402</xdr:rowOff>
    </xdr:from>
    <xdr:to>
      <xdr:col>45</xdr:col>
      <xdr:colOff>177800</xdr:colOff>
      <xdr:row>58</xdr:row>
      <xdr:rowOff>91054</xdr:rowOff>
    </xdr:to>
    <xdr:cxnSp macro="">
      <xdr:nvCxnSpPr>
        <xdr:cNvPr id="359" name="直線コネクタ 358"/>
        <xdr:cNvCxnSpPr/>
      </xdr:nvCxnSpPr>
      <xdr:spPr>
        <a:xfrm flipV="1">
          <a:off x="7861300" y="10032502"/>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91054</xdr:rowOff>
    </xdr:from>
    <xdr:to>
      <xdr:col>41</xdr:col>
      <xdr:colOff>50800</xdr:colOff>
      <xdr:row>58</xdr:row>
      <xdr:rowOff>106325</xdr:rowOff>
    </xdr:to>
    <xdr:cxnSp macro="">
      <xdr:nvCxnSpPr>
        <xdr:cNvPr id="362" name="直線コネクタ 361"/>
        <xdr:cNvCxnSpPr/>
      </xdr:nvCxnSpPr>
      <xdr:spPr>
        <a:xfrm flipV="1">
          <a:off x="6972300" y="10035154"/>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44094</xdr:rowOff>
    </xdr:from>
    <xdr:to>
      <xdr:col>55</xdr:col>
      <xdr:colOff>50800</xdr:colOff>
      <xdr:row>58</xdr:row>
      <xdr:rowOff>145694</xdr:rowOff>
    </xdr:to>
    <xdr:sp macro="" textlink="">
      <xdr:nvSpPr>
        <xdr:cNvPr id="372" name="楕円 371"/>
        <xdr:cNvSpPr/>
      </xdr:nvSpPr>
      <xdr:spPr>
        <a:xfrm>
          <a:off x="104267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130471</xdr:rowOff>
    </xdr:from>
    <xdr:ext cx="378565" cy="259045"/>
    <xdr:sp macro="" textlink="">
      <xdr:nvSpPr>
        <xdr:cNvPr id="373" name="農林水産業費該当値テキスト"/>
        <xdr:cNvSpPr txBox="1"/>
      </xdr:nvSpPr>
      <xdr:spPr>
        <a:xfrm>
          <a:off x="10528300" y="990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51501</xdr:rowOff>
    </xdr:from>
    <xdr:to>
      <xdr:col>50</xdr:col>
      <xdr:colOff>165100</xdr:colOff>
      <xdr:row>58</xdr:row>
      <xdr:rowOff>153101</xdr:rowOff>
    </xdr:to>
    <xdr:sp macro="" textlink="">
      <xdr:nvSpPr>
        <xdr:cNvPr id="374" name="楕円 373"/>
        <xdr:cNvSpPr/>
      </xdr:nvSpPr>
      <xdr:spPr>
        <a:xfrm>
          <a:off x="9588500" y="9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144228</xdr:rowOff>
    </xdr:from>
    <xdr:ext cx="378565" cy="259045"/>
    <xdr:sp macro="" textlink="">
      <xdr:nvSpPr>
        <xdr:cNvPr id="375" name="テキスト ボックス 374"/>
        <xdr:cNvSpPr txBox="1"/>
      </xdr:nvSpPr>
      <xdr:spPr>
        <a:xfrm>
          <a:off x="9450017" y="10088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37602</xdr:rowOff>
    </xdr:from>
    <xdr:to>
      <xdr:col>46</xdr:col>
      <xdr:colOff>38100</xdr:colOff>
      <xdr:row>58</xdr:row>
      <xdr:rowOff>139202</xdr:rowOff>
    </xdr:to>
    <xdr:sp macro="" textlink="">
      <xdr:nvSpPr>
        <xdr:cNvPr id="376" name="楕円 375"/>
        <xdr:cNvSpPr/>
      </xdr:nvSpPr>
      <xdr:spPr>
        <a:xfrm>
          <a:off x="8699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130329</xdr:rowOff>
    </xdr:from>
    <xdr:ext cx="378565" cy="259045"/>
    <xdr:sp macro="" textlink="">
      <xdr:nvSpPr>
        <xdr:cNvPr id="377" name="テキスト ボックス 376"/>
        <xdr:cNvSpPr txBox="1"/>
      </xdr:nvSpPr>
      <xdr:spPr>
        <a:xfrm>
          <a:off x="8561017" y="1007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40254</xdr:rowOff>
    </xdr:from>
    <xdr:to>
      <xdr:col>41</xdr:col>
      <xdr:colOff>101600</xdr:colOff>
      <xdr:row>58</xdr:row>
      <xdr:rowOff>141854</xdr:rowOff>
    </xdr:to>
    <xdr:sp macro="" textlink="">
      <xdr:nvSpPr>
        <xdr:cNvPr id="378" name="楕円 377"/>
        <xdr:cNvSpPr/>
      </xdr:nvSpPr>
      <xdr:spPr>
        <a:xfrm>
          <a:off x="78105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132981</xdr:rowOff>
    </xdr:from>
    <xdr:ext cx="378565" cy="259045"/>
    <xdr:sp macro="" textlink="">
      <xdr:nvSpPr>
        <xdr:cNvPr id="379" name="テキスト ボックス 378"/>
        <xdr:cNvSpPr txBox="1"/>
      </xdr:nvSpPr>
      <xdr:spPr>
        <a:xfrm>
          <a:off x="7672017" y="10077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55525</xdr:rowOff>
    </xdr:from>
    <xdr:to>
      <xdr:col>36</xdr:col>
      <xdr:colOff>165100</xdr:colOff>
      <xdr:row>58</xdr:row>
      <xdr:rowOff>157125</xdr:rowOff>
    </xdr:to>
    <xdr:sp macro="" textlink="">
      <xdr:nvSpPr>
        <xdr:cNvPr id="380" name="楕円 379"/>
        <xdr:cNvSpPr/>
      </xdr:nvSpPr>
      <xdr:spPr>
        <a:xfrm>
          <a:off x="6921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148252</xdr:rowOff>
    </xdr:from>
    <xdr:ext cx="378565" cy="259045"/>
    <xdr:sp macro="" textlink="">
      <xdr:nvSpPr>
        <xdr:cNvPr id="381" name="テキスト ボックス 380"/>
        <xdr:cNvSpPr txBox="1"/>
      </xdr:nvSpPr>
      <xdr:spPr>
        <a:xfrm>
          <a:off x="6783017" y="1009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70069</xdr:rowOff>
    </xdr:from>
    <xdr:to>
      <xdr:col>55</xdr:col>
      <xdr:colOff>0</xdr:colOff>
      <xdr:row>78</xdr:row>
      <xdr:rowOff>71166</xdr:rowOff>
    </xdr:to>
    <xdr:cxnSp macro="">
      <xdr:nvCxnSpPr>
        <xdr:cNvPr id="408" name="直線コネクタ 407"/>
        <xdr:cNvCxnSpPr/>
      </xdr:nvCxnSpPr>
      <xdr:spPr>
        <a:xfrm flipV="1">
          <a:off x="9639300" y="13443169"/>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52237</xdr:rowOff>
    </xdr:from>
    <xdr:to>
      <xdr:col>50</xdr:col>
      <xdr:colOff>114300</xdr:colOff>
      <xdr:row>78</xdr:row>
      <xdr:rowOff>71166</xdr:rowOff>
    </xdr:to>
    <xdr:cxnSp macro="">
      <xdr:nvCxnSpPr>
        <xdr:cNvPr id="411" name="直線コネクタ 410"/>
        <xdr:cNvCxnSpPr/>
      </xdr:nvCxnSpPr>
      <xdr:spPr>
        <a:xfrm>
          <a:off x="8750300" y="13425337"/>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52237</xdr:rowOff>
    </xdr:from>
    <xdr:to>
      <xdr:col>45</xdr:col>
      <xdr:colOff>177800</xdr:colOff>
      <xdr:row>78</xdr:row>
      <xdr:rowOff>67416</xdr:rowOff>
    </xdr:to>
    <xdr:cxnSp macro="">
      <xdr:nvCxnSpPr>
        <xdr:cNvPr id="414" name="直線コネクタ 413"/>
        <xdr:cNvCxnSpPr/>
      </xdr:nvCxnSpPr>
      <xdr:spPr>
        <a:xfrm flipV="1">
          <a:off x="7861300" y="13425337"/>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67416</xdr:rowOff>
    </xdr:from>
    <xdr:to>
      <xdr:col>41</xdr:col>
      <xdr:colOff>50800</xdr:colOff>
      <xdr:row>78</xdr:row>
      <xdr:rowOff>74321</xdr:rowOff>
    </xdr:to>
    <xdr:cxnSp macro="">
      <xdr:nvCxnSpPr>
        <xdr:cNvPr id="417" name="直線コネクタ 416"/>
        <xdr:cNvCxnSpPr/>
      </xdr:nvCxnSpPr>
      <xdr:spPr>
        <a:xfrm flipV="1">
          <a:off x="6972300" y="13440516"/>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19269</xdr:rowOff>
    </xdr:from>
    <xdr:to>
      <xdr:col>55</xdr:col>
      <xdr:colOff>50800</xdr:colOff>
      <xdr:row>78</xdr:row>
      <xdr:rowOff>120869</xdr:rowOff>
    </xdr:to>
    <xdr:sp macro="" textlink="">
      <xdr:nvSpPr>
        <xdr:cNvPr id="427" name="楕円 426"/>
        <xdr:cNvSpPr/>
      </xdr:nvSpPr>
      <xdr:spPr>
        <a:xfrm>
          <a:off x="10426700" y="133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105646</xdr:rowOff>
    </xdr:from>
    <xdr:ext cx="469744" cy="259045"/>
    <xdr:sp macro="" textlink="">
      <xdr:nvSpPr>
        <xdr:cNvPr id="428" name="商工費該当値テキスト"/>
        <xdr:cNvSpPr txBox="1"/>
      </xdr:nvSpPr>
      <xdr:spPr>
        <a:xfrm>
          <a:off x="10528300" y="133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20366</xdr:rowOff>
    </xdr:from>
    <xdr:to>
      <xdr:col>50</xdr:col>
      <xdr:colOff>165100</xdr:colOff>
      <xdr:row>78</xdr:row>
      <xdr:rowOff>121966</xdr:rowOff>
    </xdr:to>
    <xdr:sp macro="" textlink="">
      <xdr:nvSpPr>
        <xdr:cNvPr id="429" name="楕円 428"/>
        <xdr:cNvSpPr/>
      </xdr:nvSpPr>
      <xdr:spPr>
        <a:xfrm>
          <a:off x="9588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113093</xdr:rowOff>
    </xdr:from>
    <xdr:ext cx="469744" cy="259045"/>
    <xdr:sp macro="" textlink="">
      <xdr:nvSpPr>
        <xdr:cNvPr id="430" name="テキスト ボックス 429"/>
        <xdr:cNvSpPr txBox="1"/>
      </xdr:nvSpPr>
      <xdr:spPr>
        <a:xfrm>
          <a:off x="9404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1437</xdr:rowOff>
    </xdr:from>
    <xdr:to>
      <xdr:col>46</xdr:col>
      <xdr:colOff>38100</xdr:colOff>
      <xdr:row>78</xdr:row>
      <xdr:rowOff>103037</xdr:rowOff>
    </xdr:to>
    <xdr:sp macro="" textlink="">
      <xdr:nvSpPr>
        <xdr:cNvPr id="431" name="楕円 430"/>
        <xdr:cNvSpPr/>
      </xdr:nvSpPr>
      <xdr:spPr>
        <a:xfrm>
          <a:off x="8699500" y="133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94164</xdr:rowOff>
    </xdr:from>
    <xdr:ext cx="469744" cy="259045"/>
    <xdr:sp macro="" textlink="">
      <xdr:nvSpPr>
        <xdr:cNvPr id="432" name="テキスト ボックス 431"/>
        <xdr:cNvSpPr txBox="1"/>
      </xdr:nvSpPr>
      <xdr:spPr>
        <a:xfrm>
          <a:off x="8515428" y="134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16616</xdr:rowOff>
    </xdr:from>
    <xdr:to>
      <xdr:col>41</xdr:col>
      <xdr:colOff>101600</xdr:colOff>
      <xdr:row>78</xdr:row>
      <xdr:rowOff>118216</xdr:rowOff>
    </xdr:to>
    <xdr:sp macro="" textlink="">
      <xdr:nvSpPr>
        <xdr:cNvPr id="433" name="楕円 432"/>
        <xdr:cNvSpPr/>
      </xdr:nvSpPr>
      <xdr:spPr>
        <a:xfrm>
          <a:off x="7810500" y="133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109343</xdr:rowOff>
    </xdr:from>
    <xdr:ext cx="469744" cy="259045"/>
    <xdr:sp macro="" textlink="">
      <xdr:nvSpPr>
        <xdr:cNvPr id="434" name="テキスト ボックス 433"/>
        <xdr:cNvSpPr txBox="1"/>
      </xdr:nvSpPr>
      <xdr:spPr>
        <a:xfrm>
          <a:off x="7626428" y="134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23521</xdr:rowOff>
    </xdr:from>
    <xdr:to>
      <xdr:col>36</xdr:col>
      <xdr:colOff>165100</xdr:colOff>
      <xdr:row>78</xdr:row>
      <xdr:rowOff>125121</xdr:rowOff>
    </xdr:to>
    <xdr:sp macro="" textlink="">
      <xdr:nvSpPr>
        <xdr:cNvPr id="435" name="楕円 434"/>
        <xdr:cNvSpPr/>
      </xdr:nvSpPr>
      <xdr:spPr>
        <a:xfrm>
          <a:off x="6921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116248</xdr:rowOff>
    </xdr:from>
    <xdr:ext cx="469744" cy="259045"/>
    <xdr:sp macro="" textlink="">
      <xdr:nvSpPr>
        <xdr:cNvPr id="436" name="テキスト ボックス 435"/>
        <xdr:cNvSpPr txBox="1"/>
      </xdr:nvSpPr>
      <xdr:spPr>
        <a:xfrm>
          <a:off x="6737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65013</xdr:rowOff>
    </xdr:from>
    <xdr:to>
      <xdr:col>55</xdr:col>
      <xdr:colOff>0</xdr:colOff>
      <xdr:row>97</xdr:row>
      <xdr:rowOff>38005</xdr:rowOff>
    </xdr:to>
    <xdr:cxnSp macro="">
      <xdr:nvCxnSpPr>
        <xdr:cNvPr id="468" name="直線コネクタ 467"/>
        <xdr:cNvCxnSpPr/>
      </xdr:nvCxnSpPr>
      <xdr:spPr>
        <a:xfrm>
          <a:off x="9639300" y="16009863"/>
          <a:ext cx="838200" cy="6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65013</xdr:rowOff>
    </xdr:from>
    <xdr:to>
      <xdr:col>50</xdr:col>
      <xdr:colOff>114300</xdr:colOff>
      <xdr:row>94</xdr:row>
      <xdr:rowOff>126865</xdr:rowOff>
    </xdr:to>
    <xdr:cxnSp macro="">
      <xdr:nvCxnSpPr>
        <xdr:cNvPr id="471" name="直線コネクタ 470"/>
        <xdr:cNvCxnSpPr/>
      </xdr:nvCxnSpPr>
      <xdr:spPr>
        <a:xfrm flipV="1">
          <a:off x="8750300" y="16009863"/>
          <a:ext cx="889000" cy="2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126865</xdr:rowOff>
    </xdr:from>
    <xdr:to>
      <xdr:col>45</xdr:col>
      <xdr:colOff>177800</xdr:colOff>
      <xdr:row>96</xdr:row>
      <xdr:rowOff>81407</xdr:rowOff>
    </xdr:to>
    <xdr:cxnSp macro="">
      <xdr:nvCxnSpPr>
        <xdr:cNvPr id="474" name="直線コネクタ 473"/>
        <xdr:cNvCxnSpPr/>
      </xdr:nvCxnSpPr>
      <xdr:spPr>
        <a:xfrm flipV="1">
          <a:off x="7861300" y="16243165"/>
          <a:ext cx="889000" cy="29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6" name="テキスト ボックス 475"/>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78011</xdr:rowOff>
    </xdr:from>
    <xdr:to>
      <xdr:col>41</xdr:col>
      <xdr:colOff>50800</xdr:colOff>
      <xdr:row>96</xdr:row>
      <xdr:rowOff>81407</xdr:rowOff>
    </xdr:to>
    <xdr:cxnSp macro="">
      <xdr:nvCxnSpPr>
        <xdr:cNvPr id="477" name="直線コネクタ 476"/>
        <xdr:cNvCxnSpPr/>
      </xdr:nvCxnSpPr>
      <xdr:spPr>
        <a:xfrm>
          <a:off x="6972300" y="16022861"/>
          <a:ext cx="889000" cy="5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1" name="テキスト ボックス 480"/>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158655</xdr:rowOff>
    </xdr:from>
    <xdr:to>
      <xdr:col>55</xdr:col>
      <xdr:colOff>50800</xdr:colOff>
      <xdr:row>97</xdr:row>
      <xdr:rowOff>88805</xdr:rowOff>
    </xdr:to>
    <xdr:sp macro="" textlink="">
      <xdr:nvSpPr>
        <xdr:cNvPr id="487" name="楕円 486"/>
        <xdr:cNvSpPr/>
      </xdr:nvSpPr>
      <xdr:spPr>
        <a:xfrm>
          <a:off x="10426700" y="166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137082</xdr:rowOff>
    </xdr:from>
    <xdr:ext cx="534377" cy="259045"/>
    <xdr:sp macro="" textlink="">
      <xdr:nvSpPr>
        <xdr:cNvPr id="488" name="土木費該当値テキスト"/>
        <xdr:cNvSpPr txBox="1"/>
      </xdr:nvSpPr>
      <xdr:spPr>
        <a:xfrm>
          <a:off x="10528300" y="165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14213</xdr:rowOff>
    </xdr:from>
    <xdr:to>
      <xdr:col>50</xdr:col>
      <xdr:colOff>165100</xdr:colOff>
      <xdr:row>93</xdr:row>
      <xdr:rowOff>115813</xdr:rowOff>
    </xdr:to>
    <xdr:sp macro="" textlink="">
      <xdr:nvSpPr>
        <xdr:cNvPr id="489" name="楕円 488"/>
        <xdr:cNvSpPr/>
      </xdr:nvSpPr>
      <xdr:spPr>
        <a:xfrm>
          <a:off x="9588500" y="159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132340</xdr:rowOff>
    </xdr:from>
    <xdr:ext cx="534377" cy="259045"/>
    <xdr:sp macro="" textlink="">
      <xdr:nvSpPr>
        <xdr:cNvPr id="490" name="テキスト ボックス 489"/>
        <xdr:cNvSpPr txBox="1"/>
      </xdr:nvSpPr>
      <xdr:spPr>
        <a:xfrm>
          <a:off x="9372111" y="15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76065</xdr:rowOff>
    </xdr:from>
    <xdr:to>
      <xdr:col>46</xdr:col>
      <xdr:colOff>38100</xdr:colOff>
      <xdr:row>95</xdr:row>
      <xdr:rowOff>6215</xdr:rowOff>
    </xdr:to>
    <xdr:sp macro="" textlink="">
      <xdr:nvSpPr>
        <xdr:cNvPr id="491" name="楕円 490"/>
        <xdr:cNvSpPr/>
      </xdr:nvSpPr>
      <xdr:spPr>
        <a:xfrm>
          <a:off x="8699500" y="161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22742</xdr:rowOff>
    </xdr:from>
    <xdr:ext cx="534377" cy="259045"/>
    <xdr:sp macro="" textlink="">
      <xdr:nvSpPr>
        <xdr:cNvPr id="492" name="テキスト ボックス 491"/>
        <xdr:cNvSpPr txBox="1"/>
      </xdr:nvSpPr>
      <xdr:spPr>
        <a:xfrm>
          <a:off x="8483111" y="1596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30607</xdr:rowOff>
    </xdr:from>
    <xdr:to>
      <xdr:col>41</xdr:col>
      <xdr:colOff>101600</xdr:colOff>
      <xdr:row>96</xdr:row>
      <xdr:rowOff>132207</xdr:rowOff>
    </xdr:to>
    <xdr:sp macro="" textlink="">
      <xdr:nvSpPr>
        <xdr:cNvPr id="493" name="楕円 492"/>
        <xdr:cNvSpPr/>
      </xdr:nvSpPr>
      <xdr:spPr>
        <a:xfrm>
          <a:off x="7810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123334</xdr:rowOff>
    </xdr:from>
    <xdr:ext cx="534377" cy="259045"/>
    <xdr:sp macro="" textlink="">
      <xdr:nvSpPr>
        <xdr:cNvPr id="494" name="テキスト ボックス 493"/>
        <xdr:cNvSpPr txBox="1"/>
      </xdr:nvSpPr>
      <xdr:spPr>
        <a:xfrm>
          <a:off x="7594111" y="1658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27211</xdr:rowOff>
    </xdr:from>
    <xdr:to>
      <xdr:col>36</xdr:col>
      <xdr:colOff>165100</xdr:colOff>
      <xdr:row>93</xdr:row>
      <xdr:rowOff>128811</xdr:rowOff>
    </xdr:to>
    <xdr:sp macro="" textlink="">
      <xdr:nvSpPr>
        <xdr:cNvPr id="495" name="楕円 494"/>
        <xdr:cNvSpPr/>
      </xdr:nvSpPr>
      <xdr:spPr>
        <a:xfrm>
          <a:off x="6921500" y="159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145338</xdr:rowOff>
    </xdr:from>
    <xdr:ext cx="534377" cy="259045"/>
    <xdr:sp macro="" textlink="">
      <xdr:nvSpPr>
        <xdr:cNvPr id="496" name="テキスト ボックス 495"/>
        <xdr:cNvSpPr txBox="1"/>
      </xdr:nvSpPr>
      <xdr:spPr>
        <a:xfrm>
          <a:off x="6705111" y="157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40096</xdr:rowOff>
    </xdr:from>
    <xdr:to>
      <xdr:col>85</xdr:col>
      <xdr:colOff>127000</xdr:colOff>
      <xdr:row>36</xdr:row>
      <xdr:rowOff>91694</xdr:rowOff>
    </xdr:to>
    <xdr:cxnSp macro="">
      <xdr:nvCxnSpPr>
        <xdr:cNvPr id="528" name="直線コネクタ 527"/>
        <xdr:cNvCxnSpPr/>
      </xdr:nvCxnSpPr>
      <xdr:spPr>
        <a:xfrm>
          <a:off x="15481300" y="6212296"/>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40096</xdr:rowOff>
    </xdr:from>
    <xdr:to>
      <xdr:col>81</xdr:col>
      <xdr:colOff>50800</xdr:colOff>
      <xdr:row>36</xdr:row>
      <xdr:rowOff>58220</xdr:rowOff>
    </xdr:to>
    <xdr:cxnSp macro="">
      <xdr:nvCxnSpPr>
        <xdr:cNvPr id="531" name="直線コネクタ 530"/>
        <xdr:cNvCxnSpPr/>
      </xdr:nvCxnSpPr>
      <xdr:spPr>
        <a:xfrm flipV="1">
          <a:off x="14592300" y="6212296"/>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113411</xdr:rowOff>
    </xdr:from>
    <xdr:to>
      <xdr:col>76</xdr:col>
      <xdr:colOff>114300</xdr:colOff>
      <xdr:row>36</xdr:row>
      <xdr:rowOff>58220</xdr:rowOff>
    </xdr:to>
    <xdr:cxnSp macro="">
      <xdr:nvCxnSpPr>
        <xdr:cNvPr id="534" name="直線コネクタ 533"/>
        <xdr:cNvCxnSpPr/>
      </xdr:nvCxnSpPr>
      <xdr:spPr>
        <a:xfrm>
          <a:off x="13703300" y="6114161"/>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113411</xdr:rowOff>
    </xdr:from>
    <xdr:to>
      <xdr:col>71</xdr:col>
      <xdr:colOff>177800</xdr:colOff>
      <xdr:row>36</xdr:row>
      <xdr:rowOff>63609</xdr:rowOff>
    </xdr:to>
    <xdr:cxnSp macro="">
      <xdr:nvCxnSpPr>
        <xdr:cNvPr id="537" name="直線コネクタ 536"/>
        <xdr:cNvCxnSpPr/>
      </xdr:nvCxnSpPr>
      <xdr:spPr>
        <a:xfrm flipV="1">
          <a:off x="12814300" y="6114161"/>
          <a:ext cx="889000" cy="1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40894</xdr:rowOff>
    </xdr:from>
    <xdr:to>
      <xdr:col>85</xdr:col>
      <xdr:colOff>177800</xdr:colOff>
      <xdr:row>36</xdr:row>
      <xdr:rowOff>142494</xdr:rowOff>
    </xdr:to>
    <xdr:sp macro="" textlink="">
      <xdr:nvSpPr>
        <xdr:cNvPr id="547" name="楕円 546"/>
        <xdr:cNvSpPr/>
      </xdr:nvSpPr>
      <xdr:spPr>
        <a:xfrm>
          <a:off x="162687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19321</xdr:rowOff>
    </xdr:from>
    <xdr:ext cx="534377" cy="259045"/>
    <xdr:sp macro="" textlink="">
      <xdr:nvSpPr>
        <xdr:cNvPr id="548" name="消防費該当値テキスト"/>
        <xdr:cNvSpPr txBox="1"/>
      </xdr:nvSpPr>
      <xdr:spPr>
        <a:xfrm>
          <a:off x="16370300" y="61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160746</xdr:rowOff>
    </xdr:from>
    <xdr:to>
      <xdr:col>81</xdr:col>
      <xdr:colOff>101600</xdr:colOff>
      <xdr:row>36</xdr:row>
      <xdr:rowOff>90896</xdr:rowOff>
    </xdr:to>
    <xdr:sp macro="" textlink="">
      <xdr:nvSpPr>
        <xdr:cNvPr id="549" name="楕円 548"/>
        <xdr:cNvSpPr/>
      </xdr:nvSpPr>
      <xdr:spPr>
        <a:xfrm>
          <a:off x="15430500" y="61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82023</xdr:rowOff>
    </xdr:from>
    <xdr:ext cx="534377" cy="259045"/>
    <xdr:sp macro="" textlink="">
      <xdr:nvSpPr>
        <xdr:cNvPr id="550" name="テキスト ボックス 549"/>
        <xdr:cNvSpPr txBox="1"/>
      </xdr:nvSpPr>
      <xdr:spPr>
        <a:xfrm>
          <a:off x="15214111" y="62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7420</xdr:rowOff>
    </xdr:from>
    <xdr:to>
      <xdr:col>76</xdr:col>
      <xdr:colOff>165100</xdr:colOff>
      <xdr:row>36</xdr:row>
      <xdr:rowOff>109020</xdr:rowOff>
    </xdr:to>
    <xdr:sp macro="" textlink="">
      <xdr:nvSpPr>
        <xdr:cNvPr id="551" name="楕円 550"/>
        <xdr:cNvSpPr/>
      </xdr:nvSpPr>
      <xdr:spPr>
        <a:xfrm>
          <a:off x="14541500" y="61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100147</xdr:rowOff>
    </xdr:from>
    <xdr:ext cx="534377" cy="259045"/>
    <xdr:sp macro="" textlink="">
      <xdr:nvSpPr>
        <xdr:cNvPr id="552" name="テキスト ボックス 551"/>
        <xdr:cNvSpPr txBox="1"/>
      </xdr:nvSpPr>
      <xdr:spPr>
        <a:xfrm>
          <a:off x="14325111" y="627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62611</xdr:rowOff>
    </xdr:from>
    <xdr:to>
      <xdr:col>72</xdr:col>
      <xdr:colOff>38100</xdr:colOff>
      <xdr:row>35</xdr:row>
      <xdr:rowOff>164211</xdr:rowOff>
    </xdr:to>
    <xdr:sp macro="" textlink="">
      <xdr:nvSpPr>
        <xdr:cNvPr id="553" name="楕円 552"/>
        <xdr:cNvSpPr/>
      </xdr:nvSpPr>
      <xdr:spPr>
        <a:xfrm>
          <a:off x="13652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155338</xdr:rowOff>
    </xdr:from>
    <xdr:ext cx="534377" cy="259045"/>
    <xdr:sp macro="" textlink="">
      <xdr:nvSpPr>
        <xdr:cNvPr id="554" name="テキスト ボックス 553"/>
        <xdr:cNvSpPr txBox="1"/>
      </xdr:nvSpPr>
      <xdr:spPr>
        <a:xfrm>
          <a:off x="13436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12809</xdr:rowOff>
    </xdr:from>
    <xdr:to>
      <xdr:col>67</xdr:col>
      <xdr:colOff>101600</xdr:colOff>
      <xdr:row>36</xdr:row>
      <xdr:rowOff>114409</xdr:rowOff>
    </xdr:to>
    <xdr:sp macro="" textlink="">
      <xdr:nvSpPr>
        <xdr:cNvPr id="555" name="楕円 554"/>
        <xdr:cNvSpPr/>
      </xdr:nvSpPr>
      <xdr:spPr>
        <a:xfrm>
          <a:off x="12763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105536</xdr:rowOff>
    </xdr:from>
    <xdr:ext cx="534377" cy="259045"/>
    <xdr:sp macro="" textlink="">
      <xdr:nvSpPr>
        <xdr:cNvPr id="556" name="テキスト ボックス 555"/>
        <xdr:cNvSpPr txBox="1"/>
      </xdr:nvSpPr>
      <xdr:spPr>
        <a:xfrm>
          <a:off x="12547111" y="62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163497</xdr:rowOff>
    </xdr:from>
    <xdr:to>
      <xdr:col>85</xdr:col>
      <xdr:colOff>127000</xdr:colOff>
      <xdr:row>53</xdr:row>
      <xdr:rowOff>49586</xdr:rowOff>
    </xdr:to>
    <xdr:cxnSp macro="">
      <xdr:nvCxnSpPr>
        <xdr:cNvPr id="584" name="直線コネクタ 583"/>
        <xdr:cNvCxnSpPr/>
      </xdr:nvCxnSpPr>
      <xdr:spPr>
        <a:xfrm>
          <a:off x="15481300" y="9078897"/>
          <a:ext cx="838200" cy="5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163497</xdr:rowOff>
    </xdr:from>
    <xdr:to>
      <xdr:col>81</xdr:col>
      <xdr:colOff>50800</xdr:colOff>
      <xdr:row>55</xdr:row>
      <xdr:rowOff>116634</xdr:rowOff>
    </xdr:to>
    <xdr:cxnSp macro="">
      <xdr:nvCxnSpPr>
        <xdr:cNvPr id="587" name="直線コネクタ 586"/>
        <xdr:cNvCxnSpPr/>
      </xdr:nvCxnSpPr>
      <xdr:spPr>
        <a:xfrm flipV="1">
          <a:off x="14592300" y="9078897"/>
          <a:ext cx="889000" cy="4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9" name="テキスト ボックス 588"/>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116634</xdr:rowOff>
    </xdr:from>
    <xdr:to>
      <xdr:col>76</xdr:col>
      <xdr:colOff>114300</xdr:colOff>
      <xdr:row>55</xdr:row>
      <xdr:rowOff>143495</xdr:rowOff>
    </xdr:to>
    <xdr:cxnSp macro="">
      <xdr:nvCxnSpPr>
        <xdr:cNvPr id="590" name="直線コネクタ 589"/>
        <xdr:cNvCxnSpPr/>
      </xdr:nvCxnSpPr>
      <xdr:spPr>
        <a:xfrm flipV="1">
          <a:off x="13703300" y="954638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2" name="テキスト ボックス 591"/>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143495</xdr:rowOff>
    </xdr:from>
    <xdr:to>
      <xdr:col>71</xdr:col>
      <xdr:colOff>177800</xdr:colOff>
      <xdr:row>56</xdr:row>
      <xdr:rowOff>66228</xdr:rowOff>
    </xdr:to>
    <xdr:cxnSp macro="">
      <xdr:nvCxnSpPr>
        <xdr:cNvPr id="593" name="直線コネクタ 592"/>
        <xdr:cNvCxnSpPr/>
      </xdr:nvCxnSpPr>
      <xdr:spPr>
        <a:xfrm flipV="1">
          <a:off x="12814300" y="9573245"/>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95" name="テキスト ボックス 594"/>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122969</xdr:rowOff>
    </xdr:from>
    <xdr:ext cx="534377" cy="259045"/>
    <xdr:sp macro="" textlink="">
      <xdr:nvSpPr>
        <xdr:cNvPr id="597" name="テキスト ボックス 596"/>
        <xdr:cNvSpPr txBox="1"/>
      </xdr:nvSpPr>
      <xdr:spPr>
        <a:xfrm>
          <a:off x="12547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170236</xdr:rowOff>
    </xdr:from>
    <xdr:to>
      <xdr:col>85</xdr:col>
      <xdr:colOff>177800</xdr:colOff>
      <xdr:row>53</xdr:row>
      <xdr:rowOff>100386</xdr:rowOff>
    </xdr:to>
    <xdr:sp macro="" textlink="">
      <xdr:nvSpPr>
        <xdr:cNvPr id="603" name="楕円 602"/>
        <xdr:cNvSpPr/>
      </xdr:nvSpPr>
      <xdr:spPr>
        <a:xfrm>
          <a:off x="16268700" y="90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21663</xdr:rowOff>
    </xdr:from>
    <xdr:ext cx="534377" cy="259045"/>
    <xdr:sp macro="" textlink="">
      <xdr:nvSpPr>
        <xdr:cNvPr id="604" name="教育費該当値テキスト"/>
        <xdr:cNvSpPr txBox="1"/>
      </xdr:nvSpPr>
      <xdr:spPr>
        <a:xfrm>
          <a:off x="16370300" y="89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112697</xdr:rowOff>
    </xdr:from>
    <xdr:to>
      <xdr:col>81</xdr:col>
      <xdr:colOff>101600</xdr:colOff>
      <xdr:row>53</xdr:row>
      <xdr:rowOff>42847</xdr:rowOff>
    </xdr:to>
    <xdr:sp macro="" textlink="">
      <xdr:nvSpPr>
        <xdr:cNvPr id="605" name="楕円 604"/>
        <xdr:cNvSpPr/>
      </xdr:nvSpPr>
      <xdr:spPr>
        <a:xfrm>
          <a:off x="15430500" y="90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59374</xdr:rowOff>
    </xdr:from>
    <xdr:ext cx="534377" cy="259045"/>
    <xdr:sp macro="" textlink="">
      <xdr:nvSpPr>
        <xdr:cNvPr id="606" name="テキスト ボックス 605"/>
        <xdr:cNvSpPr txBox="1"/>
      </xdr:nvSpPr>
      <xdr:spPr>
        <a:xfrm>
          <a:off x="15214111" y="88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65834</xdr:rowOff>
    </xdr:from>
    <xdr:to>
      <xdr:col>76</xdr:col>
      <xdr:colOff>165100</xdr:colOff>
      <xdr:row>55</xdr:row>
      <xdr:rowOff>167434</xdr:rowOff>
    </xdr:to>
    <xdr:sp macro="" textlink="">
      <xdr:nvSpPr>
        <xdr:cNvPr id="607" name="楕円 606"/>
        <xdr:cNvSpPr/>
      </xdr:nvSpPr>
      <xdr:spPr>
        <a:xfrm>
          <a:off x="14541500" y="94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12511</xdr:rowOff>
    </xdr:from>
    <xdr:ext cx="534377" cy="259045"/>
    <xdr:sp macro="" textlink="">
      <xdr:nvSpPr>
        <xdr:cNvPr id="608" name="テキスト ボックス 607"/>
        <xdr:cNvSpPr txBox="1"/>
      </xdr:nvSpPr>
      <xdr:spPr>
        <a:xfrm>
          <a:off x="14325111" y="92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92695</xdr:rowOff>
    </xdr:from>
    <xdr:to>
      <xdr:col>72</xdr:col>
      <xdr:colOff>38100</xdr:colOff>
      <xdr:row>56</xdr:row>
      <xdr:rowOff>22845</xdr:rowOff>
    </xdr:to>
    <xdr:sp macro="" textlink="">
      <xdr:nvSpPr>
        <xdr:cNvPr id="609" name="楕円 608"/>
        <xdr:cNvSpPr/>
      </xdr:nvSpPr>
      <xdr:spPr>
        <a:xfrm>
          <a:off x="13652500" y="9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39372</xdr:rowOff>
    </xdr:from>
    <xdr:ext cx="534377" cy="259045"/>
    <xdr:sp macro="" textlink="">
      <xdr:nvSpPr>
        <xdr:cNvPr id="610" name="テキスト ボックス 609"/>
        <xdr:cNvSpPr txBox="1"/>
      </xdr:nvSpPr>
      <xdr:spPr>
        <a:xfrm>
          <a:off x="13436111" y="92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15428</xdr:rowOff>
    </xdr:from>
    <xdr:to>
      <xdr:col>67</xdr:col>
      <xdr:colOff>101600</xdr:colOff>
      <xdr:row>56</xdr:row>
      <xdr:rowOff>117028</xdr:rowOff>
    </xdr:to>
    <xdr:sp macro="" textlink="">
      <xdr:nvSpPr>
        <xdr:cNvPr id="611" name="楕円 610"/>
        <xdr:cNvSpPr/>
      </xdr:nvSpPr>
      <xdr:spPr>
        <a:xfrm>
          <a:off x="12763500" y="96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133555</xdr:rowOff>
    </xdr:from>
    <xdr:ext cx="534377" cy="259045"/>
    <xdr:sp macro="" textlink="">
      <xdr:nvSpPr>
        <xdr:cNvPr id="612" name="テキスト ボックス 611"/>
        <xdr:cNvSpPr txBox="1"/>
      </xdr:nvSpPr>
      <xdr:spPr>
        <a:xfrm>
          <a:off x="12547111" y="93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48489</xdr:rowOff>
    </xdr:from>
    <xdr:to>
      <xdr:col>85</xdr:col>
      <xdr:colOff>127000</xdr:colOff>
      <xdr:row>99</xdr:row>
      <xdr:rowOff>55507</xdr:rowOff>
    </xdr:to>
    <xdr:cxnSp macro="">
      <xdr:nvCxnSpPr>
        <xdr:cNvPr id="695" name="直線コネクタ 694"/>
        <xdr:cNvCxnSpPr/>
      </xdr:nvCxnSpPr>
      <xdr:spPr>
        <a:xfrm>
          <a:off x="15481300" y="17022039"/>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30040</xdr:rowOff>
    </xdr:from>
    <xdr:to>
      <xdr:col>81</xdr:col>
      <xdr:colOff>50800</xdr:colOff>
      <xdr:row>99</xdr:row>
      <xdr:rowOff>48489</xdr:rowOff>
    </xdr:to>
    <xdr:cxnSp macro="">
      <xdr:nvCxnSpPr>
        <xdr:cNvPr id="698" name="直線コネクタ 697"/>
        <xdr:cNvCxnSpPr/>
      </xdr:nvCxnSpPr>
      <xdr:spPr>
        <a:xfrm>
          <a:off x="14592300" y="17003590"/>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165212</xdr:rowOff>
    </xdr:from>
    <xdr:to>
      <xdr:col>76</xdr:col>
      <xdr:colOff>114300</xdr:colOff>
      <xdr:row>99</xdr:row>
      <xdr:rowOff>30040</xdr:rowOff>
    </xdr:to>
    <xdr:cxnSp macro="">
      <xdr:nvCxnSpPr>
        <xdr:cNvPr id="701" name="直線コネクタ 700"/>
        <xdr:cNvCxnSpPr/>
      </xdr:nvCxnSpPr>
      <xdr:spPr>
        <a:xfrm>
          <a:off x="13703300" y="16967312"/>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149552</xdr:rowOff>
    </xdr:from>
    <xdr:to>
      <xdr:col>71</xdr:col>
      <xdr:colOff>177800</xdr:colOff>
      <xdr:row>98</xdr:row>
      <xdr:rowOff>165212</xdr:rowOff>
    </xdr:to>
    <xdr:cxnSp macro="">
      <xdr:nvCxnSpPr>
        <xdr:cNvPr id="704" name="直線コネクタ 703"/>
        <xdr:cNvCxnSpPr/>
      </xdr:nvCxnSpPr>
      <xdr:spPr>
        <a:xfrm>
          <a:off x="12814300" y="16951652"/>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4707</xdr:rowOff>
    </xdr:from>
    <xdr:to>
      <xdr:col>85</xdr:col>
      <xdr:colOff>177800</xdr:colOff>
      <xdr:row>99</xdr:row>
      <xdr:rowOff>106307</xdr:rowOff>
    </xdr:to>
    <xdr:sp macro="" textlink="">
      <xdr:nvSpPr>
        <xdr:cNvPr id="714" name="楕円 713"/>
        <xdr:cNvSpPr/>
      </xdr:nvSpPr>
      <xdr:spPr>
        <a:xfrm>
          <a:off x="16268700" y="169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91084</xdr:rowOff>
    </xdr:from>
    <xdr:ext cx="534377" cy="259045"/>
    <xdr:sp macro="" textlink="">
      <xdr:nvSpPr>
        <xdr:cNvPr id="715" name="公債費該当値テキスト"/>
        <xdr:cNvSpPr txBox="1"/>
      </xdr:nvSpPr>
      <xdr:spPr>
        <a:xfrm>
          <a:off x="16370300" y="168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169139</xdr:rowOff>
    </xdr:from>
    <xdr:to>
      <xdr:col>81</xdr:col>
      <xdr:colOff>101600</xdr:colOff>
      <xdr:row>99</xdr:row>
      <xdr:rowOff>99289</xdr:rowOff>
    </xdr:to>
    <xdr:sp macro="" textlink="">
      <xdr:nvSpPr>
        <xdr:cNvPr id="716" name="楕円 715"/>
        <xdr:cNvSpPr/>
      </xdr:nvSpPr>
      <xdr:spPr>
        <a:xfrm>
          <a:off x="15430500" y="169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90416</xdr:rowOff>
    </xdr:from>
    <xdr:ext cx="534377" cy="259045"/>
    <xdr:sp macro="" textlink="">
      <xdr:nvSpPr>
        <xdr:cNvPr id="717" name="テキスト ボックス 716"/>
        <xdr:cNvSpPr txBox="1"/>
      </xdr:nvSpPr>
      <xdr:spPr>
        <a:xfrm>
          <a:off x="15214111" y="170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150690</xdr:rowOff>
    </xdr:from>
    <xdr:to>
      <xdr:col>76</xdr:col>
      <xdr:colOff>165100</xdr:colOff>
      <xdr:row>99</xdr:row>
      <xdr:rowOff>80840</xdr:rowOff>
    </xdr:to>
    <xdr:sp macro="" textlink="">
      <xdr:nvSpPr>
        <xdr:cNvPr id="718" name="楕円 717"/>
        <xdr:cNvSpPr/>
      </xdr:nvSpPr>
      <xdr:spPr>
        <a:xfrm>
          <a:off x="14541500" y="169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71967</xdr:rowOff>
    </xdr:from>
    <xdr:ext cx="534377" cy="259045"/>
    <xdr:sp macro="" textlink="">
      <xdr:nvSpPr>
        <xdr:cNvPr id="719" name="テキスト ボックス 718"/>
        <xdr:cNvSpPr txBox="1"/>
      </xdr:nvSpPr>
      <xdr:spPr>
        <a:xfrm>
          <a:off x="14325111" y="170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114412</xdr:rowOff>
    </xdr:from>
    <xdr:to>
      <xdr:col>72</xdr:col>
      <xdr:colOff>38100</xdr:colOff>
      <xdr:row>99</xdr:row>
      <xdr:rowOff>44562</xdr:rowOff>
    </xdr:to>
    <xdr:sp macro="" textlink="">
      <xdr:nvSpPr>
        <xdr:cNvPr id="720" name="楕円 719"/>
        <xdr:cNvSpPr/>
      </xdr:nvSpPr>
      <xdr:spPr>
        <a:xfrm>
          <a:off x="13652500" y="1691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35689</xdr:rowOff>
    </xdr:from>
    <xdr:ext cx="534377" cy="259045"/>
    <xdr:sp macro="" textlink="">
      <xdr:nvSpPr>
        <xdr:cNvPr id="721" name="テキスト ボックス 720"/>
        <xdr:cNvSpPr txBox="1"/>
      </xdr:nvSpPr>
      <xdr:spPr>
        <a:xfrm>
          <a:off x="13436111" y="1700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98752</xdr:rowOff>
    </xdr:from>
    <xdr:to>
      <xdr:col>67</xdr:col>
      <xdr:colOff>101600</xdr:colOff>
      <xdr:row>99</xdr:row>
      <xdr:rowOff>28902</xdr:rowOff>
    </xdr:to>
    <xdr:sp macro="" textlink="">
      <xdr:nvSpPr>
        <xdr:cNvPr id="722" name="楕円 721"/>
        <xdr:cNvSpPr/>
      </xdr:nvSpPr>
      <xdr:spPr>
        <a:xfrm>
          <a:off x="12763500" y="169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20029</xdr:rowOff>
    </xdr:from>
    <xdr:ext cx="534377" cy="259045"/>
    <xdr:sp macro="" textlink="">
      <xdr:nvSpPr>
        <xdr:cNvPr id="723" name="テキスト ボックス 722"/>
        <xdr:cNvSpPr txBox="1"/>
      </xdr:nvSpPr>
      <xdr:spPr>
        <a:xfrm>
          <a:off x="12547111" y="169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前年度からの変動という観点で分析すると、顕著な増減が見られる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目的</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別経費としては、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45,794</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円／人増加の「</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20,173</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円／人</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」が挙げられる。まず、「</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」については、平成２９年度に完了した府中駅南口市街地再開発事業の</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完了に伴う</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市民活動センター施設購入費</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や基金再編に伴う公園緑化基金の増額など</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が数値を押し上げている。続いて、「</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要因は同じく府中駅南口市街地再開発事業の完了だが、こちらは再開発組合への補助金や管理者負担金が大幅に減額となったものである。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次に、他団体との比較という観点で分析すると、類似団体中の順位では「</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が１位、「教育費」</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が３位と</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前述のとおり平成２９年度の増額要因が臨時的な施設購入費や基金積立金であることから、他の要素がなければ平成３０年度決算からは落ち着くものと推測している。一方、「教育費」については、平成２９年度ではなく前年の平成２８年度から高い水準となっている。これは、平成２９年度に完了した給食センターの新築事業費の増加が著しく、平成２９年度決算では新築事業費は減少したものの、他の文化・スポーツ施設の工事費が増加した。本市は文化・スポーツ施設が充実していることから、引き続き、更新・維持管理経費の平準化及び抑制に注力す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財政調整基金残高については、平成２９年度に策定した「</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基金の積立てと活用の方針</a:t>
          </a:r>
          <a:r>
            <a:rPr kumimoji="1" lang="ja-JP" altLang="en-US" sz="1400">
              <a:latin typeface="ＭＳ ゴシック" pitchFamily="49" charset="-128"/>
              <a:ea typeface="ＭＳ ゴシック" pitchFamily="49" charset="-128"/>
            </a:rPr>
            <a:t>」において基本額を８０億円と定めたことに伴い、計画的に積立を実施した結果、適切に残高を増やすことができたと捉えている。また、実質収支比率は５．７３％で前年度比０．７ポイント増となった。この数値については是正が必要なほど過大な水準とは認識していないが、今後も不用額等に留意しながら適切な執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すべての会計において赤字はないため、今後も引き続き健全財政に努めていく。平成２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年度の一般会計における標準財政規模比は実質収支額の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したものの、予算執行において、流用や運用の原則禁止や契約差金の凍結などの執行統制を行っていることなどから、適正規模の実質収支額を維持している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と捉えている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。特別会計においては、一般会計からの繰入金を財源としているものが多く、数値が低い状態である。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5" zoomScaleNormal="65"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2"/>
      <c r="DK1" s="162"/>
      <c r="DL1" s="162"/>
      <c r="DM1" s="162"/>
      <c r="DN1" s="162"/>
      <c r="DO1" s="162"/>
    </row>
    <row r="2" spans="1:119" ht="24.75" thickBot="1" x14ac:dyDescent="0.2">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1"/>
      <c r="DK3" s="161"/>
      <c r="DL3" s="161"/>
      <c r="DM3" s="161"/>
      <c r="DN3" s="161"/>
      <c r="DO3" s="161"/>
    </row>
    <row r="4" spans="1:119" ht="18.75" customHeight="1" x14ac:dyDescent="0.15">
      <c r="A4" s="162"/>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117185984</v>
      </c>
      <c r="BO4" s="441"/>
      <c r="BP4" s="441"/>
      <c r="BQ4" s="441"/>
      <c r="BR4" s="441"/>
      <c r="BS4" s="441"/>
      <c r="BT4" s="441"/>
      <c r="BU4" s="442"/>
      <c r="BV4" s="440">
        <v>109896989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5.7</v>
      </c>
      <c r="CU4" s="622"/>
      <c r="CV4" s="622"/>
      <c r="CW4" s="622"/>
      <c r="CX4" s="622"/>
      <c r="CY4" s="622"/>
      <c r="CZ4" s="622"/>
      <c r="DA4" s="623"/>
      <c r="DB4" s="621">
        <v>5</v>
      </c>
      <c r="DC4" s="622"/>
      <c r="DD4" s="622"/>
      <c r="DE4" s="622"/>
      <c r="DF4" s="622"/>
      <c r="DG4" s="622"/>
      <c r="DH4" s="622"/>
      <c r="DI4" s="623"/>
      <c r="DJ4" s="161"/>
      <c r="DK4" s="161"/>
      <c r="DL4" s="161"/>
      <c r="DM4" s="161"/>
      <c r="DN4" s="161"/>
      <c r="DO4" s="161"/>
    </row>
    <row r="5" spans="1:119" ht="18.75" customHeight="1" x14ac:dyDescent="0.15">
      <c r="A5" s="162"/>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114062612</v>
      </c>
      <c r="BO5" s="446"/>
      <c r="BP5" s="446"/>
      <c r="BQ5" s="446"/>
      <c r="BR5" s="446"/>
      <c r="BS5" s="446"/>
      <c r="BT5" s="446"/>
      <c r="BU5" s="447"/>
      <c r="BV5" s="445">
        <v>106980011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v>
      </c>
      <c r="CU5" s="416"/>
      <c r="CV5" s="416"/>
      <c r="CW5" s="416"/>
      <c r="CX5" s="416"/>
      <c r="CY5" s="416"/>
      <c r="CZ5" s="416"/>
      <c r="DA5" s="417"/>
      <c r="DB5" s="415">
        <v>83.2</v>
      </c>
      <c r="DC5" s="416"/>
      <c r="DD5" s="416"/>
      <c r="DE5" s="416"/>
      <c r="DF5" s="416"/>
      <c r="DG5" s="416"/>
      <c r="DH5" s="416"/>
      <c r="DI5" s="417"/>
      <c r="DJ5" s="161"/>
      <c r="DK5" s="161"/>
      <c r="DL5" s="161"/>
      <c r="DM5" s="161"/>
      <c r="DN5" s="161"/>
      <c r="DO5" s="161"/>
    </row>
    <row r="6" spans="1:119" ht="18.75" customHeight="1" x14ac:dyDescent="0.15">
      <c r="A6" s="162"/>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3123372</v>
      </c>
      <c r="BO6" s="446"/>
      <c r="BP6" s="446"/>
      <c r="BQ6" s="446"/>
      <c r="BR6" s="446"/>
      <c r="BS6" s="446"/>
      <c r="BT6" s="446"/>
      <c r="BU6" s="447"/>
      <c r="BV6" s="445">
        <v>2916978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84</v>
      </c>
      <c r="CU6" s="596"/>
      <c r="CV6" s="596"/>
      <c r="CW6" s="596"/>
      <c r="CX6" s="596"/>
      <c r="CY6" s="596"/>
      <c r="CZ6" s="596"/>
      <c r="DA6" s="597"/>
      <c r="DB6" s="595">
        <v>83.2</v>
      </c>
      <c r="DC6" s="596"/>
      <c r="DD6" s="596"/>
      <c r="DE6" s="596"/>
      <c r="DF6" s="596"/>
      <c r="DG6" s="596"/>
      <c r="DH6" s="596"/>
      <c r="DI6" s="597"/>
      <c r="DJ6" s="161"/>
      <c r="DK6" s="161"/>
      <c r="DL6" s="161"/>
      <c r="DM6" s="161"/>
      <c r="DN6" s="161"/>
      <c r="DO6" s="161"/>
    </row>
    <row r="7" spans="1:119" ht="18.75" customHeight="1" x14ac:dyDescent="0.15">
      <c r="A7" s="162"/>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42807</v>
      </c>
      <c r="BO7" s="446"/>
      <c r="BP7" s="446"/>
      <c r="BQ7" s="446"/>
      <c r="BR7" s="446"/>
      <c r="BS7" s="446"/>
      <c r="BT7" s="446"/>
      <c r="BU7" s="447"/>
      <c r="BV7" s="445">
        <v>132714</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53797346</v>
      </c>
      <c r="CU7" s="446"/>
      <c r="CV7" s="446"/>
      <c r="CW7" s="446"/>
      <c r="CX7" s="446"/>
      <c r="CY7" s="446"/>
      <c r="CZ7" s="446"/>
      <c r="DA7" s="447"/>
      <c r="DB7" s="445">
        <v>55397423</v>
      </c>
      <c r="DC7" s="446"/>
      <c r="DD7" s="446"/>
      <c r="DE7" s="446"/>
      <c r="DF7" s="446"/>
      <c r="DG7" s="446"/>
      <c r="DH7" s="446"/>
      <c r="DI7" s="447"/>
      <c r="DJ7" s="161"/>
      <c r="DK7" s="161"/>
      <c r="DL7" s="161"/>
      <c r="DM7" s="161"/>
      <c r="DN7" s="161"/>
      <c r="DO7" s="161"/>
    </row>
    <row r="8" spans="1:119" ht="18.75" customHeight="1" thickBot="1" x14ac:dyDescent="0.2">
      <c r="A8" s="162"/>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3080565</v>
      </c>
      <c r="BO8" s="446"/>
      <c r="BP8" s="446"/>
      <c r="BQ8" s="446"/>
      <c r="BR8" s="446"/>
      <c r="BS8" s="446"/>
      <c r="BT8" s="446"/>
      <c r="BU8" s="447"/>
      <c r="BV8" s="445">
        <v>2784264</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1.21</v>
      </c>
      <c r="CU8" s="559"/>
      <c r="CV8" s="559"/>
      <c r="CW8" s="559"/>
      <c r="CX8" s="559"/>
      <c r="CY8" s="559"/>
      <c r="CZ8" s="559"/>
      <c r="DA8" s="560"/>
      <c r="DB8" s="558">
        <v>1.19</v>
      </c>
      <c r="DC8" s="559"/>
      <c r="DD8" s="559"/>
      <c r="DE8" s="559"/>
      <c r="DF8" s="559"/>
      <c r="DG8" s="559"/>
      <c r="DH8" s="559"/>
      <c r="DI8" s="560"/>
      <c r="DJ8" s="161"/>
      <c r="DK8" s="161"/>
      <c r="DL8" s="161"/>
      <c r="DM8" s="161"/>
      <c r="DN8" s="161"/>
      <c r="DO8" s="161"/>
    </row>
    <row r="9" spans="1:119" ht="18.75" customHeight="1" thickBot="1" x14ac:dyDescent="0.2">
      <c r="A9" s="162"/>
      <c r="B9" s="584" t="s">
        <v>106</v>
      </c>
      <c r="C9" s="585"/>
      <c r="D9" s="585"/>
      <c r="E9" s="585"/>
      <c r="F9" s="585"/>
      <c r="G9" s="585"/>
      <c r="H9" s="585"/>
      <c r="I9" s="585"/>
      <c r="J9" s="585"/>
      <c r="K9" s="508"/>
      <c r="L9" s="586" t="s">
        <v>107</v>
      </c>
      <c r="M9" s="587"/>
      <c r="N9" s="587"/>
      <c r="O9" s="587"/>
      <c r="P9" s="587"/>
      <c r="Q9" s="588"/>
      <c r="R9" s="589">
        <v>260274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296301</v>
      </c>
      <c r="BO9" s="446"/>
      <c r="BP9" s="446"/>
      <c r="BQ9" s="446"/>
      <c r="BR9" s="446"/>
      <c r="BS9" s="446"/>
      <c r="BT9" s="446"/>
      <c r="BU9" s="447"/>
      <c r="BV9" s="445">
        <v>-163242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5.0999999999999996</v>
      </c>
      <c r="CU9" s="416"/>
      <c r="CV9" s="416"/>
      <c r="CW9" s="416"/>
      <c r="CX9" s="416"/>
      <c r="CY9" s="416"/>
      <c r="CZ9" s="416"/>
      <c r="DA9" s="417"/>
      <c r="DB9" s="415">
        <v>5.8</v>
      </c>
      <c r="DC9" s="416"/>
      <c r="DD9" s="416"/>
      <c r="DE9" s="416"/>
      <c r="DF9" s="416"/>
      <c r="DG9" s="416"/>
      <c r="DH9" s="416"/>
      <c r="DI9" s="417"/>
      <c r="DJ9" s="161"/>
      <c r="DK9" s="161"/>
      <c r="DL9" s="161"/>
      <c r="DM9" s="161"/>
      <c r="DN9" s="161"/>
      <c r="DO9" s="161"/>
    </row>
    <row r="10" spans="1:119" ht="18.75" customHeight="1" thickBot="1" x14ac:dyDescent="0.2">
      <c r="A10" s="162"/>
      <c r="B10" s="584"/>
      <c r="C10" s="585"/>
      <c r="D10" s="585"/>
      <c r="E10" s="585"/>
      <c r="F10" s="585"/>
      <c r="G10" s="585"/>
      <c r="H10" s="585"/>
      <c r="I10" s="585"/>
      <c r="J10" s="585"/>
      <c r="K10" s="508"/>
      <c r="L10" s="418" t="s">
        <v>112</v>
      </c>
      <c r="M10" s="419"/>
      <c r="N10" s="419"/>
      <c r="O10" s="419"/>
      <c r="P10" s="419"/>
      <c r="Q10" s="420"/>
      <c r="R10" s="421">
        <v>255506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850529</v>
      </c>
      <c r="BO10" s="446"/>
      <c r="BP10" s="446"/>
      <c r="BQ10" s="446"/>
      <c r="BR10" s="446"/>
      <c r="BS10" s="446"/>
      <c r="BT10" s="446"/>
      <c r="BU10" s="447"/>
      <c r="BV10" s="445">
        <v>8000</v>
      </c>
      <c r="BW10" s="446"/>
      <c r="BX10" s="446"/>
      <c r="BY10" s="446"/>
      <c r="BZ10" s="446"/>
      <c r="CA10" s="446"/>
      <c r="CB10" s="446"/>
      <c r="CC10" s="447"/>
      <c r="CD10" s="166" t="s">
        <v>115</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1"/>
      <c r="DK11" s="161"/>
      <c r="DL11" s="161"/>
      <c r="DM11" s="161"/>
      <c r="DN11" s="161"/>
      <c r="DO11" s="161"/>
    </row>
    <row r="12" spans="1:119" ht="18.75" customHeight="1" x14ac:dyDescent="0.15">
      <c r="A12" s="162"/>
      <c r="B12" s="561" t="s">
        <v>122</v>
      </c>
      <c r="C12" s="562"/>
      <c r="D12" s="562"/>
      <c r="E12" s="562"/>
      <c r="F12" s="562"/>
      <c r="G12" s="562"/>
      <c r="H12" s="562"/>
      <c r="I12" s="562"/>
      <c r="J12" s="562"/>
      <c r="K12" s="563"/>
      <c r="L12" s="570" t="s">
        <v>123</v>
      </c>
      <c r="M12" s="571"/>
      <c r="N12" s="571"/>
      <c r="O12" s="571"/>
      <c r="P12" s="571"/>
      <c r="Q12" s="572"/>
      <c r="R12" s="573">
        <v>258654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1"/>
      <c r="DK12" s="161"/>
      <c r="DL12" s="161"/>
      <c r="DM12" s="161"/>
      <c r="DN12" s="161"/>
      <c r="DO12" s="161"/>
    </row>
    <row r="13" spans="1:119" ht="18.75" customHeight="1" x14ac:dyDescent="0.15">
      <c r="A13" s="162"/>
      <c r="B13" s="564"/>
      <c r="C13" s="565"/>
      <c r="D13" s="565"/>
      <c r="E13" s="565"/>
      <c r="F13" s="565"/>
      <c r="G13" s="565"/>
      <c r="H13" s="565"/>
      <c r="I13" s="565"/>
      <c r="J13" s="565"/>
      <c r="K13" s="566"/>
      <c r="L13" s="172"/>
      <c r="M13" s="545" t="s">
        <v>131</v>
      </c>
      <c r="N13" s="546"/>
      <c r="O13" s="546"/>
      <c r="P13" s="546"/>
      <c r="Q13" s="547"/>
      <c r="R13" s="548">
        <v>253714</v>
      </c>
      <c r="S13" s="549"/>
      <c r="T13" s="549"/>
      <c r="U13" s="549"/>
      <c r="V13" s="550"/>
      <c r="W13" s="536" t="s">
        <v>132</v>
      </c>
      <c r="X13" s="458"/>
      <c r="Y13" s="458"/>
      <c r="Z13" s="458"/>
      <c r="AA13" s="458"/>
      <c r="AB13" s="459"/>
      <c r="AC13" s="421">
        <v>770</v>
      </c>
      <c r="AD13" s="422"/>
      <c r="AE13" s="422"/>
      <c r="AF13" s="422"/>
      <c r="AG13" s="423"/>
      <c r="AH13" s="421">
        <v>783</v>
      </c>
      <c r="AI13" s="422"/>
      <c r="AJ13" s="422"/>
      <c r="AK13" s="422"/>
      <c r="AL13" s="424"/>
      <c r="AM13" s="514" t="s">
        <v>133</v>
      </c>
      <c r="AN13" s="419"/>
      <c r="AO13" s="419"/>
      <c r="AP13" s="419"/>
      <c r="AQ13" s="419"/>
      <c r="AR13" s="419"/>
      <c r="AS13" s="419"/>
      <c r="AT13" s="420"/>
      <c r="AU13" s="502" t="s">
        <v>96</v>
      </c>
      <c r="AV13" s="503"/>
      <c r="AW13" s="503"/>
      <c r="AX13" s="503"/>
      <c r="AY13" s="425" t="s">
        <v>134</v>
      </c>
      <c r="AZ13" s="426"/>
      <c r="BA13" s="426"/>
      <c r="BB13" s="426"/>
      <c r="BC13" s="426"/>
      <c r="BD13" s="426"/>
      <c r="BE13" s="426"/>
      <c r="BF13" s="426"/>
      <c r="BG13" s="426"/>
      <c r="BH13" s="426"/>
      <c r="BI13" s="426"/>
      <c r="BJ13" s="426"/>
      <c r="BK13" s="426"/>
      <c r="BL13" s="426"/>
      <c r="BM13" s="427"/>
      <c r="BN13" s="445">
        <v>1146830</v>
      </c>
      <c r="BO13" s="446"/>
      <c r="BP13" s="446"/>
      <c r="BQ13" s="446"/>
      <c r="BR13" s="446"/>
      <c r="BS13" s="446"/>
      <c r="BT13" s="446"/>
      <c r="BU13" s="447"/>
      <c r="BV13" s="445">
        <v>-155242</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2.9</v>
      </c>
      <c r="CU13" s="416"/>
      <c r="CV13" s="416"/>
      <c r="CW13" s="416"/>
      <c r="CX13" s="416"/>
      <c r="CY13" s="416"/>
      <c r="CZ13" s="416"/>
      <c r="DA13" s="417"/>
      <c r="DB13" s="415">
        <v>2.6</v>
      </c>
      <c r="DC13" s="416"/>
      <c r="DD13" s="416"/>
      <c r="DE13" s="416"/>
      <c r="DF13" s="416"/>
      <c r="DG13" s="416"/>
      <c r="DH13" s="416"/>
      <c r="DI13" s="417"/>
      <c r="DJ13" s="161"/>
      <c r="DK13" s="161"/>
      <c r="DL13" s="161"/>
      <c r="DM13" s="161"/>
      <c r="DN13" s="161"/>
      <c r="DO13" s="161"/>
    </row>
    <row r="14" spans="1:119" ht="18.75" customHeight="1" thickBot="1" x14ac:dyDescent="0.2">
      <c r="A14" s="162"/>
      <c r="B14" s="564"/>
      <c r="C14" s="565"/>
      <c r="D14" s="565"/>
      <c r="E14" s="565"/>
      <c r="F14" s="565"/>
      <c r="G14" s="565"/>
      <c r="H14" s="565"/>
      <c r="I14" s="565"/>
      <c r="J14" s="565"/>
      <c r="K14" s="566"/>
      <c r="L14" s="538" t="s">
        <v>136</v>
      </c>
      <c r="M14" s="579"/>
      <c r="N14" s="579"/>
      <c r="O14" s="579"/>
      <c r="P14" s="579"/>
      <c r="Q14" s="580"/>
      <c r="R14" s="548">
        <v>258000</v>
      </c>
      <c r="S14" s="549"/>
      <c r="T14" s="549"/>
      <c r="U14" s="549"/>
      <c r="V14" s="550"/>
      <c r="W14" s="551"/>
      <c r="X14" s="461"/>
      <c r="Y14" s="461"/>
      <c r="Z14" s="461"/>
      <c r="AA14" s="461"/>
      <c r="AB14" s="462"/>
      <c r="AC14" s="541">
        <v>0.7</v>
      </c>
      <c r="AD14" s="542"/>
      <c r="AE14" s="542"/>
      <c r="AF14" s="542"/>
      <c r="AG14" s="543"/>
      <c r="AH14" s="541">
        <v>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t="s">
        <v>121</v>
      </c>
      <c r="DC14" s="553"/>
      <c r="DD14" s="553"/>
      <c r="DE14" s="553"/>
      <c r="DF14" s="553"/>
      <c r="DG14" s="553"/>
      <c r="DH14" s="553"/>
      <c r="DI14" s="554"/>
      <c r="DJ14" s="161"/>
      <c r="DK14" s="161"/>
      <c r="DL14" s="161"/>
      <c r="DM14" s="161"/>
      <c r="DN14" s="161"/>
      <c r="DO14" s="161"/>
    </row>
    <row r="15" spans="1:119" ht="18.75" customHeight="1" x14ac:dyDescent="0.15">
      <c r="A15" s="162"/>
      <c r="B15" s="564"/>
      <c r="C15" s="565"/>
      <c r="D15" s="565"/>
      <c r="E15" s="565"/>
      <c r="F15" s="565"/>
      <c r="G15" s="565"/>
      <c r="H15" s="565"/>
      <c r="I15" s="565"/>
      <c r="J15" s="565"/>
      <c r="K15" s="566"/>
      <c r="L15" s="172"/>
      <c r="M15" s="545" t="s">
        <v>131</v>
      </c>
      <c r="N15" s="546"/>
      <c r="O15" s="546"/>
      <c r="P15" s="546"/>
      <c r="Q15" s="547"/>
      <c r="R15" s="548">
        <v>253324</v>
      </c>
      <c r="S15" s="549"/>
      <c r="T15" s="549"/>
      <c r="U15" s="549"/>
      <c r="V15" s="550"/>
      <c r="W15" s="536" t="s">
        <v>138</v>
      </c>
      <c r="X15" s="458"/>
      <c r="Y15" s="458"/>
      <c r="Z15" s="458"/>
      <c r="AA15" s="458"/>
      <c r="AB15" s="459"/>
      <c r="AC15" s="421">
        <v>21118</v>
      </c>
      <c r="AD15" s="422"/>
      <c r="AE15" s="422"/>
      <c r="AF15" s="422"/>
      <c r="AG15" s="423"/>
      <c r="AH15" s="421">
        <v>20353</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41629268</v>
      </c>
      <c r="BO15" s="441"/>
      <c r="BP15" s="441"/>
      <c r="BQ15" s="441"/>
      <c r="BR15" s="441"/>
      <c r="BS15" s="441"/>
      <c r="BT15" s="441"/>
      <c r="BU15" s="442"/>
      <c r="BV15" s="440">
        <v>42778468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18.5</v>
      </c>
      <c r="AD16" s="542"/>
      <c r="AE16" s="542"/>
      <c r="AF16" s="542"/>
      <c r="AG16" s="543"/>
      <c r="AH16" s="541">
        <v>18.5</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34831578</v>
      </c>
      <c r="BO16" s="446"/>
      <c r="BP16" s="446"/>
      <c r="BQ16" s="446"/>
      <c r="BR16" s="446"/>
      <c r="BS16" s="446"/>
      <c r="BT16" s="446"/>
      <c r="BU16" s="447"/>
      <c r="BV16" s="445">
        <v>34845459</v>
      </c>
      <c r="BW16" s="446"/>
      <c r="BX16" s="446"/>
      <c r="BY16" s="446"/>
      <c r="BZ16" s="446"/>
      <c r="CA16" s="446"/>
      <c r="CB16" s="446"/>
      <c r="CC16" s="447"/>
      <c r="CD16" s="176"/>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1"/>
      <c r="DK16" s="161"/>
      <c r="DL16" s="161"/>
      <c r="DM16" s="161"/>
      <c r="DN16" s="161"/>
      <c r="DO16" s="161"/>
    </row>
    <row r="17" spans="1:119" ht="18.75" customHeight="1" thickBot="1" x14ac:dyDescent="0.2">
      <c r="A17" s="162"/>
      <c r="B17" s="567"/>
      <c r="C17" s="568"/>
      <c r="D17" s="568"/>
      <c r="E17" s="568"/>
      <c r="F17" s="568"/>
      <c r="G17" s="568"/>
      <c r="H17" s="568"/>
      <c r="I17" s="568"/>
      <c r="J17" s="568"/>
      <c r="K17" s="569"/>
      <c r="L17" s="177"/>
      <c r="M17" s="530" t="s">
        <v>144</v>
      </c>
      <c r="N17" s="531"/>
      <c r="O17" s="531"/>
      <c r="P17" s="531"/>
      <c r="Q17" s="532"/>
      <c r="R17" s="533" t="s">
        <v>145</v>
      </c>
      <c r="S17" s="534"/>
      <c r="T17" s="534"/>
      <c r="U17" s="534"/>
      <c r="V17" s="535"/>
      <c r="W17" s="536" t="s">
        <v>146</v>
      </c>
      <c r="X17" s="458"/>
      <c r="Y17" s="458"/>
      <c r="Z17" s="458"/>
      <c r="AA17" s="458"/>
      <c r="AB17" s="459"/>
      <c r="AC17" s="421">
        <v>92522</v>
      </c>
      <c r="AD17" s="422"/>
      <c r="AE17" s="422"/>
      <c r="AF17" s="422"/>
      <c r="AG17" s="423"/>
      <c r="AH17" s="421">
        <v>88831</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53797346</v>
      </c>
      <c r="BO17" s="446"/>
      <c r="BP17" s="446"/>
      <c r="BQ17" s="446"/>
      <c r="BR17" s="446"/>
      <c r="BS17" s="446"/>
      <c r="BT17" s="446"/>
      <c r="BU17" s="447"/>
      <c r="BV17" s="445">
        <v>55397423</v>
      </c>
      <c r="BW17" s="446"/>
      <c r="BX17" s="446"/>
      <c r="BY17" s="446"/>
      <c r="BZ17" s="446"/>
      <c r="CA17" s="446"/>
      <c r="CB17" s="446"/>
      <c r="CC17" s="447"/>
      <c r="CD17" s="176"/>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1"/>
      <c r="DK17" s="161"/>
      <c r="DL17" s="161"/>
      <c r="DM17" s="161"/>
      <c r="DN17" s="161"/>
      <c r="DO17" s="161"/>
    </row>
    <row r="18" spans="1:119" ht="18.75" customHeight="1" thickBot="1" x14ac:dyDescent="0.2">
      <c r="A18" s="162"/>
      <c r="B18" s="507" t="s">
        <v>148</v>
      </c>
      <c r="C18" s="508"/>
      <c r="D18" s="508"/>
      <c r="E18" s="509"/>
      <c r="F18" s="509"/>
      <c r="G18" s="509"/>
      <c r="H18" s="509"/>
      <c r="I18" s="509"/>
      <c r="J18" s="509"/>
      <c r="K18" s="509"/>
      <c r="L18" s="510">
        <v>29.43</v>
      </c>
      <c r="M18" s="510"/>
      <c r="N18" s="510"/>
      <c r="O18" s="510"/>
      <c r="P18" s="510"/>
      <c r="Q18" s="510"/>
      <c r="R18" s="511"/>
      <c r="S18" s="511"/>
      <c r="T18" s="511"/>
      <c r="U18" s="511"/>
      <c r="V18" s="512"/>
      <c r="W18" s="526"/>
      <c r="X18" s="527"/>
      <c r="Y18" s="527"/>
      <c r="Z18" s="527"/>
      <c r="AA18" s="527"/>
      <c r="AB18" s="537"/>
      <c r="AC18" s="409">
        <v>80.900000000000006</v>
      </c>
      <c r="AD18" s="410"/>
      <c r="AE18" s="410"/>
      <c r="AF18" s="410"/>
      <c r="AG18" s="513"/>
      <c r="AH18" s="409">
        <v>80.8</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46858720</v>
      </c>
      <c r="BO18" s="446"/>
      <c r="BP18" s="446"/>
      <c r="BQ18" s="446"/>
      <c r="BR18" s="446"/>
      <c r="BS18" s="446"/>
      <c r="BT18" s="446"/>
      <c r="BU18" s="447"/>
      <c r="BV18" s="445">
        <v>45735145</v>
      </c>
      <c r="BW18" s="446"/>
      <c r="BX18" s="446"/>
      <c r="BY18" s="446"/>
      <c r="BZ18" s="446"/>
      <c r="CA18" s="446"/>
      <c r="CB18" s="446"/>
      <c r="CC18" s="447"/>
      <c r="CD18" s="176"/>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1"/>
      <c r="DK18" s="161"/>
      <c r="DL18" s="161"/>
      <c r="DM18" s="161"/>
      <c r="DN18" s="161"/>
      <c r="DO18" s="161"/>
    </row>
    <row r="19" spans="1:119" ht="18.75" customHeight="1" thickBot="1" x14ac:dyDescent="0.2">
      <c r="A19" s="162"/>
      <c r="B19" s="507" t="s">
        <v>150</v>
      </c>
      <c r="C19" s="508"/>
      <c r="D19" s="508"/>
      <c r="E19" s="509"/>
      <c r="F19" s="509"/>
      <c r="G19" s="509"/>
      <c r="H19" s="509"/>
      <c r="I19" s="509"/>
      <c r="J19" s="509"/>
      <c r="K19" s="509"/>
      <c r="L19" s="515">
        <v>8844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72568953</v>
      </c>
      <c r="BO19" s="446"/>
      <c r="BP19" s="446"/>
      <c r="BQ19" s="446"/>
      <c r="BR19" s="446"/>
      <c r="BS19" s="446"/>
      <c r="BT19" s="446"/>
      <c r="BU19" s="447"/>
      <c r="BV19" s="445">
        <v>65501721</v>
      </c>
      <c r="BW19" s="446"/>
      <c r="BX19" s="446"/>
      <c r="BY19" s="446"/>
      <c r="BZ19" s="446"/>
      <c r="CA19" s="446"/>
      <c r="CB19" s="446"/>
      <c r="CC19" s="447"/>
      <c r="CD19" s="176"/>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1"/>
      <c r="DK19" s="161"/>
      <c r="DL19" s="161"/>
      <c r="DM19" s="161"/>
      <c r="DN19" s="161"/>
      <c r="DO19" s="161"/>
    </row>
    <row r="20" spans="1:119" ht="18.75" customHeight="1" thickBot="1" x14ac:dyDescent="0.2">
      <c r="A20" s="162"/>
      <c r="B20" s="507" t="s">
        <v>152</v>
      </c>
      <c r="C20" s="508"/>
      <c r="D20" s="508"/>
      <c r="E20" s="509"/>
      <c r="F20" s="509"/>
      <c r="G20" s="509"/>
      <c r="H20" s="509"/>
      <c r="I20" s="509"/>
      <c r="J20" s="509"/>
      <c r="K20" s="509"/>
      <c r="L20" s="515">
        <v>119569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76"/>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1"/>
      <c r="DK20" s="161"/>
      <c r="DL20" s="161"/>
      <c r="DM20" s="161"/>
      <c r="DN20" s="161"/>
      <c r="DO20" s="161"/>
    </row>
    <row r="21" spans="1:119" ht="18.75" customHeight="1" x14ac:dyDescent="0.15">
      <c r="A21" s="162"/>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76"/>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1"/>
      <c r="DK21" s="161"/>
      <c r="DL21" s="161"/>
      <c r="DM21" s="161"/>
      <c r="DN21" s="161"/>
      <c r="DO21" s="161"/>
    </row>
    <row r="22" spans="1:119" ht="18.75" customHeight="1" thickBot="1" x14ac:dyDescent="0.2">
      <c r="A22" s="162"/>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76"/>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1"/>
      <c r="DK22" s="161"/>
      <c r="DL22" s="161"/>
      <c r="DM22" s="161"/>
      <c r="DN22" s="161"/>
      <c r="DO22" s="161"/>
    </row>
    <row r="23" spans="1:119" ht="18.75" customHeight="1" x14ac:dyDescent="0.15">
      <c r="A23" s="162"/>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44391468</v>
      </c>
      <c r="BO23" s="446"/>
      <c r="BP23" s="446"/>
      <c r="BQ23" s="446"/>
      <c r="BR23" s="446"/>
      <c r="BS23" s="446"/>
      <c r="BT23" s="446"/>
      <c r="BU23" s="447"/>
      <c r="BV23" s="445">
        <v>40631812</v>
      </c>
      <c r="BW23" s="446"/>
      <c r="BX23" s="446"/>
      <c r="BY23" s="446"/>
      <c r="BZ23" s="446"/>
      <c r="CA23" s="446"/>
      <c r="CB23" s="446"/>
      <c r="CC23" s="447"/>
      <c r="CD23" s="176"/>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1"/>
      <c r="DK23" s="161"/>
      <c r="DL23" s="161"/>
      <c r="DM23" s="161"/>
      <c r="DN23" s="161"/>
      <c r="DO23" s="161"/>
    </row>
    <row r="24" spans="1:119" ht="18.75" customHeight="1" thickBot="1" x14ac:dyDescent="0.2">
      <c r="A24" s="162"/>
      <c r="B24" s="477"/>
      <c r="C24" s="478"/>
      <c r="D24" s="479"/>
      <c r="E24" s="418" t="s">
        <v>161</v>
      </c>
      <c r="F24" s="419"/>
      <c r="G24" s="419"/>
      <c r="H24" s="419"/>
      <c r="I24" s="419"/>
      <c r="J24" s="419"/>
      <c r="K24" s="420"/>
      <c r="L24" s="421">
        <v>1</v>
      </c>
      <c r="M24" s="422"/>
      <c r="N24" s="422"/>
      <c r="O24" s="422"/>
      <c r="P24" s="423"/>
      <c r="Q24" s="421">
        <v>10800</v>
      </c>
      <c r="R24" s="422"/>
      <c r="S24" s="422"/>
      <c r="T24" s="422"/>
      <c r="U24" s="422"/>
      <c r="V24" s="423"/>
      <c r="W24" s="487"/>
      <c r="X24" s="478"/>
      <c r="Y24" s="479"/>
      <c r="Z24" s="418" t="s">
        <v>162</v>
      </c>
      <c r="AA24" s="419"/>
      <c r="AB24" s="419"/>
      <c r="AC24" s="419"/>
      <c r="AD24" s="419"/>
      <c r="AE24" s="419"/>
      <c r="AF24" s="419"/>
      <c r="AG24" s="420"/>
      <c r="AH24" s="421">
        <v>1208</v>
      </c>
      <c r="AI24" s="422"/>
      <c r="AJ24" s="422"/>
      <c r="AK24" s="422"/>
      <c r="AL24" s="423"/>
      <c r="AM24" s="421">
        <v>3481456</v>
      </c>
      <c r="AN24" s="422"/>
      <c r="AO24" s="422"/>
      <c r="AP24" s="422"/>
      <c r="AQ24" s="422"/>
      <c r="AR24" s="423"/>
      <c r="AS24" s="421">
        <v>2882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12426714</v>
      </c>
      <c r="BO24" s="446"/>
      <c r="BP24" s="446"/>
      <c r="BQ24" s="446"/>
      <c r="BR24" s="446"/>
      <c r="BS24" s="446"/>
      <c r="BT24" s="446"/>
      <c r="BU24" s="447"/>
      <c r="BV24" s="445">
        <v>14282534</v>
      </c>
      <c r="BW24" s="446"/>
      <c r="BX24" s="446"/>
      <c r="BY24" s="446"/>
      <c r="BZ24" s="446"/>
      <c r="CA24" s="446"/>
      <c r="CB24" s="446"/>
      <c r="CC24" s="447"/>
      <c r="CD24" s="176"/>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1"/>
      <c r="DK24" s="161"/>
      <c r="DL24" s="161"/>
      <c r="DM24" s="161"/>
      <c r="DN24" s="161"/>
      <c r="DO24" s="161"/>
    </row>
    <row r="25" spans="1:119" s="161" customFormat="1" ht="18.75" customHeight="1" x14ac:dyDescent="0.15">
      <c r="A25" s="162"/>
      <c r="B25" s="477"/>
      <c r="C25" s="478"/>
      <c r="D25" s="479"/>
      <c r="E25" s="418" t="s">
        <v>164</v>
      </c>
      <c r="F25" s="419"/>
      <c r="G25" s="419"/>
      <c r="H25" s="419"/>
      <c r="I25" s="419"/>
      <c r="J25" s="419"/>
      <c r="K25" s="420"/>
      <c r="L25" s="421">
        <v>2</v>
      </c>
      <c r="M25" s="422"/>
      <c r="N25" s="422"/>
      <c r="O25" s="422"/>
      <c r="P25" s="423"/>
      <c r="Q25" s="421">
        <v>9300</v>
      </c>
      <c r="R25" s="422"/>
      <c r="S25" s="422"/>
      <c r="T25" s="422"/>
      <c r="U25" s="422"/>
      <c r="V25" s="423"/>
      <c r="W25" s="487"/>
      <c r="X25" s="478"/>
      <c r="Y25" s="479"/>
      <c r="Z25" s="418" t="s">
        <v>165</v>
      </c>
      <c r="AA25" s="419"/>
      <c r="AB25" s="419"/>
      <c r="AC25" s="419"/>
      <c r="AD25" s="419"/>
      <c r="AE25" s="419"/>
      <c r="AF25" s="419"/>
      <c r="AG25" s="420"/>
      <c r="AH25" s="421" t="s">
        <v>130</v>
      </c>
      <c r="AI25" s="422"/>
      <c r="AJ25" s="422"/>
      <c r="AK25" s="422"/>
      <c r="AL25" s="423"/>
      <c r="AM25" s="421" t="s">
        <v>166</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18405783</v>
      </c>
      <c r="BO25" s="441"/>
      <c r="BP25" s="441"/>
      <c r="BQ25" s="441"/>
      <c r="BR25" s="441"/>
      <c r="BS25" s="441"/>
      <c r="BT25" s="441"/>
      <c r="BU25" s="442"/>
      <c r="BV25" s="440">
        <v>29136604</v>
      </c>
      <c r="BW25" s="441"/>
      <c r="BX25" s="441"/>
      <c r="BY25" s="441"/>
      <c r="BZ25" s="441"/>
      <c r="CA25" s="441"/>
      <c r="CB25" s="441"/>
      <c r="CC25" s="442"/>
      <c r="CD25" s="176"/>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1" customFormat="1" ht="18.75" customHeight="1" x14ac:dyDescent="0.15">
      <c r="A26" s="162"/>
      <c r="B26" s="477"/>
      <c r="C26" s="478"/>
      <c r="D26" s="479"/>
      <c r="E26" s="418" t="s">
        <v>168</v>
      </c>
      <c r="F26" s="419"/>
      <c r="G26" s="419"/>
      <c r="H26" s="419"/>
      <c r="I26" s="419"/>
      <c r="J26" s="419"/>
      <c r="K26" s="420"/>
      <c r="L26" s="421">
        <v>1</v>
      </c>
      <c r="M26" s="422"/>
      <c r="N26" s="422"/>
      <c r="O26" s="422"/>
      <c r="P26" s="423"/>
      <c r="Q26" s="421">
        <v>8300</v>
      </c>
      <c r="R26" s="422"/>
      <c r="S26" s="422"/>
      <c r="T26" s="422"/>
      <c r="U26" s="422"/>
      <c r="V26" s="423"/>
      <c r="W26" s="487"/>
      <c r="X26" s="478"/>
      <c r="Y26" s="479"/>
      <c r="Z26" s="418" t="s">
        <v>169</v>
      </c>
      <c r="AA26" s="500"/>
      <c r="AB26" s="500"/>
      <c r="AC26" s="500"/>
      <c r="AD26" s="500"/>
      <c r="AE26" s="500"/>
      <c r="AF26" s="500"/>
      <c r="AG26" s="501"/>
      <c r="AH26" s="421">
        <v>76</v>
      </c>
      <c r="AI26" s="422"/>
      <c r="AJ26" s="422"/>
      <c r="AK26" s="422"/>
      <c r="AL26" s="423"/>
      <c r="AM26" s="421">
        <v>239856</v>
      </c>
      <c r="AN26" s="422"/>
      <c r="AO26" s="422"/>
      <c r="AP26" s="422"/>
      <c r="AQ26" s="422"/>
      <c r="AR26" s="423"/>
      <c r="AS26" s="421">
        <v>3156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v>1200000</v>
      </c>
      <c r="BO26" s="446"/>
      <c r="BP26" s="446"/>
      <c r="BQ26" s="446"/>
      <c r="BR26" s="446"/>
      <c r="BS26" s="446"/>
      <c r="BT26" s="446"/>
      <c r="BU26" s="447"/>
      <c r="BV26" s="445">
        <v>800000</v>
      </c>
      <c r="BW26" s="446"/>
      <c r="BX26" s="446"/>
      <c r="BY26" s="446"/>
      <c r="BZ26" s="446"/>
      <c r="CA26" s="446"/>
      <c r="CB26" s="446"/>
      <c r="CC26" s="447"/>
      <c r="CD26" s="176"/>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2"/>
      <c r="B27" s="477"/>
      <c r="C27" s="478"/>
      <c r="D27" s="479"/>
      <c r="E27" s="418" t="s">
        <v>171</v>
      </c>
      <c r="F27" s="419"/>
      <c r="G27" s="419"/>
      <c r="H27" s="419"/>
      <c r="I27" s="419"/>
      <c r="J27" s="419"/>
      <c r="K27" s="420"/>
      <c r="L27" s="421">
        <v>1</v>
      </c>
      <c r="M27" s="422"/>
      <c r="N27" s="422"/>
      <c r="O27" s="422"/>
      <c r="P27" s="423"/>
      <c r="Q27" s="421">
        <v>6500</v>
      </c>
      <c r="R27" s="422"/>
      <c r="S27" s="422"/>
      <c r="T27" s="422"/>
      <c r="U27" s="422"/>
      <c r="V27" s="423"/>
      <c r="W27" s="487"/>
      <c r="X27" s="478"/>
      <c r="Y27" s="479"/>
      <c r="Z27" s="418" t="s">
        <v>172</v>
      </c>
      <c r="AA27" s="419"/>
      <c r="AB27" s="419"/>
      <c r="AC27" s="419"/>
      <c r="AD27" s="419"/>
      <c r="AE27" s="419"/>
      <c r="AF27" s="419"/>
      <c r="AG27" s="420"/>
      <c r="AH27" s="421">
        <v>17</v>
      </c>
      <c r="AI27" s="422"/>
      <c r="AJ27" s="422"/>
      <c r="AK27" s="422"/>
      <c r="AL27" s="423"/>
      <c r="AM27" s="421">
        <v>56205</v>
      </c>
      <c r="AN27" s="422"/>
      <c r="AO27" s="422"/>
      <c r="AP27" s="422"/>
      <c r="AQ27" s="422"/>
      <c r="AR27" s="423"/>
      <c r="AS27" s="421">
        <v>3306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7200000</v>
      </c>
      <c r="BO27" s="449"/>
      <c r="BP27" s="449"/>
      <c r="BQ27" s="449"/>
      <c r="BR27" s="449"/>
      <c r="BS27" s="449"/>
      <c r="BT27" s="449"/>
      <c r="BU27" s="450"/>
      <c r="BV27" s="448">
        <v>7841000</v>
      </c>
      <c r="BW27" s="449"/>
      <c r="BX27" s="449"/>
      <c r="BY27" s="449"/>
      <c r="BZ27" s="449"/>
      <c r="CA27" s="449"/>
      <c r="CB27" s="449"/>
      <c r="CC27" s="450"/>
      <c r="CD27" s="178"/>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1"/>
      <c r="DK27" s="161"/>
      <c r="DL27" s="161"/>
      <c r="DM27" s="161"/>
      <c r="DN27" s="161"/>
      <c r="DO27" s="161"/>
    </row>
    <row r="28" spans="1:119" ht="18.75" customHeight="1" x14ac:dyDescent="0.15">
      <c r="A28" s="162"/>
      <c r="B28" s="477"/>
      <c r="C28" s="478"/>
      <c r="D28" s="479"/>
      <c r="E28" s="418" t="s">
        <v>174</v>
      </c>
      <c r="F28" s="419"/>
      <c r="G28" s="419"/>
      <c r="H28" s="419"/>
      <c r="I28" s="419"/>
      <c r="J28" s="419"/>
      <c r="K28" s="420"/>
      <c r="L28" s="421">
        <v>1</v>
      </c>
      <c r="M28" s="422"/>
      <c r="N28" s="422"/>
      <c r="O28" s="422"/>
      <c r="P28" s="423"/>
      <c r="Q28" s="421">
        <v>5700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166</v>
      </c>
      <c r="AN28" s="422"/>
      <c r="AO28" s="422"/>
      <c r="AP28" s="422"/>
      <c r="AQ28" s="422"/>
      <c r="AR28" s="423"/>
      <c r="AS28" s="421" t="s">
        <v>121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8000000</v>
      </c>
      <c r="BO28" s="441"/>
      <c r="BP28" s="441"/>
      <c r="BQ28" s="441"/>
      <c r="BR28" s="441"/>
      <c r="BS28" s="441"/>
      <c r="BT28" s="441"/>
      <c r="BU28" s="442"/>
      <c r="BV28" s="440">
        <v>7149471</v>
      </c>
      <c r="BW28" s="441"/>
      <c r="BX28" s="441"/>
      <c r="BY28" s="441"/>
      <c r="BZ28" s="441"/>
      <c r="CA28" s="441"/>
      <c r="CB28" s="441"/>
      <c r="CC28" s="442"/>
      <c r="CD28" s="176"/>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1"/>
      <c r="DK28" s="161"/>
      <c r="DL28" s="161"/>
      <c r="DM28" s="161"/>
      <c r="DN28" s="161"/>
      <c r="DO28" s="161"/>
    </row>
    <row r="29" spans="1:119" ht="18.75" customHeight="1" x14ac:dyDescent="0.15">
      <c r="A29" s="162"/>
      <c r="B29" s="477"/>
      <c r="C29" s="478"/>
      <c r="D29" s="479"/>
      <c r="E29" s="418" t="s">
        <v>177</v>
      </c>
      <c r="F29" s="419"/>
      <c r="G29" s="419"/>
      <c r="H29" s="419"/>
      <c r="I29" s="419"/>
      <c r="J29" s="419"/>
      <c r="K29" s="420"/>
      <c r="L29" s="421">
        <v>28</v>
      </c>
      <c r="M29" s="422"/>
      <c r="N29" s="422"/>
      <c r="O29" s="422"/>
      <c r="P29" s="423"/>
      <c r="Q29" s="421">
        <v>5500</v>
      </c>
      <c r="R29" s="422"/>
      <c r="S29" s="422"/>
      <c r="T29" s="422"/>
      <c r="U29" s="422"/>
      <c r="V29" s="423"/>
      <c r="W29" s="488"/>
      <c r="X29" s="489"/>
      <c r="Y29" s="490"/>
      <c r="Z29" s="418" t="s">
        <v>178</v>
      </c>
      <c r="AA29" s="419"/>
      <c r="AB29" s="419"/>
      <c r="AC29" s="419"/>
      <c r="AD29" s="419"/>
      <c r="AE29" s="419"/>
      <c r="AF29" s="419"/>
      <c r="AG29" s="420"/>
      <c r="AH29" s="421">
        <v>1225</v>
      </c>
      <c r="AI29" s="422"/>
      <c r="AJ29" s="422"/>
      <c r="AK29" s="422"/>
      <c r="AL29" s="423"/>
      <c r="AM29" s="421">
        <v>3537661</v>
      </c>
      <c r="AN29" s="422"/>
      <c r="AO29" s="422"/>
      <c r="AP29" s="422"/>
      <c r="AQ29" s="422"/>
      <c r="AR29" s="423"/>
      <c r="AS29" s="421">
        <v>2888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t="s">
        <v>130</v>
      </c>
      <c r="BO29" s="446"/>
      <c r="BP29" s="446"/>
      <c r="BQ29" s="446"/>
      <c r="BR29" s="446"/>
      <c r="BS29" s="446"/>
      <c r="BT29" s="446"/>
      <c r="BU29" s="447"/>
      <c r="BV29" s="445" t="s">
        <v>121</v>
      </c>
      <c r="BW29" s="446"/>
      <c r="BX29" s="446"/>
      <c r="BY29" s="446"/>
      <c r="BZ29" s="446"/>
      <c r="CA29" s="446"/>
      <c r="CB29" s="446"/>
      <c r="CC29" s="447"/>
      <c r="CD29" s="178"/>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1"/>
      <c r="DK29" s="161"/>
      <c r="DL29" s="161"/>
      <c r="DM29" s="161"/>
      <c r="DN29" s="161"/>
      <c r="DO29" s="161"/>
    </row>
    <row r="30" spans="1:119" ht="18.75" customHeight="1" thickBot="1" x14ac:dyDescent="0.2">
      <c r="A30" s="162"/>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38448168</v>
      </c>
      <c r="BO30" s="449"/>
      <c r="BP30" s="449"/>
      <c r="BQ30" s="449"/>
      <c r="BR30" s="449"/>
      <c r="BS30" s="449"/>
      <c r="BT30" s="449"/>
      <c r="BU30" s="450"/>
      <c r="BV30" s="448">
        <v>37602414</v>
      </c>
      <c r="BW30" s="449"/>
      <c r="BX30" s="449"/>
      <c r="BY30" s="449"/>
      <c r="BZ30" s="449"/>
      <c r="CA30" s="449"/>
      <c r="CB30" s="449"/>
      <c r="CC30" s="450"/>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181</v>
      </c>
      <c r="D32" s="189"/>
      <c r="E32" s="189"/>
      <c r="F32" s="186"/>
      <c r="G32" s="186"/>
      <c r="H32" s="186"/>
      <c r="I32" s="186"/>
      <c r="J32" s="186"/>
      <c r="K32" s="186"/>
      <c r="L32" s="186"/>
      <c r="M32" s="186"/>
      <c r="N32" s="186"/>
      <c r="O32" s="186"/>
      <c r="P32" s="186"/>
      <c r="Q32" s="186"/>
      <c r="R32" s="186"/>
      <c r="S32" s="186"/>
      <c r="T32" s="186"/>
      <c r="U32" s="186" t="s">
        <v>182</v>
      </c>
      <c r="V32" s="186"/>
      <c r="W32" s="186"/>
      <c r="X32" s="186"/>
      <c r="Y32" s="186"/>
      <c r="Z32" s="186"/>
      <c r="AA32" s="186"/>
      <c r="AB32" s="186"/>
      <c r="AC32" s="186"/>
      <c r="AD32" s="186"/>
      <c r="AE32" s="186"/>
      <c r="AF32" s="186"/>
      <c r="AG32" s="186"/>
      <c r="AH32" s="186"/>
      <c r="AI32" s="186"/>
      <c r="AJ32" s="186"/>
      <c r="AK32" s="186"/>
      <c r="AL32" s="186"/>
      <c r="AM32" s="190" t="s">
        <v>183</v>
      </c>
      <c r="AN32" s="186"/>
      <c r="AO32" s="186"/>
      <c r="AP32" s="186"/>
      <c r="AQ32" s="186"/>
      <c r="AR32" s="186"/>
      <c r="AS32" s="190"/>
      <c r="AT32" s="190"/>
      <c r="AU32" s="190"/>
      <c r="AV32" s="190"/>
      <c r="AW32" s="190"/>
      <c r="AX32" s="190"/>
      <c r="AY32" s="190"/>
      <c r="AZ32" s="190"/>
      <c r="BA32" s="190"/>
      <c r="BB32" s="186"/>
      <c r="BC32" s="190"/>
      <c r="BD32" s="186"/>
      <c r="BE32" s="190" t="s">
        <v>184</v>
      </c>
      <c r="BF32" s="186"/>
      <c r="BG32" s="186"/>
      <c r="BH32" s="186"/>
      <c r="BI32" s="186"/>
      <c r="BJ32" s="190"/>
      <c r="BK32" s="190"/>
      <c r="BL32" s="190"/>
      <c r="BM32" s="190"/>
      <c r="BN32" s="190"/>
      <c r="BO32" s="190"/>
      <c r="BP32" s="190"/>
      <c r="BQ32" s="190"/>
      <c r="BR32" s="186"/>
      <c r="BS32" s="186"/>
      <c r="BT32" s="186"/>
      <c r="BU32" s="186"/>
      <c r="BV32" s="186"/>
      <c r="BW32" s="186" t="s">
        <v>185</v>
      </c>
      <c r="BX32" s="186"/>
      <c r="BY32" s="186"/>
      <c r="BZ32" s="186"/>
      <c r="CA32" s="186"/>
      <c r="CB32" s="190"/>
      <c r="CC32" s="190"/>
      <c r="CD32" s="190"/>
      <c r="CE32" s="190"/>
      <c r="CF32" s="190"/>
      <c r="CG32" s="190"/>
      <c r="CH32" s="190"/>
      <c r="CI32" s="190"/>
      <c r="CJ32" s="190"/>
      <c r="CK32" s="190"/>
      <c r="CL32" s="190"/>
      <c r="CM32" s="190"/>
      <c r="CN32" s="190"/>
      <c r="CO32" s="190" t="s">
        <v>186</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08" t="s">
        <v>187</v>
      </c>
      <c r="D33" s="408"/>
      <c r="E33" s="407" t="s">
        <v>188</v>
      </c>
      <c r="F33" s="407"/>
      <c r="G33" s="407"/>
      <c r="H33" s="407"/>
      <c r="I33" s="407"/>
      <c r="J33" s="407"/>
      <c r="K33" s="407"/>
      <c r="L33" s="407"/>
      <c r="M33" s="407"/>
      <c r="N33" s="407"/>
      <c r="O33" s="407"/>
      <c r="P33" s="407"/>
      <c r="Q33" s="407"/>
      <c r="R33" s="407"/>
      <c r="S33" s="407"/>
      <c r="T33" s="191"/>
      <c r="U33" s="408" t="s">
        <v>189</v>
      </c>
      <c r="V33" s="408"/>
      <c r="W33" s="407" t="s">
        <v>188</v>
      </c>
      <c r="X33" s="407"/>
      <c r="Y33" s="407"/>
      <c r="Z33" s="407"/>
      <c r="AA33" s="407"/>
      <c r="AB33" s="407"/>
      <c r="AC33" s="407"/>
      <c r="AD33" s="407"/>
      <c r="AE33" s="407"/>
      <c r="AF33" s="407"/>
      <c r="AG33" s="407"/>
      <c r="AH33" s="407"/>
      <c r="AI33" s="407"/>
      <c r="AJ33" s="407"/>
      <c r="AK33" s="407"/>
      <c r="AL33" s="191"/>
      <c r="AM33" s="408" t="s">
        <v>189</v>
      </c>
      <c r="AN33" s="408"/>
      <c r="AO33" s="407" t="s">
        <v>188</v>
      </c>
      <c r="AP33" s="407"/>
      <c r="AQ33" s="407"/>
      <c r="AR33" s="407"/>
      <c r="AS33" s="407"/>
      <c r="AT33" s="407"/>
      <c r="AU33" s="407"/>
      <c r="AV33" s="407"/>
      <c r="AW33" s="407"/>
      <c r="AX33" s="407"/>
      <c r="AY33" s="407"/>
      <c r="AZ33" s="407"/>
      <c r="BA33" s="407"/>
      <c r="BB33" s="407"/>
      <c r="BC33" s="407"/>
      <c r="BD33" s="192"/>
      <c r="BE33" s="407" t="s">
        <v>190</v>
      </c>
      <c r="BF33" s="407"/>
      <c r="BG33" s="407" t="s">
        <v>191</v>
      </c>
      <c r="BH33" s="407"/>
      <c r="BI33" s="407"/>
      <c r="BJ33" s="407"/>
      <c r="BK33" s="407"/>
      <c r="BL33" s="407"/>
      <c r="BM33" s="407"/>
      <c r="BN33" s="407"/>
      <c r="BO33" s="407"/>
      <c r="BP33" s="407"/>
      <c r="BQ33" s="407"/>
      <c r="BR33" s="407"/>
      <c r="BS33" s="407"/>
      <c r="BT33" s="407"/>
      <c r="BU33" s="407"/>
      <c r="BV33" s="192"/>
      <c r="BW33" s="408" t="s">
        <v>190</v>
      </c>
      <c r="BX33" s="408"/>
      <c r="BY33" s="407" t="s">
        <v>192</v>
      </c>
      <c r="BZ33" s="407"/>
      <c r="CA33" s="407"/>
      <c r="CB33" s="407"/>
      <c r="CC33" s="407"/>
      <c r="CD33" s="407"/>
      <c r="CE33" s="407"/>
      <c r="CF33" s="407"/>
      <c r="CG33" s="407"/>
      <c r="CH33" s="407"/>
      <c r="CI33" s="407"/>
      <c r="CJ33" s="407"/>
      <c r="CK33" s="407"/>
      <c r="CL33" s="407"/>
      <c r="CM33" s="407"/>
      <c r="CN33" s="191"/>
      <c r="CO33" s="408" t="s">
        <v>189</v>
      </c>
      <c r="CP33" s="408"/>
      <c r="CQ33" s="407" t="s">
        <v>193</v>
      </c>
      <c r="CR33" s="407"/>
      <c r="CS33" s="407"/>
      <c r="CT33" s="407"/>
      <c r="CU33" s="407"/>
      <c r="CV33" s="407"/>
      <c r="CW33" s="407"/>
      <c r="CX33" s="407"/>
      <c r="CY33" s="407"/>
      <c r="CZ33" s="407"/>
      <c r="DA33" s="407"/>
      <c r="DB33" s="407"/>
      <c r="DC33" s="407"/>
      <c r="DD33" s="407"/>
      <c r="DE33" s="407"/>
      <c r="DF33" s="191"/>
      <c r="DG33" s="406" t="s">
        <v>194</v>
      </c>
      <c r="DH33" s="406"/>
      <c r="DI33" s="193"/>
      <c r="DJ33" s="161"/>
      <c r="DK33" s="161"/>
      <c r="DL33" s="161"/>
      <c r="DM33" s="161"/>
      <c r="DN33" s="161"/>
      <c r="DO33" s="161"/>
    </row>
    <row r="34" spans="1:119" ht="32.25" customHeight="1" x14ac:dyDescent="0.15">
      <c r="A34" s="162"/>
      <c r="B34" s="188"/>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89"/>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89"/>
      <c r="AM34" s="404">
        <f>IF(AO34="","",MAX(C34:D43,U34:V43)+1)</f>
        <v>7</v>
      </c>
      <c r="AN34" s="404"/>
      <c r="AO34" s="403" t="str">
        <f>IF('各会計、関係団体の財政状況及び健全化判断比率'!B31="","",'各会計、関係団体の財政状況及び健全化判断比率'!B31)</f>
        <v>競走事業会計</v>
      </c>
      <c r="AP34" s="403"/>
      <c r="AQ34" s="403"/>
      <c r="AR34" s="403"/>
      <c r="AS34" s="403"/>
      <c r="AT34" s="403"/>
      <c r="AU34" s="403"/>
      <c r="AV34" s="403"/>
      <c r="AW34" s="403"/>
      <c r="AX34" s="403"/>
      <c r="AY34" s="403"/>
      <c r="AZ34" s="403"/>
      <c r="BA34" s="403"/>
      <c r="BB34" s="403"/>
      <c r="BC34" s="403"/>
      <c r="BD34" s="189"/>
      <c r="BE34" s="404">
        <f>IF(BG34="","",MAX(C34:D43,U34:V43,AM34:AN43)+1)</f>
        <v>8</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89"/>
      <c r="BW34" s="404">
        <f>IF(BY34="","",MAX(C34:D43,U34:V43,AM34:AN43,BE34:BF43)+1)</f>
        <v>9</v>
      </c>
      <c r="BX34" s="404"/>
      <c r="BY34" s="403" t="str">
        <f>IF('各会計、関係団体の財政状況及び健全化判断比率'!B68="","",'各会計、関係団体の財政状況及び健全化判断比率'!B68)</f>
        <v>東京たま広域資源循環組合</v>
      </c>
      <c r="BZ34" s="403"/>
      <c r="CA34" s="403"/>
      <c r="CB34" s="403"/>
      <c r="CC34" s="403"/>
      <c r="CD34" s="403"/>
      <c r="CE34" s="403"/>
      <c r="CF34" s="403"/>
      <c r="CG34" s="403"/>
      <c r="CH34" s="403"/>
      <c r="CI34" s="403"/>
      <c r="CJ34" s="403"/>
      <c r="CK34" s="403"/>
      <c r="CL34" s="403"/>
      <c r="CM34" s="403"/>
      <c r="CN34" s="189"/>
      <c r="CO34" s="404">
        <f>IF(CQ34="","",MAX(C34:D43,U34:V43,AM34:AN43,BE34:BF43,BW34:BX43)+1)</f>
        <v>16</v>
      </c>
      <c r="CP34" s="404"/>
      <c r="CQ34" s="403" t="str">
        <f>IF('各会計、関係団体の財政状況及び健全化判断比率'!BS7="","",'各会計、関係団体の財政状況及び健全化判断比率'!BS7)</f>
        <v>（公財）府中市勤労者福祉振興公社</v>
      </c>
      <c r="CR34" s="403"/>
      <c r="CS34" s="403"/>
      <c r="CT34" s="403"/>
      <c r="CU34" s="403"/>
      <c r="CV34" s="403"/>
      <c r="CW34" s="403"/>
      <c r="CX34" s="403"/>
      <c r="CY34" s="403"/>
      <c r="CZ34" s="403"/>
      <c r="DA34" s="403"/>
      <c r="DB34" s="403"/>
      <c r="DC34" s="403"/>
      <c r="DD34" s="403"/>
      <c r="DE34" s="403"/>
      <c r="DF34" s="186"/>
      <c r="DG34" s="405" t="str">
        <f>IF('各会計、関係団体の財政状況及び健全化判断比率'!BR7="","",'各会計、関係団体の財政状況及び健全化判断比率'!BR7)</f>
        <v/>
      </c>
      <c r="DH34" s="405"/>
      <c r="DI34" s="193"/>
      <c r="DJ34" s="161"/>
      <c r="DK34" s="161"/>
      <c r="DL34" s="161"/>
      <c r="DM34" s="161"/>
      <c r="DN34" s="161"/>
      <c r="DO34" s="161"/>
    </row>
    <row r="35" spans="1:119" ht="32.25" customHeight="1" x14ac:dyDescent="0.15">
      <c r="A35" s="162"/>
      <c r="B35" s="188"/>
      <c r="C35" s="404">
        <f>IF(E35="","",C34+1)</f>
        <v>2</v>
      </c>
      <c r="D35" s="404"/>
      <c r="E35" s="403" t="str">
        <f>IF('各会計、関係団体の財政状況及び健全化判断比率'!B8="","",'各会計、関係団体の財政状況及び健全化判断比率'!B8)</f>
        <v>公共用地特別会計</v>
      </c>
      <c r="F35" s="403"/>
      <c r="G35" s="403"/>
      <c r="H35" s="403"/>
      <c r="I35" s="403"/>
      <c r="J35" s="403"/>
      <c r="K35" s="403"/>
      <c r="L35" s="403"/>
      <c r="M35" s="403"/>
      <c r="N35" s="403"/>
      <c r="O35" s="403"/>
      <c r="P35" s="403"/>
      <c r="Q35" s="403"/>
      <c r="R35" s="403"/>
      <c r="S35" s="403"/>
      <c r="T35" s="189"/>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89"/>
      <c r="AM35" s="404" t="str">
        <f t="shared" ref="AM35:AM43" si="0">IF(AO35="","",AM34+1)</f>
        <v/>
      </c>
      <c r="AN35" s="404"/>
      <c r="AO35" s="403"/>
      <c r="AP35" s="403"/>
      <c r="AQ35" s="403"/>
      <c r="AR35" s="403"/>
      <c r="AS35" s="403"/>
      <c r="AT35" s="403"/>
      <c r="AU35" s="403"/>
      <c r="AV35" s="403"/>
      <c r="AW35" s="403"/>
      <c r="AX35" s="403"/>
      <c r="AY35" s="403"/>
      <c r="AZ35" s="403"/>
      <c r="BA35" s="403"/>
      <c r="BB35" s="403"/>
      <c r="BC35" s="403"/>
      <c r="BD35" s="189"/>
      <c r="BE35" s="404" t="str">
        <f t="shared" ref="BE35:BE43" si="1">IF(BG35="","",BE34+1)</f>
        <v/>
      </c>
      <c r="BF35" s="404"/>
      <c r="BG35" s="403"/>
      <c r="BH35" s="403"/>
      <c r="BI35" s="403"/>
      <c r="BJ35" s="403"/>
      <c r="BK35" s="403"/>
      <c r="BL35" s="403"/>
      <c r="BM35" s="403"/>
      <c r="BN35" s="403"/>
      <c r="BO35" s="403"/>
      <c r="BP35" s="403"/>
      <c r="BQ35" s="403"/>
      <c r="BR35" s="403"/>
      <c r="BS35" s="403"/>
      <c r="BT35" s="403"/>
      <c r="BU35" s="403"/>
      <c r="BV35" s="189"/>
      <c r="BW35" s="404">
        <f t="shared" ref="BW35:BW43" si="2">IF(BY35="","",BW34+1)</f>
        <v>10</v>
      </c>
      <c r="BX35" s="404"/>
      <c r="BY35" s="403" t="str">
        <f>IF('各会計、関係団体の財政状況及び健全化判断比率'!B69="","",'各会計、関係団体の財政状況及び健全化判断比率'!B69)</f>
        <v>多摩川衛生組合</v>
      </c>
      <c r="BZ35" s="403"/>
      <c r="CA35" s="403"/>
      <c r="CB35" s="403"/>
      <c r="CC35" s="403"/>
      <c r="CD35" s="403"/>
      <c r="CE35" s="403"/>
      <c r="CF35" s="403"/>
      <c r="CG35" s="403"/>
      <c r="CH35" s="403"/>
      <c r="CI35" s="403"/>
      <c r="CJ35" s="403"/>
      <c r="CK35" s="403"/>
      <c r="CL35" s="403"/>
      <c r="CM35" s="403"/>
      <c r="CN35" s="189"/>
      <c r="CO35" s="404">
        <f t="shared" ref="CO35:CO43" si="3">IF(CQ35="","",CO34+1)</f>
        <v>17</v>
      </c>
      <c r="CP35" s="404"/>
      <c r="CQ35" s="403" t="str">
        <f>IF('各会計、関係団体の財政状況及び健全化判断比率'!BS8="","",'各会計、関係団体の財政状況及び健全化判断比率'!BS8)</f>
        <v>府中市土地開発公社</v>
      </c>
      <c r="CR35" s="403"/>
      <c r="CS35" s="403"/>
      <c r="CT35" s="403"/>
      <c r="CU35" s="403"/>
      <c r="CV35" s="403"/>
      <c r="CW35" s="403"/>
      <c r="CX35" s="403"/>
      <c r="CY35" s="403"/>
      <c r="CZ35" s="403"/>
      <c r="DA35" s="403"/>
      <c r="DB35" s="403"/>
      <c r="DC35" s="403"/>
      <c r="DD35" s="403"/>
      <c r="DE35" s="403"/>
      <c r="DF35" s="186"/>
      <c r="DG35" s="405" t="str">
        <f>IF('各会計、関係団体の財政状況及び健全化判断比率'!BR8="","",'各会計、関係団体の財政状況及び健全化判断比率'!BR8)</f>
        <v>○</v>
      </c>
      <c r="DH35" s="405"/>
      <c r="DI35" s="193"/>
      <c r="DJ35" s="161"/>
      <c r="DK35" s="161"/>
      <c r="DL35" s="161"/>
      <c r="DM35" s="161"/>
      <c r="DN35" s="161"/>
      <c r="DO35" s="161"/>
    </row>
    <row r="36" spans="1:119" ht="32.25" customHeight="1" x14ac:dyDescent="0.15">
      <c r="A36" s="162"/>
      <c r="B36" s="188"/>
      <c r="C36" s="404">
        <f>IF(E36="","",C35+1)</f>
        <v>3</v>
      </c>
      <c r="D36" s="404"/>
      <c r="E36" s="403" t="str">
        <f>IF('各会計、関係団体の財政状況及び健全化判断比率'!B9="","",'各会計、関係団体の財政状況及び健全化判断比率'!B9)</f>
        <v>火災共済事業特別会計</v>
      </c>
      <c r="F36" s="403"/>
      <c r="G36" s="403"/>
      <c r="H36" s="403"/>
      <c r="I36" s="403"/>
      <c r="J36" s="403"/>
      <c r="K36" s="403"/>
      <c r="L36" s="403"/>
      <c r="M36" s="403"/>
      <c r="N36" s="403"/>
      <c r="O36" s="403"/>
      <c r="P36" s="403"/>
      <c r="Q36" s="403"/>
      <c r="R36" s="403"/>
      <c r="S36" s="403"/>
      <c r="T36" s="189"/>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89"/>
      <c r="AM36" s="404" t="str">
        <f t="shared" si="0"/>
        <v/>
      </c>
      <c r="AN36" s="404"/>
      <c r="AO36" s="403"/>
      <c r="AP36" s="403"/>
      <c r="AQ36" s="403"/>
      <c r="AR36" s="403"/>
      <c r="AS36" s="403"/>
      <c r="AT36" s="403"/>
      <c r="AU36" s="403"/>
      <c r="AV36" s="403"/>
      <c r="AW36" s="403"/>
      <c r="AX36" s="403"/>
      <c r="AY36" s="403"/>
      <c r="AZ36" s="403"/>
      <c r="BA36" s="403"/>
      <c r="BB36" s="403"/>
      <c r="BC36" s="403"/>
      <c r="BD36" s="189"/>
      <c r="BE36" s="404" t="str">
        <f t="shared" si="1"/>
        <v/>
      </c>
      <c r="BF36" s="404"/>
      <c r="BG36" s="403"/>
      <c r="BH36" s="403"/>
      <c r="BI36" s="403"/>
      <c r="BJ36" s="403"/>
      <c r="BK36" s="403"/>
      <c r="BL36" s="403"/>
      <c r="BM36" s="403"/>
      <c r="BN36" s="403"/>
      <c r="BO36" s="403"/>
      <c r="BP36" s="403"/>
      <c r="BQ36" s="403"/>
      <c r="BR36" s="403"/>
      <c r="BS36" s="403"/>
      <c r="BT36" s="403"/>
      <c r="BU36" s="403"/>
      <c r="BV36" s="189"/>
      <c r="BW36" s="404">
        <f t="shared" si="2"/>
        <v>11</v>
      </c>
      <c r="BX36" s="404"/>
      <c r="BY36" s="403" t="str">
        <f>IF('各会計、関係団体の財政状況及び健全化判断比率'!B70="","",'各会計、関係団体の財政状況及び健全化判断比率'!B70)</f>
        <v>東京都後期高齢者医療広域連合（一般会計）</v>
      </c>
      <c r="BZ36" s="403"/>
      <c r="CA36" s="403"/>
      <c r="CB36" s="403"/>
      <c r="CC36" s="403"/>
      <c r="CD36" s="403"/>
      <c r="CE36" s="403"/>
      <c r="CF36" s="403"/>
      <c r="CG36" s="403"/>
      <c r="CH36" s="403"/>
      <c r="CI36" s="403"/>
      <c r="CJ36" s="403"/>
      <c r="CK36" s="403"/>
      <c r="CL36" s="403"/>
      <c r="CM36" s="403"/>
      <c r="CN36" s="189"/>
      <c r="CO36" s="404">
        <f t="shared" si="3"/>
        <v>18</v>
      </c>
      <c r="CP36" s="404"/>
      <c r="CQ36" s="403" t="str">
        <f>IF('各会計、関係団体の財政状況及び健全化判断比率'!BS9="","",'各会計、関係団体の財政状況及び健全化判断比率'!BS9)</f>
        <v>（公財）府中文化振興財団</v>
      </c>
      <c r="CR36" s="403"/>
      <c r="CS36" s="403"/>
      <c r="CT36" s="403"/>
      <c r="CU36" s="403"/>
      <c r="CV36" s="403"/>
      <c r="CW36" s="403"/>
      <c r="CX36" s="403"/>
      <c r="CY36" s="403"/>
      <c r="CZ36" s="403"/>
      <c r="DA36" s="403"/>
      <c r="DB36" s="403"/>
      <c r="DC36" s="403"/>
      <c r="DD36" s="403"/>
      <c r="DE36" s="403"/>
      <c r="DF36" s="186"/>
      <c r="DG36" s="405" t="str">
        <f>IF('各会計、関係団体の財政状況及び健全化判断比率'!BR9="","",'各会計、関係団体の財政状況及び健全化判断比率'!BR9)</f>
        <v/>
      </c>
      <c r="DH36" s="405"/>
      <c r="DI36" s="193"/>
      <c r="DJ36" s="161"/>
      <c r="DK36" s="161"/>
      <c r="DL36" s="161"/>
      <c r="DM36" s="161"/>
      <c r="DN36" s="161"/>
      <c r="DO36" s="161"/>
    </row>
    <row r="37" spans="1:119" ht="32.25" customHeight="1" x14ac:dyDescent="0.15">
      <c r="A37" s="162"/>
      <c r="B37" s="188"/>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89"/>
      <c r="U37" s="404" t="str">
        <f t="shared" si="4"/>
        <v/>
      </c>
      <c r="V37" s="404"/>
      <c r="W37" s="403"/>
      <c r="X37" s="403"/>
      <c r="Y37" s="403"/>
      <c r="Z37" s="403"/>
      <c r="AA37" s="403"/>
      <c r="AB37" s="403"/>
      <c r="AC37" s="403"/>
      <c r="AD37" s="403"/>
      <c r="AE37" s="403"/>
      <c r="AF37" s="403"/>
      <c r="AG37" s="403"/>
      <c r="AH37" s="403"/>
      <c r="AI37" s="403"/>
      <c r="AJ37" s="403"/>
      <c r="AK37" s="403"/>
      <c r="AL37" s="189"/>
      <c r="AM37" s="404" t="str">
        <f t="shared" si="0"/>
        <v/>
      </c>
      <c r="AN37" s="404"/>
      <c r="AO37" s="403"/>
      <c r="AP37" s="403"/>
      <c r="AQ37" s="403"/>
      <c r="AR37" s="403"/>
      <c r="AS37" s="403"/>
      <c r="AT37" s="403"/>
      <c r="AU37" s="403"/>
      <c r="AV37" s="403"/>
      <c r="AW37" s="403"/>
      <c r="AX37" s="403"/>
      <c r="AY37" s="403"/>
      <c r="AZ37" s="403"/>
      <c r="BA37" s="403"/>
      <c r="BB37" s="403"/>
      <c r="BC37" s="403"/>
      <c r="BD37" s="189"/>
      <c r="BE37" s="404" t="str">
        <f t="shared" si="1"/>
        <v/>
      </c>
      <c r="BF37" s="404"/>
      <c r="BG37" s="403"/>
      <c r="BH37" s="403"/>
      <c r="BI37" s="403"/>
      <c r="BJ37" s="403"/>
      <c r="BK37" s="403"/>
      <c r="BL37" s="403"/>
      <c r="BM37" s="403"/>
      <c r="BN37" s="403"/>
      <c r="BO37" s="403"/>
      <c r="BP37" s="403"/>
      <c r="BQ37" s="403"/>
      <c r="BR37" s="403"/>
      <c r="BS37" s="403"/>
      <c r="BT37" s="403"/>
      <c r="BU37" s="403"/>
      <c r="BV37" s="189"/>
      <c r="BW37" s="404">
        <f t="shared" si="2"/>
        <v>12</v>
      </c>
      <c r="BX37" s="404"/>
      <c r="BY37" s="403" t="str">
        <f>IF('各会計、関係団体の財政状況及び健全化判断比率'!B71="","",'各会計、関係団体の財政状況及び健全化判断比率'!B71)</f>
        <v>東京市町村総合事務組合（一般会計）</v>
      </c>
      <c r="BZ37" s="403"/>
      <c r="CA37" s="403"/>
      <c r="CB37" s="403"/>
      <c r="CC37" s="403"/>
      <c r="CD37" s="403"/>
      <c r="CE37" s="403"/>
      <c r="CF37" s="403"/>
      <c r="CG37" s="403"/>
      <c r="CH37" s="403"/>
      <c r="CI37" s="403"/>
      <c r="CJ37" s="403"/>
      <c r="CK37" s="403"/>
      <c r="CL37" s="403"/>
      <c r="CM37" s="403"/>
      <c r="CN37" s="189"/>
      <c r="CO37" s="404">
        <f t="shared" si="3"/>
        <v>19</v>
      </c>
      <c r="CP37" s="404"/>
      <c r="CQ37" s="403" t="str">
        <f>IF('各会計、関係団体の財政状況及び健全化判断比率'!BS10="","",'各会計、関係団体の財政状況及び健全化判断比率'!BS10)</f>
        <v>（株）府中駐車場管理公社</v>
      </c>
      <c r="CR37" s="403"/>
      <c r="CS37" s="403"/>
      <c r="CT37" s="403"/>
      <c r="CU37" s="403"/>
      <c r="CV37" s="403"/>
      <c r="CW37" s="403"/>
      <c r="CX37" s="403"/>
      <c r="CY37" s="403"/>
      <c r="CZ37" s="403"/>
      <c r="DA37" s="403"/>
      <c r="DB37" s="403"/>
      <c r="DC37" s="403"/>
      <c r="DD37" s="403"/>
      <c r="DE37" s="403"/>
      <c r="DF37" s="186"/>
      <c r="DG37" s="405" t="str">
        <f>IF('各会計、関係団体の財政状況及び健全化判断比率'!BR10="","",'各会計、関係団体の財政状況及び健全化判断比率'!BR10)</f>
        <v/>
      </c>
      <c r="DH37" s="405"/>
      <c r="DI37" s="193"/>
      <c r="DJ37" s="161"/>
      <c r="DK37" s="161"/>
      <c r="DL37" s="161"/>
      <c r="DM37" s="161"/>
      <c r="DN37" s="161"/>
      <c r="DO37" s="161"/>
    </row>
    <row r="38" spans="1:119" ht="32.25" customHeight="1" x14ac:dyDescent="0.15">
      <c r="A38" s="162"/>
      <c r="B38" s="188"/>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89"/>
      <c r="U38" s="404" t="str">
        <f t="shared" si="4"/>
        <v/>
      </c>
      <c r="V38" s="404"/>
      <c r="W38" s="403"/>
      <c r="X38" s="403"/>
      <c r="Y38" s="403"/>
      <c r="Z38" s="403"/>
      <c r="AA38" s="403"/>
      <c r="AB38" s="403"/>
      <c r="AC38" s="403"/>
      <c r="AD38" s="403"/>
      <c r="AE38" s="403"/>
      <c r="AF38" s="403"/>
      <c r="AG38" s="403"/>
      <c r="AH38" s="403"/>
      <c r="AI38" s="403"/>
      <c r="AJ38" s="403"/>
      <c r="AK38" s="403"/>
      <c r="AL38" s="189"/>
      <c r="AM38" s="404" t="str">
        <f t="shared" si="0"/>
        <v/>
      </c>
      <c r="AN38" s="404"/>
      <c r="AO38" s="403"/>
      <c r="AP38" s="403"/>
      <c r="AQ38" s="403"/>
      <c r="AR38" s="403"/>
      <c r="AS38" s="403"/>
      <c r="AT38" s="403"/>
      <c r="AU38" s="403"/>
      <c r="AV38" s="403"/>
      <c r="AW38" s="403"/>
      <c r="AX38" s="403"/>
      <c r="AY38" s="403"/>
      <c r="AZ38" s="403"/>
      <c r="BA38" s="403"/>
      <c r="BB38" s="403"/>
      <c r="BC38" s="403"/>
      <c r="BD38" s="189"/>
      <c r="BE38" s="404" t="str">
        <f t="shared" si="1"/>
        <v/>
      </c>
      <c r="BF38" s="404"/>
      <c r="BG38" s="403"/>
      <c r="BH38" s="403"/>
      <c r="BI38" s="403"/>
      <c r="BJ38" s="403"/>
      <c r="BK38" s="403"/>
      <c r="BL38" s="403"/>
      <c r="BM38" s="403"/>
      <c r="BN38" s="403"/>
      <c r="BO38" s="403"/>
      <c r="BP38" s="403"/>
      <c r="BQ38" s="403"/>
      <c r="BR38" s="403"/>
      <c r="BS38" s="403"/>
      <c r="BT38" s="403"/>
      <c r="BU38" s="403"/>
      <c r="BV38" s="189"/>
      <c r="BW38" s="404">
        <f t="shared" si="2"/>
        <v>13</v>
      </c>
      <c r="BX38" s="404"/>
      <c r="BY38" s="403" t="str">
        <f>IF('各会計、関係団体の財政状況及び健全化判断比率'!B72="","",'各会計、関係団体の財政状況及び健全化判断比率'!B72)</f>
        <v>東京都後期高齢者医療広域連合
（後期高齢者医療特別会計）</v>
      </c>
      <c r="BZ38" s="403"/>
      <c r="CA38" s="403"/>
      <c r="CB38" s="403"/>
      <c r="CC38" s="403"/>
      <c r="CD38" s="403"/>
      <c r="CE38" s="403"/>
      <c r="CF38" s="403"/>
      <c r="CG38" s="403"/>
      <c r="CH38" s="403"/>
      <c r="CI38" s="403"/>
      <c r="CJ38" s="403"/>
      <c r="CK38" s="403"/>
      <c r="CL38" s="403"/>
      <c r="CM38" s="403"/>
      <c r="CN38" s="189"/>
      <c r="CO38" s="404">
        <f t="shared" si="3"/>
        <v>20</v>
      </c>
      <c r="CP38" s="404"/>
      <c r="CQ38" s="403" t="str">
        <f>IF('各会計、関係団体の財政状況及び健全化判断比率'!BS11="","",'各会計、関係団体の財政状況及び健全化判断比率'!BS11)</f>
        <v>（一社）まちづくり府中</v>
      </c>
      <c r="CR38" s="403"/>
      <c r="CS38" s="403"/>
      <c r="CT38" s="403"/>
      <c r="CU38" s="403"/>
      <c r="CV38" s="403"/>
      <c r="CW38" s="403"/>
      <c r="CX38" s="403"/>
      <c r="CY38" s="403"/>
      <c r="CZ38" s="403"/>
      <c r="DA38" s="403"/>
      <c r="DB38" s="403"/>
      <c r="DC38" s="403"/>
      <c r="DD38" s="403"/>
      <c r="DE38" s="403"/>
      <c r="DF38" s="186"/>
      <c r="DG38" s="405" t="str">
        <f>IF('各会計、関係団体の財政状況及び健全化判断比率'!BR11="","",'各会計、関係団体の財政状況及び健全化判断比率'!BR11)</f>
        <v/>
      </c>
      <c r="DH38" s="405"/>
      <c r="DI38" s="193"/>
      <c r="DJ38" s="161"/>
      <c r="DK38" s="161"/>
      <c r="DL38" s="161"/>
      <c r="DM38" s="161"/>
      <c r="DN38" s="161"/>
      <c r="DO38" s="161"/>
    </row>
    <row r="39" spans="1:119" ht="32.25" customHeight="1" x14ac:dyDescent="0.15">
      <c r="A39" s="162"/>
      <c r="B39" s="188"/>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89"/>
      <c r="U39" s="404" t="str">
        <f t="shared" si="4"/>
        <v/>
      </c>
      <c r="V39" s="404"/>
      <c r="W39" s="403"/>
      <c r="X39" s="403"/>
      <c r="Y39" s="403"/>
      <c r="Z39" s="403"/>
      <c r="AA39" s="403"/>
      <c r="AB39" s="403"/>
      <c r="AC39" s="403"/>
      <c r="AD39" s="403"/>
      <c r="AE39" s="403"/>
      <c r="AF39" s="403"/>
      <c r="AG39" s="403"/>
      <c r="AH39" s="403"/>
      <c r="AI39" s="403"/>
      <c r="AJ39" s="403"/>
      <c r="AK39" s="403"/>
      <c r="AL39" s="189"/>
      <c r="AM39" s="404" t="str">
        <f t="shared" si="0"/>
        <v/>
      </c>
      <c r="AN39" s="404"/>
      <c r="AO39" s="403"/>
      <c r="AP39" s="403"/>
      <c r="AQ39" s="403"/>
      <c r="AR39" s="403"/>
      <c r="AS39" s="403"/>
      <c r="AT39" s="403"/>
      <c r="AU39" s="403"/>
      <c r="AV39" s="403"/>
      <c r="AW39" s="403"/>
      <c r="AX39" s="403"/>
      <c r="AY39" s="403"/>
      <c r="AZ39" s="403"/>
      <c r="BA39" s="403"/>
      <c r="BB39" s="403"/>
      <c r="BC39" s="403"/>
      <c r="BD39" s="189"/>
      <c r="BE39" s="404" t="str">
        <f t="shared" si="1"/>
        <v/>
      </c>
      <c r="BF39" s="404"/>
      <c r="BG39" s="403"/>
      <c r="BH39" s="403"/>
      <c r="BI39" s="403"/>
      <c r="BJ39" s="403"/>
      <c r="BK39" s="403"/>
      <c r="BL39" s="403"/>
      <c r="BM39" s="403"/>
      <c r="BN39" s="403"/>
      <c r="BO39" s="403"/>
      <c r="BP39" s="403"/>
      <c r="BQ39" s="403"/>
      <c r="BR39" s="403"/>
      <c r="BS39" s="403"/>
      <c r="BT39" s="403"/>
      <c r="BU39" s="403"/>
      <c r="BV39" s="189"/>
      <c r="BW39" s="404">
        <f t="shared" si="2"/>
        <v>14</v>
      </c>
      <c r="BX39" s="404"/>
      <c r="BY39" s="403" t="str">
        <f>IF('各会計、関係団体の財政状況及び健全化判断比率'!B73="","",'各会計、関係団体の財政状況及び健全化判断比率'!B73)</f>
        <v>東京市町村総合事務組合
（交通災害共済事業特別会計）</v>
      </c>
      <c r="BZ39" s="403"/>
      <c r="CA39" s="403"/>
      <c r="CB39" s="403"/>
      <c r="CC39" s="403"/>
      <c r="CD39" s="403"/>
      <c r="CE39" s="403"/>
      <c r="CF39" s="403"/>
      <c r="CG39" s="403"/>
      <c r="CH39" s="403"/>
      <c r="CI39" s="403"/>
      <c r="CJ39" s="403"/>
      <c r="CK39" s="403"/>
      <c r="CL39" s="403"/>
      <c r="CM39" s="403"/>
      <c r="CN39" s="189"/>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6"/>
      <c r="DG39" s="405" t="str">
        <f>IF('各会計、関係団体の財政状況及び健全化判断比率'!BR12="","",'各会計、関係団体の財政状況及び健全化判断比率'!BR12)</f>
        <v/>
      </c>
      <c r="DH39" s="405"/>
      <c r="DI39" s="193"/>
      <c r="DJ39" s="161"/>
      <c r="DK39" s="161"/>
      <c r="DL39" s="161"/>
      <c r="DM39" s="161"/>
      <c r="DN39" s="161"/>
      <c r="DO39" s="161"/>
    </row>
    <row r="40" spans="1:119" ht="32.25" customHeight="1" x14ac:dyDescent="0.15">
      <c r="A40" s="162"/>
      <c r="B40" s="188"/>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89"/>
      <c r="U40" s="404" t="str">
        <f t="shared" si="4"/>
        <v/>
      </c>
      <c r="V40" s="404"/>
      <c r="W40" s="403"/>
      <c r="X40" s="403"/>
      <c r="Y40" s="403"/>
      <c r="Z40" s="403"/>
      <c r="AA40" s="403"/>
      <c r="AB40" s="403"/>
      <c r="AC40" s="403"/>
      <c r="AD40" s="403"/>
      <c r="AE40" s="403"/>
      <c r="AF40" s="403"/>
      <c r="AG40" s="403"/>
      <c r="AH40" s="403"/>
      <c r="AI40" s="403"/>
      <c r="AJ40" s="403"/>
      <c r="AK40" s="403"/>
      <c r="AL40" s="189"/>
      <c r="AM40" s="404" t="str">
        <f t="shared" si="0"/>
        <v/>
      </c>
      <c r="AN40" s="404"/>
      <c r="AO40" s="403"/>
      <c r="AP40" s="403"/>
      <c r="AQ40" s="403"/>
      <c r="AR40" s="403"/>
      <c r="AS40" s="403"/>
      <c r="AT40" s="403"/>
      <c r="AU40" s="403"/>
      <c r="AV40" s="403"/>
      <c r="AW40" s="403"/>
      <c r="AX40" s="403"/>
      <c r="AY40" s="403"/>
      <c r="AZ40" s="403"/>
      <c r="BA40" s="403"/>
      <c r="BB40" s="403"/>
      <c r="BC40" s="403"/>
      <c r="BD40" s="189"/>
      <c r="BE40" s="404" t="str">
        <f t="shared" si="1"/>
        <v/>
      </c>
      <c r="BF40" s="404"/>
      <c r="BG40" s="403"/>
      <c r="BH40" s="403"/>
      <c r="BI40" s="403"/>
      <c r="BJ40" s="403"/>
      <c r="BK40" s="403"/>
      <c r="BL40" s="403"/>
      <c r="BM40" s="403"/>
      <c r="BN40" s="403"/>
      <c r="BO40" s="403"/>
      <c r="BP40" s="403"/>
      <c r="BQ40" s="403"/>
      <c r="BR40" s="403"/>
      <c r="BS40" s="403"/>
      <c r="BT40" s="403"/>
      <c r="BU40" s="403"/>
      <c r="BV40" s="189"/>
      <c r="BW40" s="404">
        <f t="shared" si="2"/>
        <v>15</v>
      </c>
      <c r="BX40" s="404"/>
      <c r="BY40" s="403" t="str">
        <f>IF('各会計、関係団体の財政状況及び健全化判断比率'!B74="","",'各会計、関係団体の財政状況及び健全化判断比率'!B74)</f>
        <v>稲城・府中墓苑組合</v>
      </c>
      <c r="BZ40" s="403"/>
      <c r="CA40" s="403"/>
      <c r="CB40" s="403"/>
      <c r="CC40" s="403"/>
      <c r="CD40" s="403"/>
      <c r="CE40" s="403"/>
      <c r="CF40" s="403"/>
      <c r="CG40" s="403"/>
      <c r="CH40" s="403"/>
      <c r="CI40" s="403"/>
      <c r="CJ40" s="403"/>
      <c r="CK40" s="403"/>
      <c r="CL40" s="403"/>
      <c r="CM40" s="403"/>
      <c r="CN40" s="189"/>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6"/>
      <c r="DG40" s="405" t="str">
        <f>IF('各会計、関係団体の財政状況及び健全化判断比率'!BR13="","",'各会計、関係団体の財政状況及び健全化判断比率'!BR13)</f>
        <v/>
      </c>
      <c r="DH40" s="405"/>
      <c r="DI40" s="193"/>
      <c r="DJ40" s="161"/>
      <c r="DK40" s="161"/>
      <c r="DL40" s="161"/>
      <c r="DM40" s="161"/>
      <c r="DN40" s="161"/>
      <c r="DO40" s="161"/>
    </row>
    <row r="41" spans="1:119" ht="32.25" customHeight="1" x14ac:dyDescent="0.15">
      <c r="A41" s="162"/>
      <c r="B41" s="188"/>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89"/>
      <c r="U41" s="404" t="str">
        <f t="shared" si="4"/>
        <v/>
      </c>
      <c r="V41" s="404"/>
      <c r="W41" s="403"/>
      <c r="X41" s="403"/>
      <c r="Y41" s="403"/>
      <c r="Z41" s="403"/>
      <c r="AA41" s="403"/>
      <c r="AB41" s="403"/>
      <c r="AC41" s="403"/>
      <c r="AD41" s="403"/>
      <c r="AE41" s="403"/>
      <c r="AF41" s="403"/>
      <c r="AG41" s="403"/>
      <c r="AH41" s="403"/>
      <c r="AI41" s="403"/>
      <c r="AJ41" s="403"/>
      <c r="AK41" s="403"/>
      <c r="AL41" s="189"/>
      <c r="AM41" s="404" t="str">
        <f t="shared" si="0"/>
        <v/>
      </c>
      <c r="AN41" s="404"/>
      <c r="AO41" s="403"/>
      <c r="AP41" s="403"/>
      <c r="AQ41" s="403"/>
      <c r="AR41" s="403"/>
      <c r="AS41" s="403"/>
      <c r="AT41" s="403"/>
      <c r="AU41" s="403"/>
      <c r="AV41" s="403"/>
      <c r="AW41" s="403"/>
      <c r="AX41" s="403"/>
      <c r="AY41" s="403"/>
      <c r="AZ41" s="403"/>
      <c r="BA41" s="403"/>
      <c r="BB41" s="403"/>
      <c r="BC41" s="403"/>
      <c r="BD41" s="189"/>
      <c r="BE41" s="404" t="str">
        <f t="shared" si="1"/>
        <v/>
      </c>
      <c r="BF41" s="404"/>
      <c r="BG41" s="403"/>
      <c r="BH41" s="403"/>
      <c r="BI41" s="403"/>
      <c r="BJ41" s="403"/>
      <c r="BK41" s="403"/>
      <c r="BL41" s="403"/>
      <c r="BM41" s="403"/>
      <c r="BN41" s="403"/>
      <c r="BO41" s="403"/>
      <c r="BP41" s="403"/>
      <c r="BQ41" s="403"/>
      <c r="BR41" s="403"/>
      <c r="BS41" s="403"/>
      <c r="BT41" s="403"/>
      <c r="BU41" s="403"/>
      <c r="BV41" s="189"/>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89"/>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6"/>
      <c r="DG41" s="405" t="str">
        <f>IF('各会計、関係団体の財政状況及び健全化判断比率'!BR14="","",'各会計、関係団体の財政状況及び健全化判断比率'!BR14)</f>
        <v/>
      </c>
      <c r="DH41" s="405"/>
      <c r="DI41" s="193"/>
      <c r="DJ41" s="161"/>
      <c r="DK41" s="161"/>
      <c r="DL41" s="161"/>
      <c r="DM41" s="161"/>
      <c r="DN41" s="161"/>
      <c r="DO41" s="161"/>
    </row>
    <row r="42" spans="1:119" ht="32.25" customHeight="1" x14ac:dyDescent="0.15">
      <c r="A42" s="161"/>
      <c r="B42" s="188"/>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89"/>
      <c r="U42" s="404" t="str">
        <f t="shared" si="4"/>
        <v/>
      </c>
      <c r="V42" s="404"/>
      <c r="W42" s="403"/>
      <c r="X42" s="403"/>
      <c r="Y42" s="403"/>
      <c r="Z42" s="403"/>
      <c r="AA42" s="403"/>
      <c r="AB42" s="403"/>
      <c r="AC42" s="403"/>
      <c r="AD42" s="403"/>
      <c r="AE42" s="403"/>
      <c r="AF42" s="403"/>
      <c r="AG42" s="403"/>
      <c r="AH42" s="403"/>
      <c r="AI42" s="403"/>
      <c r="AJ42" s="403"/>
      <c r="AK42" s="403"/>
      <c r="AL42" s="189"/>
      <c r="AM42" s="404" t="str">
        <f t="shared" si="0"/>
        <v/>
      </c>
      <c r="AN42" s="404"/>
      <c r="AO42" s="403"/>
      <c r="AP42" s="403"/>
      <c r="AQ42" s="403"/>
      <c r="AR42" s="403"/>
      <c r="AS42" s="403"/>
      <c r="AT42" s="403"/>
      <c r="AU42" s="403"/>
      <c r="AV42" s="403"/>
      <c r="AW42" s="403"/>
      <c r="AX42" s="403"/>
      <c r="AY42" s="403"/>
      <c r="AZ42" s="403"/>
      <c r="BA42" s="403"/>
      <c r="BB42" s="403"/>
      <c r="BC42" s="403"/>
      <c r="BD42" s="189"/>
      <c r="BE42" s="404" t="str">
        <f t="shared" si="1"/>
        <v/>
      </c>
      <c r="BF42" s="404"/>
      <c r="BG42" s="403"/>
      <c r="BH42" s="403"/>
      <c r="BI42" s="403"/>
      <c r="BJ42" s="403"/>
      <c r="BK42" s="403"/>
      <c r="BL42" s="403"/>
      <c r="BM42" s="403"/>
      <c r="BN42" s="403"/>
      <c r="BO42" s="403"/>
      <c r="BP42" s="403"/>
      <c r="BQ42" s="403"/>
      <c r="BR42" s="403"/>
      <c r="BS42" s="403"/>
      <c r="BT42" s="403"/>
      <c r="BU42" s="403"/>
      <c r="BV42" s="189"/>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89"/>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6"/>
      <c r="DG42" s="405" t="str">
        <f>IF('各会計、関係団体の財政状況及び健全化判断比率'!BR15="","",'各会計、関係団体の財政状況及び健全化判断比率'!BR15)</f>
        <v/>
      </c>
      <c r="DH42" s="405"/>
      <c r="DI42" s="193"/>
      <c r="DJ42" s="161"/>
      <c r="DK42" s="161"/>
      <c r="DL42" s="161"/>
      <c r="DM42" s="161"/>
      <c r="DN42" s="161"/>
      <c r="DO42" s="161"/>
    </row>
    <row r="43" spans="1:119" ht="32.25" customHeight="1" x14ac:dyDescent="0.15">
      <c r="A43" s="161"/>
      <c r="B43" s="188"/>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89"/>
      <c r="U43" s="404" t="str">
        <f t="shared" si="4"/>
        <v/>
      </c>
      <c r="V43" s="404"/>
      <c r="W43" s="403"/>
      <c r="X43" s="403"/>
      <c r="Y43" s="403"/>
      <c r="Z43" s="403"/>
      <c r="AA43" s="403"/>
      <c r="AB43" s="403"/>
      <c r="AC43" s="403"/>
      <c r="AD43" s="403"/>
      <c r="AE43" s="403"/>
      <c r="AF43" s="403"/>
      <c r="AG43" s="403"/>
      <c r="AH43" s="403"/>
      <c r="AI43" s="403"/>
      <c r="AJ43" s="403"/>
      <c r="AK43" s="403"/>
      <c r="AL43" s="189"/>
      <c r="AM43" s="404" t="str">
        <f t="shared" si="0"/>
        <v/>
      </c>
      <c r="AN43" s="404"/>
      <c r="AO43" s="403"/>
      <c r="AP43" s="403"/>
      <c r="AQ43" s="403"/>
      <c r="AR43" s="403"/>
      <c r="AS43" s="403"/>
      <c r="AT43" s="403"/>
      <c r="AU43" s="403"/>
      <c r="AV43" s="403"/>
      <c r="AW43" s="403"/>
      <c r="AX43" s="403"/>
      <c r="AY43" s="403"/>
      <c r="AZ43" s="403"/>
      <c r="BA43" s="403"/>
      <c r="BB43" s="403"/>
      <c r="BC43" s="403"/>
      <c r="BD43" s="189"/>
      <c r="BE43" s="404" t="str">
        <f t="shared" si="1"/>
        <v/>
      </c>
      <c r="BF43" s="404"/>
      <c r="BG43" s="403"/>
      <c r="BH43" s="403"/>
      <c r="BI43" s="403"/>
      <c r="BJ43" s="403"/>
      <c r="BK43" s="403"/>
      <c r="BL43" s="403"/>
      <c r="BM43" s="403"/>
      <c r="BN43" s="403"/>
      <c r="BO43" s="403"/>
      <c r="BP43" s="403"/>
      <c r="BQ43" s="403"/>
      <c r="BR43" s="403"/>
      <c r="BS43" s="403"/>
      <c r="BT43" s="403"/>
      <c r="BU43" s="403"/>
      <c r="BV43" s="189"/>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89"/>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6"/>
      <c r="DG43" s="405" t="str">
        <f>IF('各会計、関係団体の財政状況及び健全化判断比率'!BR16="","",'各会計、関係団体の財政状況及び健全化判断比率'!BR16)</f>
        <v/>
      </c>
      <c r="DH43" s="405"/>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195</v>
      </c>
      <c r="C46" s="161"/>
      <c r="D46" s="161"/>
      <c r="E46" s="161" t="s">
        <v>196</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197</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198</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199</v>
      </c>
    </row>
    <row r="50" spans="5:5" x14ac:dyDescent="0.15">
      <c r="E50" s="163" t="s">
        <v>200</v>
      </c>
    </row>
    <row r="51" spans="5:5" x14ac:dyDescent="0.15">
      <c r="E51" s="163" t="s">
        <v>201</v>
      </c>
    </row>
    <row r="52" spans="5:5" x14ac:dyDescent="0.15">
      <c r="E52" s="163" t="s">
        <v>202</v>
      </c>
    </row>
    <row r="53" spans="5:5" x14ac:dyDescent="0.15">
      <c r="E53" s="163"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1BfIzFhVs72mXBnHN8gc4JlXo46aUGnmInOzNWkPloatwMhxRV3SzLW99I2tAs3+Qbzb3EKw0nw9ZSrCTSNzQ==" saltValue="CpUkMaUWH5EqCL14kifI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9" t="s">
        <v>549</v>
      </c>
      <c r="D34" s="1249"/>
      <c r="E34" s="1250"/>
      <c r="F34" s="32">
        <v>6.61</v>
      </c>
      <c r="G34" s="33">
        <v>3.9</v>
      </c>
      <c r="H34" s="33">
        <v>5.0199999999999996</v>
      </c>
      <c r="I34" s="33">
        <v>4.9000000000000004</v>
      </c>
      <c r="J34" s="34">
        <v>5.62</v>
      </c>
      <c r="K34" s="22"/>
      <c r="L34" s="22"/>
      <c r="M34" s="22"/>
      <c r="N34" s="22"/>
      <c r="O34" s="22"/>
      <c r="P34" s="22"/>
    </row>
    <row r="35" spans="1:16" ht="39" customHeight="1" x14ac:dyDescent="0.15">
      <c r="A35" s="22"/>
      <c r="B35" s="35"/>
      <c r="C35" s="1243" t="s">
        <v>550</v>
      </c>
      <c r="D35" s="1244"/>
      <c r="E35" s="1245"/>
      <c r="F35" s="36" t="s">
        <v>500</v>
      </c>
      <c r="G35" s="37" t="s">
        <v>500</v>
      </c>
      <c r="H35" s="37">
        <v>2.2999999999999998</v>
      </c>
      <c r="I35" s="37">
        <v>3.51</v>
      </c>
      <c r="J35" s="38">
        <v>4.58</v>
      </c>
      <c r="K35" s="22"/>
      <c r="L35" s="22"/>
      <c r="M35" s="22"/>
      <c r="N35" s="22"/>
      <c r="O35" s="22"/>
      <c r="P35" s="22"/>
    </row>
    <row r="36" spans="1:16" ht="39" customHeight="1" x14ac:dyDescent="0.15">
      <c r="A36" s="22"/>
      <c r="B36" s="35"/>
      <c r="C36" s="1243" t="s">
        <v>551</v>
      </c>
      <c r="D36" s="1244"/>
      <c r="E36" s="1245"/>
      <c r="F36" s="36">
        <v>0.56000000000000005</v>
      </c>
      <c r="G36" s="37">
        <v>0.62</v>
      </c>
      <c r="H36" s="37">
        <v>0.74</v>
      </c>
      <c r="I36" s="37">
        <v>1.27</v>
      </c>
      <c r="J36" s="38">
        <v>1.19</v>
      </c>
      <c r="K36" s="22"/>
      <c r="L36" s="22"/>
      <c r="M36" s="22"/>
      <c r="N36" s="22"/>
      <c r="O36" s="22"/>
      <c r="P36" s="22"/>
    </row>
    <row r="37" spans="1:16" ht="39" customHeight="1" x14ac:dyDescent="0.15">
      <c r="A37" s="22"/>
      <c r="B37" s="35"/>
      <c r="C37" s="1243" t="s">
        <v>552</v>
      </c>
      <c r="D37" s="1244"/>
      <c r="E37" s="1245"/>
      <c r="F37" s="36">
        <v>0.45</v>
      </c>
      <c r="G37" s="37">
        <v>0.48</v>
      </c>
      <c r="H37" s="37">
        <v>0.67</v>
      </c>
      <c r="I37" s="37">
        <v>0.44</v>
      </c>
      <c r="J37" s="38">
        <v>0.11</v>
      </c>
      <c r="K37" s="22"/>
      <c r="L37" s="22"/>
      <c r="M37" s="22"/>
      <c r="N37" s="22"/>
      <c r="O37" s="22"/>
      <c r="P37" s="22"/>
    </row>
    <row r="38" spans="1:16" ht="39" customHeight="1" x14ac:dyDescent="0.15">
      <c r="A38" s="22"/>
      <c r="B38" s="35"/>
      <c r="C38" s="1243" t="s">
        <v>553</v>
      </c>
      <c r="D38" s="1244"/>
      <c r="E38" s="1245"/>
      <c r="F38" s="36">
        <v>0.56000000000000005</v>
      </c>
      <c r="G38" s="37">
        <v>0.37</v>
      </c>
      <c r="H38" s="37">
        <v>0.48</v>
      </c>
      <c r="I38" s="37">
        <v>0.11</v>
      </c>
      <c r="J38" s="38">
        <v>0.09</v>
      </c>
      <c r="K38" s="22"/>
      <c r="L38" s="22"/>
      <c r="M38" s="22"/>
      <c r="N38" s="22"/>
      <c r="O38" s="22"/>
      <c r="P38" s="22"/>
    </row>
    <row r="39" spans="1:16" ht="39" customHeight="1" x14ac:dyDescent="0.15">
      <c r="A39" s="22"/>
      <c r="B39" s="35"/>
      <c r="C39" s="1243" t="s">
        <v>554</v>
      </c>
      <c r="D39" s="1244"/>
      <c r="E39" s="1245"/>
      <c r="F39" s="36">
        <v>0.01</v>
      </c>
      <c r="G39" s="37">
        <v>0</v>
      </c>
      <c r="H39" s="37">
        <v>0.01</v>
      </c>
      <c r="I39" s="37">
        <v>0.01</v>
      </c>
      <c r="J39" s="38">
        <v>0.02</v>
      </c>
      <c r="K39" s="22"/>
      <c r="L39" s="22"/>
      <c r="M39" s="22"/>
      <c r="N39" s="22"/>
      <c r="O39" s="22"/>
      <c r="P39" s="22"/>
    </row>
    <row r="40" spans="1:16" ht="39" customHeight="1" x14ac:dyDescent="0.15">
      <c r="A40" s="22"/>
      <c r="B40" s="35"/>
      <c r="C40" s="1243" t="s">
        <v>555</v>
      </c>
      <c r="D40" s="1244"/>
      <c r="E40" s="1245"/>
      <c r="F40" s="36">
        <v>0.01</v>
      </c>
      <c r="G40" s="37">
        <v>0.04</v>
      </c>
      <c r="H40" s="37">
        <v>0.04</v>
      </c>
      <c r="I40" s="37">
        <v>0</v>
      </c>
      <c r="J40" s="38">
        <v>0</v>
      </c>
      <c r="K40" s="22"/>
      <c r="L40" s="22"/>
      <c r="M40" s="22"/>
      <c r="N40" s="22"/>
      <c r="O40" s="22"/>
      <c r="P40" s="22"/>
    </row>
    <row r="41" spans="1:16" ht="39" customHeight="1" x14ac:dyDescent="0.15">
      <c r="A41" s="22"/>
      <c r="B41" s="35"/>
      <c r="C41" s="1243" t="s">
        <v>556</v>
      </c>
      <c r="D41" s="1244"/>
      <c r="E41" s="1245"/>
      <c r="F41" s="36">
        <v>0</v>
      </c>
      <c r="G41" s="37">
        <v>0</v>
      </c>
      <c r="H41" s="37">
        <v>0</v>
      </c>
      <c r="I41" s="37">
        <v>0</v>
      </c>
      <c r="J41" s="38">
        <v>0</v>
      </c>
      <c r="K41" s="22"/>
      <c r="L41" s="22"/>
      <c r="M41" s="22"/>
      <c r="N41" s="22"/>
      <c r="O41" s="22"/>
      <c r="P41" s="22"/>
    </row>
    <row r="42" spans="1:16" ht="39" customHeight="1" x14ac:dyDescent="0.15">
      <c r="A42" s="22"/>
      <c r="B42" s="39"/>
      <c r="C42" s="1243" t="s">
        <v>557</v>
      </c>
      <c r="D42" s="1244"/>
      <c r="E42" s="1245"/>
      <c r="F42" s="36" t="s">
        <v>500</v>
      </c>
      <c r="G42" s="37" t="s">
        <v>500</v>
      </c>
      <c r="H42" s="37" t="s">
        <v>500</v>
      </c>
      <c r="I42" s="37" t="s">
        <v>500</v>
      </c>
      <c r="J42" s="38" t="s">
        <v>500</v>
      </c>
      <c r="K42" s="22"/>
      <c r="L42" s="22"/>
      <c r="M42" s="22"/>
      <c r="N42" s="22"/>
      <c r="O42" s="22"/>
      <c r="P42" s="22"/>
    </row>
    <row r="43" spans="1:16" ht="39" customHeight="1" thickBot="1" x14ac:dyDescent="0.2">
      <c r="A43" s="22"/>
      <c r="B43" s="40"/>
      <c r="C43" s="1246" t="s">
        <v>558</v>
      </c>
      <c r="D43" s="1247"/>
      <c r="E43" s="1248"/>
      <c r="F43" s="41">
        <v>0.71</v>
      </c>
      <c r="G43" s="42">
        <v>2.29</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85m9GndMKTzGF7huFs+hmzNQ0L+VaYdVrCKPieHC+WBi+CbdpMN0HVoMtPhjbnvpOnW2P5HnJmW4vqrx86SA==" saltValue="Xo93GVnEneJiku406iIO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59" t="s">
        <v>11</v>
      </c>
      <c r="C45" s="1260"/>
      <c r="D45" s="58"/>
      <c r="E45" s="1265" t="s">
        <v>12</v>
      </c>
      <c r="F45" s="1265"/>
      <c r="G45" s="1265"/>
      <c r="H45" s="1265"/>
      <c r="I45" s="1265"/>
      <c r="J45" s="1266"/>
      <c r="K45" s="59">
        <v>4945</v>
      </c>
      <c r="L45" s="60">
        <v>4730</v>
      </c>
      <c r="M45" s="60">
        <v>4440</v>
      </c>
      <c r="N45" s="60">
        <v>4254</v>
      </c>
      <c r="O45" s="61">
        <v>4185</v>
      </c>
      <c r="P45" s="48"/>
      <c r="Q45" s="48"/>
      <c r="R45" s="48"/>
      <c r="S45" s="48"/>
      <c r="T45" s="48"/>
      <c r="U45" s="48"/>
    </row>
    <row r="46" spans="1:21" ht="30.75" customHeight="1" x14ac:dyDescent="0.15">
      <c r="A46" s="48"/>
      <c r="B46" s="1261"/>
      <c r="C46" s="1262"/>
      <c r="D46" s="62"/>
      <c r="E46" s="1253" t="s">
        <v>13</v>
      </c>
      <c r="F46" s="1253"/>
      <c r="G46" s="1253"/>
      <c r="H46" s="1253"/>
      <c r="I46" s="1253"/>
      <c r="J46" s="1254"/>
      <c r="K46" s="63" t="s">
        <v>500</v>
      </c>
      <c r="L46" s="64" t="s">
        <v>500</v>
      </c>
      <c r="M46" s="64" t="s">
        <v>500</v>
      </c>
      <c r="N46" s="64" t="s">
        <v>500</v>
      </c>
      <c r="O46" s="65" t="s">
        <v>500</v>
      </c>
      <c r="P46" s="48"/>
      <c r="Q46" s="48"/>
      <c r="R46" s="48"/>
      <c r="S46" s="48"/>
      <c r="T46" s="48"/>
      <c r="U46" s="48"/>
    </row>
    <row r="47" spans="1:21" ht="30.75" customHeight="1" x14ac:dyDescent="0.15">
      <c r="A47" s="48"/>
      <c r="B47" s="1261"/>
      <c r="C47" s="1262"/>
      <c r="D47" s="62"/>
      <c r="E47" s="1253" t="s">
        <v>14</v>
      </c>
      <c r="F47" s="1253"/>
      <c r="G47" s="1253"/>
      <c r="H47" s="1253"/>
      <c r="I47" s="1253"/>
      <c r="J47" s="1254"/>
      <c r="K47" s="63" t="s">
        <v>500</v>
      </c>
      <c r="L47" s="64" t="s">
        <v>500</v>
      </c>
      <c r="M47" s="64" t="s">
        <v>500</v>
      </c>
      <c r="N47" s="64" t="s">
        <v>500</v>
      </c>
      <c r="O47" s="65" t="s">
        <v>500</v>
      </c>
      <c r="P47" s="48"/>
      <c r="Q47" s="48"/>
      <c r="R47" s="48"/>
      <c r="S47" s="48"/>
      <c r="T47" s="48"/>
      <c r="U47" s="48"/>
    </row>
    <row r="48" spans="1:21" ht="30.75" customHeight="1" x14ac:dyDescent="0.15">
      <c r="A48" s="48"/>
      <c r="B48" s="1261"/>
      <c r="C48" s="1262"/>
      <c r="D48" s="62"/>
      <c r="E48" s="1253" t="s">
        <v>15</v>
      </c>
      <c r="F48" s="1253"/>
      <c r="G48" s="1253"/>
      <c r="H48" s="1253"/>
      <c r="I48" s="1253"/>
      <c r="J48" s="1254"/>
      <c r="K48" s="63">
        <v>336</v>
      </c>
      <c r="L48" s="64">
        <v>286</v>
      </c>
      <c r="M48" s="64">
        <v>408</v>
      </c>
      <c r="N48" s="64">
        <v>406</v>
      </c>
      <c r="O48" s="65">
        <v>386</v>
      </c>
      <c r="P48" s="48"/>
      <c r="Q48" s="48"/>
      <c r="R48" s="48"/>
      <c r="S48" s="48"/>
      <c r="T48" s="48"/>
      <c r="U48" s="48"/>
    </row>
    <row r="49" spans="1:21" ht="30.75" customHeight="1" x14ac:dyDescent="0.15">
      <c r="A49" s="48"/>
      <c r="B49" s="1261"/>
      <c r="C49" s="1262"/>
      <c r="D49" s="62"/>
      <c r="E49" s="1253" t="s">
        <v>16</v>
      </c>
      <c r="F49" s="1253"/>
      <c r="G49" s="1253"/>
      <c r="H49" s="1253"/>
      <c r="I49" s="1253"/>
      <c r="J49" s="1254"/>
      <c r="K49" s="63">
        <v>79</v>
      </c>
      <c r="L49" s="64">
        <v>54</v>
      </c>
      <c r="M49" s="64">
        <v>52</v>
      </c>
      <c r="N49" s="64">
        <v>72</v>
      </c>
      <c r="O49" s="65">
        <v>88</v>
      </c>
      <c r="P49" s="48"/>
      <c r="Q49" s="48"/>
      <c r="R49" s="48"/>
      <c r="S49" s="48"/>
      <c r="T49" s="48"/>
      <c r="U49" s="48"/>
    </row>
    <row r="50" spans="1:21" ht="30.75" customHeight="1" x14ac:dyDescent="0.15">
      <c r="A50" s="48"/>
      <c r="B50" s="1261"/>
      <c r="C50" s="1262"/>
      <c r="D50" s="62"/>
      <c r="E50" s="1253" t="s">
        <v>17</v>
      </c>
      <c r="F50" s="1253"/>
      <c r="G50" s="1253"/>
      <c r="H50" s="1253"/>
      <c r="I50" s="1253"/>
      <c r="J50" s="1254"/>
      <c r="K50" s="63">
        <v>1735</v>
      </c>
      <c r="L50" s="64">
        <v>638</v>
      </c>
      <c r="M50" s="64">
        <v>991</v>
      </c>
      <c r="N50" s="64">
        <v>1320</v>
      </c>
      <c r="O50" s="65">
        <v>759</v>
      </c>
      <c r="P50" s="48"/>
      <c r="Q50" s="48"/>
      <c r="R50" s="48"/>
      <c r="S50" s="48"/>
      <c r="T50" s="48"/>
      <c r="U50" s="48"/>
    </row>
    <row r="51" spans="1:21" ht="30.75" customHeight="1" x14ac:dyDescent="0.15">
      <c r="A51" s="48"/>
      <c r="B51" s="1263"/>
      <c r="C51" s="1264"/>
      <c r="D51" s="66"/>
      <c r="E51" s="1253" t="s">
        <v>18</v>
      </c>
      <c r="F51" s="1253"/>
      <c r="G51" s="1253"/>
      <c r="H51" s="1253"/>
      <c r="I51" s="1253"/>
      <c r="J51" s="1254"/>
      <c r="K51" s="63" t="s">
        <v>500</v>
      </c>
      <c r="L51" s="64" t="s">
        <v>500</v>
      </c>
      <c r="M51" s="64" t="s">
        <v>500</v>
      </c>
      <c r="N51" s="64" t="s">
        <v>500</v>
      </c>
      <c r="O51" s="65" t="s">
        <v>500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4804</v>
      </c>
      <c r="L52" s="64">
        <v>4938</v>
      </c>
      <c r="M52" s="64">
        <v>4400</v>
      </c>
      <c r="N52" s="64">
        <v>4218</v>
      </c>
      <c r="O52" s="65">
        <v>4165</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2291</v>
      </c>
      <c r="L53" s="69">
        <v>770</v>
      </c>
      <c r="M53" s="69">
        <v>1491</v>
      </c>
      <c r="N53" s="69">
        <v>1834</v>
      </c>
      <c r="O53" s="70">
        <v>1253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hNvTVdgikooUgtK7zoTRQ0e9sgBuAjNba38syCQ0+5qYA6QtmAxtP8RSGRKbkoRTOa9/yqLKN/vzgZCmHkWBA==" saltValue="WGrM1KkT3ZH+xyqPrR93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79" t="s">
        <v>24</v>
      </c>
      <c r="C41" s="1280"/>
      <c r="D41" s="81"/>
      <c r="E41" s="1281" t="s">
        <v>25</v>
      </c>
      <c r="F41" s="1281"/>
      <c r="G41" s="1281"/>
      <c r="H41" s="1282"/>
      <c r="I41" s="82">
        <v>43064</v>
      </c>
      <c r="J41" s="83">
        <v>41371</v>
      </c>
      <c r="K41" s="83">
        <v>38866</v>
      </c>
      <c r="L41" s="83">
        <v>40632</v>
      </c>
      <c r="M41" s="84">
        <v>44391</v>
      </c>
    </row>
    <row r="42" spans="2:13" ht="27.75" customHeight="1" x14ac:dyDescent="0.15">
      <c r="B42" s="1269"/>
      <c r="C42" s="1270"/>
      <c r="D42" s="85"/>
      <c r="E42" s="1273" t="s">
        <v>26</v>
      </c>
      <c r="F42" s="1273"/>
      <c r="G42" s="1273"/>
      <c r="H42" s="1274"/>
      <c r="I42" s="86">
        <v>7960</v>
      </c>
      <c r="J42" s="87">
        <v>7534</v>
      </c>
      <c r="K42" s="87">
        <v>6259</v>
      </c>
      <c r="L42" s="87">
        <v>4653</v>
      </c>
      <c r="M42" s="88">
        <v>4033</v>
      </c>
    </row>
    <row r="43" spans="2:13" ht="27.75" customHeight="1" x14ac:dyDescent="0.15">
      <c r="B43" s="1269"/>
      <c r="C43" s="1270"/>
      <c r="D43" s="85"/>
      <c r="E43" s="1273" t="s">
        <v>27</v>
      </c>
      <c r="F43" s="1273"/>
      <c r="G43" s="1273"/>
      <c r="H43" s="1274"/>
      <c r="I43" s="86">
        <v>3809</v>
      </c>
      <c r="J43" s="87">
        <v>3391</v>
      </c>
      <c r="K43" s="87">
        <v>3703</v>
      </c>
      <c r="L43" s="87">
        <v>3964</v>
      </c>
      <c r="M43" s="88">
        <v>4714</v>
      </c>
    </row>
    <row r="44" spans="2:13" ht="27.75" customHeight="1" x14ac:dyDescent="0.15">
      <c r="B44" s="1269"/>
      <c r="C44" s="1270"/>
      <c r="D44" s="85"/>
      <c r="E44" s="1273" t="s">
        <v>28</v>
      </c>
      <c r="F44" s="1273"/>
      <c r="G44" s="1273"/>
      <c r="H44" s="1274"/>
      <c r="I44" s="86">
        <v>348</v>
      </c>
      <c r="J44" s="87">
        <v>273</v>
      </c>
      <c r="K44" s="87">
        <v>526</v>
      </c>
      <c r="L44" s="87">
        <v>747</v>
      </c>
      <c r="M44" s="88">
        <v>665</v>
      </c>
    </row>
    <row r="45" spans="2:13" ht="27.75" customHeight="1" x14ac:dyDescent="0.15">
      <c r="B45" s="1269"/>
      <c r="C45" s="1270"/>
      <c r="D45" s="85"/>
      <c r="E45" s="1273" t="s">
        <v>29</v>
      </c>
      <c r="F45" s="1273"/>
      <c r="G45" s="1273"/>
      <c r="H45" s="1274"/>
      <c r="I45" s="86">
        <v>8285</v>
      </c>
      <c r="J45" s="87">
        <v>8153</v>
      </c>
      <c r="K45" s="87">
        <v>8148</v>
      </c>
      <c r="L45" s="87">
        <v>8162</v>
      </c>
      <c r="M45" s="88">
        <v>8111</v>
      </c>
    </row>
    <row r="46" spans="2:13" ht="27.75" customHeight="1" x14ac:dyDescent="0.15">
      <c r="B46" s="1269"/>
      <c r="C46" s="1270"/>
      <c r="D46" s="89"/>
      <c r="E46" s="1273" t="s">
        <v>30</v>
      </c>
      <c r="F46" s="1273"/>
      <c r="G46" s="1273"/>
      <c r="H46" s="1274"/>
      <c r="I46" s="86" t="s">
        <v>500</v>
      </c>
      <c r="J46" s="87" t="s">
        <v>500</v>
      </c>
      <c r="K46" s="87" t="s">
        <v>500</v>
      </c>
      <c r="L46" s="87" t="s">
        <v>500</v>
      </c>
      <c r="M46" s="88" t="s">
        <v>500</v>
      </c>
    </row>
    <row r="47" spans="2:13" ht="27.75" customHeight="1" x14ac:dyDescent="0.15">
      <c r="B47" s="1269"/>
      <c r="C47" s="1270"/>
      <c r="D47" s="90"/>
      <c r="E47" s="1283" t="s">
        <v>31</v>
      </c>
      <c r="F47" s="1284"/>
      <c r="G47" s="1284"/>
      <c r="H47" s="1285"/>
      <c r="I47" s="86" t="s">
        <v>500</v>
      </c>
      <c r="J47" s="87" t="s">
        <v>500</v>
      </c>
      <c r="K47" s="87" t="s">
        <v>500</v>
      </c>
      <c r="L47" s="87" t="s">
        <v>500</v>
      </c>
      <c r="M47" s="88" t="s">
        <v>500</v>
      </c>
    </row>
    <row r="48" spans="2:13" ht="27.75" customHeight="1" x14ac:dyDescent="0.15">
      <c r="B48" s="1269"/>
      <c r="C48" s="1270"/>
      <c r="D48" s="85"/>
      <c r="E48" s="1273" t="s">
        <v>32</v>
      </c>
      <c r="F48" s="1273"/>
      <c r="G48" s="1273"/>
      <c r="H48" s="1274"/>
      <c r="I48" s="86" t="s">
        <v>500</v>
      </c>
      <c r="J48" s="87" t="s">
        <v>500</v>
      </c>
      <c r="K48" s="87" t="s">
        <v>500</v>
      </c>
      <c r="L48" s="87" t="s">
        <v>500</v>
      </c>
      <c r="M48" s="88" t="s">
        <v>500</v>
      </c>
    </row>
    <row r="49" spans="2:13" ht="27.75" customHeight="1" x14ac:dyDescent="0.15">
      <c r="B49" s="1271"/>
      <c r="C49" s="1272"/>
      <c r="D49" s="85"/>
      <c r="E49" s="1273" t="s">
        <v>33</v>
      </c>
      <c r="F49" s="1273"/>
      <c r="G49" s="1273"/>
      <c r="H49" s="1274"/>
      <c r="I49" s="86" t="s">
        <v>500</v>
      </c>
      <c r="J49" s="87" t="s">
        <v>500</v>
      </c>
      <c r="K49" s="87" t="s">
        <v>500</v>
      </c>
      <c r="L49" s="87" t="s">
        <v>500</v>
      </c>
      <c r="M49" s="88" t="s">
        <v>500</v>
      </c>
    </row>
    <row r="50" spans="2:13" ht="27.75" customHeight="1" x14ac:dyDescent="0.15">
      <c r="B50" s="1267" t="s">
        <v>34</v>
      </c>
      <c r="C50" s="1268"/>
      <c r="D50" s="91"/>
      <c r="E50" s="1273" t="s">
        <v>35</v>
      </c>
      <c r="F50" s="1273"/>
      <c r="G50" s="1273"/>
      <c r="H50" s="1274"/>
      <c r="I50" s="86">
        <v>36592</v>
      </c>
      <c r="J50" s="87">
        <v>39270</v>
      </c>
      <c r="K50" s="87">
        <v>43043</v>
      </c>
      <c r="L50" s="87">
        <v>48663</v>
      </c>
      <c r="M50" s="88">
        <v>49628</v>
      </c>
    </row>
    <row r="51" spans="2:13" ht="27.75" customHeight="1" x14ac:dyDescent="0.15">
      <c r="B51" s="1269"/>
      <c r="C51" s="1270"/>
      <c r="D51" s="85"/>
      <c r="E51" s="1273" t="s">
        <v>36</v>
      </c>
      <c r="F51" s="1273"/>
      <c r="G51" s="1273"/>
      <c r="H51" s="1274"/>
      <c r="I51" s="86">
        <v>16363</v>
      </c>
      <c r="J51" s="87">
        <v>18285</v>
      </c>
      <c r="K51" s="87">
        <v>17805</v>
      </c>
      <c r="L51" s="87">
        <v>17539</v>
      </c>
      <c r="M51" s="88">
        <v>20781</v>
      </c>
    </row>
    <row r="52" spans="2:13" ht="27.75" customHeight="1" x14ac:dyDescent="0.15">
      <c r="B52" s="1271"/>
      <c r="C52" s="1272"/>
      <c r="D52" s="85"/>
      <c r="E52" s="1273" t="s">
        <v>37</v>
      </c>
      <c r="F52" s="1273"/>
      <c r="G52" s="1273"/>
      <c r="H52" s="1274"/>
      <c r="I52" s="86">
        <v>28605</v>
      </c>
      <c r="J52" s="87">
        <v>25732</v>
      </c>
      <c r="K52" s="87">
        <v>23377</v>
      </c>
      <c r="L52" s="87">
        <v>21030</v>
      </c>
      <c r="M52" s="88">
        <v>18732</v>
      </c>
    </row>
    <row r="53" spans="2:13" ht="27.75" customHeight="1" thickBot="1" x14ac:dyDescent="0.2">
      <c r="B53" s="1275" t="s">
        <v>38</v>
      </c>
      <c r="C53" s="1276"/>
      <c r="D53" s="92"/>
      <c r="E53" s="1277" t="s">
        <v>39</v>
      </c>
      <c r="F53" s="1277"/>
      <c r="G53" s="1277"/>
      <c r="H53" s="1278"/>
      <c r="I53" s="93">
        <v>-18093</v>
      </c>
      <c r="J53" s="94">
        <v>-22564</v>
      </c>
      <c r="K53" s="94">
        <v>-26722</v>
      </c>
      <c r="L53" s="94">
        <v>-29073</v>
      </c>
      <c r="M53" s="95">
        <v>-27227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w4hD1HU8IY2u1kGwiUaJqxA5R23stDqmTsJoGJ5KsQ3+eNV/pUFzyB4J6E7/mYlbb9t9UBNjibZQYSPusGrsg==" saltValue="YaB2TtaiPEHDya8hgEb8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5" zoomScaleNormal="4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94" t="s">
        <v>42</v>
      </c>
      <c r="D55" s="1294"/>
      <c r="E55" s="1295"/>
      <c r="F55" s="107">
        <v>7041</v>
      </c>
      <c r="G55" s="107">
        <v>7149</v>
      </c>
      <c r="H55" s="108">
        <v>8000</v>
      </c>
    </row>
    <row r="56" spans="2:8" ht="52.5" customHeight="1" x14ac:dyDescent="0.15">
      <c r="B56" s="109"/>
      <c r="C56" s="1296" t="s">
        <v>43</v>
      </c>
      <c r="D56" s="1296"/>
      <c r="E56" s="1297"/>
      <c r="F56" s="110" t="s">
        <v>500</v>
      </c>
      <c r="G56" s="110" t="s">
        <v>500</v>
      </c>
      <c r="H56" s="111" t="s">
        <v>500</v>
      </c>
    </row>
    <row r="57" spans="2:8" ht="53.25" customHeight="1" x14ac:dyDescent="0.15">
      <c r="B57" s="109"/>
      <c r="C57" s="1298" t="s">
        <v>44</v>
      </c>
      <c r="D57" s="1298"/>
      <c r="E57" s="1299"/>
      <c r="F57" s="112">
        <v>33323</v>
      </c>
      <c r="G57" s="112">
        <v>37602</v>
      </c>
      <c r="H57" s="113">
        <v>38448</v>
      </c>
    </row>
    <row r="58" spans="2:8" ht="45.75" customHeight="1" x14ac:dyDescent="0.15">
      <c r="B58" s="114"/>
      <c r="C58" s="1286" t="s">
        <v>575</v>
      </c>
      <c r="D58" s="1287"/>
      <c r="E58" s="1288"/>
      <c r="F58" s="361">
        <v>14559</v>
      </c>
      <c r="G58" s="361">
        <v>18872</v>
      </c>
      <c r="H58" s="362">
        <v>22658</v>
      </c>
    </row>
    <row r="59" spans="2:8" ht="45.75" customHeight="1" x14ac:dyDescent="0.15">
      <c r="B59" s="114"/>
      <c r="C59" s="1286" t="s">
        <v>576</v>
      </c>
      <c r="D59" s="1287"/>
      <c r="E59" s="1288"/>
      <c r="F59" s="361">
        <v>5934</v>
      </c>
      <c r="G59" s="361">
        <v>5761</v>
      </c>
      <c r="H59" s="362">
        <v>6311</v>
      </c>
    </row>
    <row r="60" spans="2:8" ht="45.75" customHeight="1" x14ac:dyDescent="0.15">
      <c r="B60" s="114"/>
      <c r="C60" s="1286" t="s">
        <v>577</v>
      </c>
      <c r="D60" s="1287"/>
      <c r="E60" s="1288"/>
      <c r="F60" s="361">
        <v>4151</v>
      </c>
      <c r="G60" s="361">
        <v>4156</v>
      </c>
      <c r="H60" s="362">
        <v>4160</v>
      </c>
    </row>
    <row r="61" spans="2:8" ht="45.75" customHeight="1" x14ac:dyDescent="0.15">
      <c r="B61" s="114"/>
      <c r="C61" s="1286" t="s">
        <v>578</v>
      </c>
      <c r="D61" s="1287"/>
      <c r="E61" s="1288"/>
      <c r="F61" s="361" t="s">
        <v>500</v>
      </c>
      <c r="G61" s="361" t="s">
        <v>500</v>
      </c>
      <c r="H61" s="362">
        <v>1200</v>
      </c>
    </row>
    <row r="62" spans="2:8" ht="45.75" customHeight="1" thickBot="1" x14ac:dyDescent="0.2">
      <c r="B62" s="115"/>
      <c r="C62" s="1289" t="s">
        <v>579</v>
      </c>
      <c r="D62" s="1290"/>
      <c r="E62" s="1291"/>
      <c r="F62" s="363" t="s">
        <v>500</v>
      </c>
      <c r="G62" s="363" t="s">
        <v>500</v>
      </c>
      <c r="H62" s="364">
        <v>908</v>
      </c>
    </row>
    <row r="63" spans="2:8" ht="52.5" customHeight="1" thickBot="1" x14ac:dyDescent="0.2">
      <c r="B63" s="116"/>
      <c r="C63" s="1292" t="s">
        <v>45</v>
      </c>
      <c r="D63" s="1292"/>
      <c r="E63" s="1293"/>
      <c r="F63" s="117">
        <v>40365</v>
      </c>
      <c r="G63" s="117">
        <v>44752</v>
      </c>
      <c r="H63" s="118">
        <v>46448</v>
      </c>
    </row>
    <row r="64" spans="2:8" ht="15" customHeight="1" x14ac:dyDescent="0.15"/>
    <row r="65" ht="0" hidden="1" customHeight="1" x14ac:dyDescent="0.15"/>
    <row r="66" ht="0" hidden="1" customHeight="1" x14ac:dyDescent="0.15"/>
  </sheetData>
  <sheetProtection algorithmName="SHA-512" hashValue="n6t0pAEGk/YG3FSi/YFfadhbLrjzxCPL6Q4Nb020Ie2nzhk8pwM4TKO4HgFgGu+6kNruY599ein1O90WoWQdyw==" saltValue="5rWMAPdLMDAyv7icWHwr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70" zoomScaleNormal="7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581</v>
      </c>
    </row>
    <row r="11" spans="1:143" s="26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581</v>
      </c>
    </row>
    <row r="13" spans="1:143" s="26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300" t="s">
        <v>584</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x14ac:dyDescent="0.15">
      <c r="B44" s="374"/>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x14ac:dyDescent="0.15">
      <c r="B45" s="374"/>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x14ac:dyDescent="0.15">
      <c r="B46" s="374"/>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x14ac:dyDescent="0.15">
      <c r="B47" s="374"/>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309"/>
      <c r="H50" s="1309"/>
      <c r="I50" s="1309"/>
      <c r="J50" s="1309"/>
      <c r="K50" s="384"/>
      <c r="L50" s="384"/>
      <c r="M50" s="385"/>
      <c r="N50" s="385"/>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543</v>
      </c>
      <c r="BQ50" s="1313"/>
      <c r="BR50" s="1313"/>
      <c r="BS50" s="1313"/>
      <c r="BT50" s="1313"/>
      <c r="BU50" s="1313"/>
      <c r="BV50" s="1313"/>
      <c r="BW50" s="1313"/>
      <c r="BX50" s="1313" t="s">
        <v>544</v>
      </c>
      <c r="BY50" s="1313"/>
      <c r="BZ50" s="1313"/>
      <c r="CA50" s="1313"/>
      <c r="CB50" s="1313"/>
      <c r="CC50" s="1313"/>
      <c r="CD50" s="1313"/>
      <c r="CE50" s="1313"/>
      <c r="CF50" s="1313" t="s">
        <v>545</v>
      </c>
      <c r="CG50" s="1313"/>
      <c r="CH50" s="1313"/>
      <c r="CI50" s="1313"/>
      <c r="CJ50" s="1313"/>
      <c r="CK50" s="1313"/>
      <c r="CL50" s="1313"/>
      <c r="CM50" s="1313"/>
      <c r="CN50" s="1313" t="s">
        <v>546</v>
      </c>
      <c r="CO50" s="1313"/>
      <c r="CP50" s="1313"/>
      <c r="CQ50" s="1313"/>
      <c r="CR50" s="1313"/>
      <c r="CS50" s="1313"/>
      <c r="CT50" s="1313"/>
      <c r="CU50" s="1313"/>
      <c r="CV50" s="1313" t="s">
        <v>547</v>
      </c>
      <c r="CW50" s="1313"/>
      <c r="CX50" s="1313"/>
      <c r="CY50" s="1313"/>
      <c r="CZ50" s="1313"/>
      <c r="DA50" s="1313"/>
      <c r="DB50" s="1313"/>
      <c r="DC50" s="1313"/>
    </row>
    <row r="51" spans="1:109" ht="13.5" customHeight="1" x14ac:dyDescent="0.15">
      <c r="B51" s="374"/>
      <c r="G51" s="1320"/>
      <c r="H51" s="1320"/>
      <c r="I51" s="1318"/>
      <c r="J51" s="1318"/>
      <c r="K51" s="1315"/>
      <c r="L51" s="1315"/>
      <c r="M51" s="1315"/>
      <c r="N51" s="1315"/>
      <c r="AM51" s="383"/>
      <c r="AN51" s="1316" t="s">
        <v>586</v>
      </c>
      <c r="AO51" s="1316"/>
      <c r="AP51" s="1316"/>
      <c r="AQ51" s="1316"/>
      <c r="AR51" s="1316"/>
      <c r="AS51" s="1316"/>
      <c r="AT51" s="1316"/>
      <c r="AU51" s="1316"/>
      <c r="AV51" s="1316"/>
      <c r="AW51" s="1316"/>
      <c r="AX51" s="1316"/>
      <c r="AY51" s="1316"/>
      <c r="AZ51" s="1316"/>
      <c r="BA51" s="1316"/>
      <c r="BB51" s="1316" t="s">
        <v>587</v>
      </c>
      <c r="BC51" s="1316"/>
      <c r="BD51" s="1316"/>
      <c r="BE51" s="1316"/>
      <c r="BF51" s="1316"/>
      <c r="BG51" s="1316"/>
      <c r="BH51" s="1316"/>
      <c r="BI51" s="1316"/>
      <c r="BJ51" s="1316"/>
      <c r="BK51" s="1316"/>
      <c r="BL51" s="1316"/>
      <c r="BM51" s="1316"/>
      <c r="BN51" s="1316"/>
      <c r="BO51" s="1316"/>
      <c r="BP51" s="1317"/>
      <c r="BQ51" s="1314"/>
      <c r="BR51" s="1314"/>
      <c r="BS51" s="1314"/>
      <c r="BT51" s="1314"/>
      <c r="BU51" s="1314"/>
      <c r="BV51" s="1314"/>
      <c r="BW51" s="1314"/>
      <c r="BX51" s="1317"/>
      <c r="BY51" s="1314"/>
      <c r="BZ51" s="1314"/>
      <c r="CA51" s="1314"/>
      <c r="CB51" s="1314"/>
      <c r="CC51" s="1314"/>
      <c r="CD51" s="1314"/>
      <c r="CE51" s="1314"/>
      <c r="CF51" s="1317"/>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74"/>
      <c r="G52" s="1320"/>
      <c r="H52" s="1320"/>
      <c r="I52" s="1318"/>
      <c r="J52" s="1318"/>
      <c r="K52" s="1315"/>
      <c r="L52" s="1315"/>
      <c r="M52" s="1315"/>
      <c r="N52" s="1315"/>
      <c r="AM52" s="383"/>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382"/>
      <c r="B53" s="374"/>
      <c r="G53" s="1320"/>
      <c r="H53" s="1320"/>
      <c r="I53" s="1309"/>
      <c r="J53" s="1309"/>
      <c r="K53" s="1315"/>
      <c r="L53" s="1315"/>
      <c r="M53" s="1315"/>
      <c r="N53" s="1315"/>
      <c r="AM53" s="383"/>
      <c r="AN53" s="1316"/>
      <c r="AO53" s="1316"/>
      <c r="AP53" s="1316"/>
      <c r="AQ53" s="1316"/>
      <c r="AR53" s="1316"/>
      <c r="AS53" s="1316"/>
      <c r="AT53" s="1316"/>
      <c r="AU53" s="1316"/>
      <c r="AV53" s="1316"/>
      <c r="AW53" s="1316"/>
      <c r="AX53" s="1316"/>
      <c r="AY53" s="1316"/>
      <c r="AZ53" s="1316"/>
      <c r="BA53" s="1316"/>
      <c r="BB53" s="1316" t="s">
        <v>588</v>
      </c>
      <c r="BC53" s="1316"/>
      <c r="BD53" s="1316"/>
      <c r="BE53" s="1316"/>
      <c r="BF53" s="1316"/>
      <c r="BG53" s="1316"/>
      <c r="BH53" s="1316"/>
      <c r="BI53" s="1316"/>
      <c r="BJ53" s="1316"/>
      <c r="BK53" s="1316"/>
      <c r="BL53" s="1316"/>
      <c r="BM53" s="1316"/>
      <c r="BN53" s="1316"/>
      <c r="BO53" s="1316"/>
      <c r="BP53" s="1317"/>
      <c r="BQ53" s="1314"/>
      <c r="BR53" s="1314"/>
      <c r="BS53" s="1314"/>
      <c r="BT53" s="1314"/>
      <c r="BU53" s="1314"/>
      <c r="BV53" s="1314"/>
      <c r="BW53" s="1314"/>
      <c r="BX53" s="1317"/>
      <c r="BY53" s="1314"/>
      <c r="BZ53" s="1314"/>
      <c r="CA53" s="1314"/>
      <c r="CB53" s="1314"/>
      <c r="CC53" s="1314"/>
      <c r="CD53" s="1314"/>
      <c r="CE53" s="1314"/>
      <c r="CF53" s="1317"/>
      <c r="CG53" s="1314"/>
      <c r="CH53" s="1314"/>
      <c r="CI53" s="1314"/>
      <c r="CJ53" s="1314"/>
      <c r="CK53" s="1314"/>
      <c r="CL53" s="1314"/>
      <c r="CM53" s="1314"/>
      <c r="CN53" s="1314">
        <v>66.5</v>
      </c>
      <c r="CO53" s="1314"/>
      <c r="CP53" s="1314"/>
      <c r="CQ53" s="1314"/>
      <c r="CR53" s="1314"/>
      <c r="CS53" s="1314"/>
      <c r="CT53" s="1314"/>
      <c r="CU53" s="1314"/>
      <c r="CV53" s="1314">
        <v>60.9</v>
      </c>
      <c r="CW53" s="1314"/>
      <c r="CX53" s="1314"/>
      <c r="CY53" s="1314"/>
      <c r="CZ53" s="1314"/>
      <c r="DA53" s="1314"/>
      <c r="DB53" s="1314"/>
      <c r="DC53" s="1314"/>
    </row>
    <row r="54" spans="1:109" x14ac:dyDescent="0.15">
      <c r="A54" s="382"/>
      <c r="B54" s="374"/>
      <c r="G54" s="1320"/>
      <c r="H54" s="1320"/>
      <c r="I54" s="1309"/>
      <c r="J54" s="1309"/>
      <c r="K54" s="1315"/>
      <c r="L54" s="1315"/>
      <c r="M54" s="1315"/>
      <c r="N54" s="1315"/>
      <c r="AM54" s="383"/>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382"/>
      <c r="B55" s="374"/>
      <c r="G55" s="1309"/>
      <c r="H55" s="1309"/>
      <c r="I55" s="1309"/>
      <c r="J55" s="1309"/>
      <c r="K55" s="1315"/>
      <c r="L55" s="1315"/>
      <c r="M55" s="1315"/>
      <c r="N55" s="1315"/>
      <c r="AN55" s="1313" t="s">
        <v>590</v>
      </c>
      <c r="AO55" s="1313"/>
      <c r="AP55" s="1313"/>
      <c r="AQ55" s="1313"/>
      <c r="AR55" s="1313"/>
      <c r="AS55" s="1313"/>
      <c r="AT55" s="1313"/>
      <c r="AU55" s="1313"/>
      <c r="AV55" s="1313"/>
      <c r="AW55" s="1313"/>
      <c r="AX55" s="1313"/>
      <c r="AY55" s="1313"/>
      <c r="AZ55" s="1313"/>
      <c r="BA55" s="1313"/>
      <c r="BB55" s="1316" t="s">
        <v>587</v>
      </c>
      <c r="BC55" s="1316"/>
      <c r="BD55" s="1316"/>
      <c r="BE55" s="1316"/>
      <c r="BF55" s="1316"/>
      <c r="BG55" s="1316"/>
      <c r="BH55" s="1316"/>
      <c r="BI55" s="1316"/>
      <c r="BJ55" s="1316"/>
      <c r="BK55" s="1316"/>
      <c r="BL55" s="1316"/>
      <c r="BM55" s="1316"/>
      <c r="BN55" s="1316"/>
      <c r="BO55" s="1316"/>
      <c r="BP55" s="1317"/>
      <c r="BQ55" s="1314"/>
      <c r="BR55" s="1314"/>
      <c r="BS55" s="1314"/>
      <c r="BT55" s="1314"/>
      <c r="BU55" s="1314"/>
      <c r="BV55" s="1314"/>
      <c r="BW55" s="1314"/>
      <c r="BX55" s="1317"/>
      <c r="BY55" s="1314"/>
      <c r="BZ55" s="1314"/>
      <c r="CA55" s="1314"/>
      <c r="CB55" s="1314"/>
      <c r="CC55" s="1314"/>
      <c r="CD55" s="1314"/>
      <c r="CE55" s="1314"/>
      <c r="CF55" s="1317"/>
      <c r="CG55" s="1314"/>
      <c r="CH55" s="1314"/>
      <c r="CI55" s="1314"/>
      <c r="CJ55" s="1314"/>
      <c r="CK55" s="1314"/>
      <c r="CL55" s="1314"/>
      <c r="CM55" s="1314"/>
      <c r="CN55" s="1314">
        <v>16.600000000000001</v>
      </c>
      <c r="CO55" s="1314"/>
      <c r="CP55" s="1314"/>
      <c r="CQ55" s="1314"/>
      <c r="CR55" s="1314"/>
      <c r="CS55" s="1314"/>
      <c r="CT55" s="1314"/>
      <c r="CU55" s="1314"/>
      <c r="CV55" s="1314">
        <v>17.399999999999999</v>
      </c>
      <c r="CW55" s="1314"/>
      <c r="CX55" s="1314"/>
      <c r="CY55" s="1314"/>
      <c r="CZ55" s="1314"/>
      <c r="DA55" s="1314"/>
      <c r="DB55" s="1314"/>
      <c r="DC55" s="1314"/>
    </row>
    <row r="56" spans="1:109" x14ac:dyDescent="0.15">
      <c r="A56" s="382"/>
      <c r="B56" s="374"/>
      <c r="G56" s="1309"/>
      <c r="H56" s="1309"/>
      <c r="I56" s="1309"/>
      <c r="J56" s="1309"/>
      <c r="K56" s="1315"/>
      <c r="L56" s="1315"/>
      <c r="M56" s="1315"/>
      <c r="N56" s="1315"/>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382" customFormat="1" x14ac:dyDescent="0.15">
      <c r="B57" s="386"/>
      <c r="G57" s="1309"/>
      <c r="H57" s="1309"/>
      <c r="I57" s="1319"/>
      <c r="J57" s="1319"/>
      <c r="K57" s="1315"/>
      <c r="L57" s="1315"/>
      <c r="M57" s="1315"/>
      <c r="N57" s="1315"/>
      <c r="AM57" s="367"/>
      <c r="AN57" s="1313"/>
      <c r="AO57" s="1313"/>
      <c r="AP57" s="1313"/>
      <c r="AQ57" s="1313"/>
      <c r="AR57" s="1313"/>
      <c r="AS57" s="1313"/>
      <c r="AT57" s="1313"/>
      <c r="AU57" s="1313"/>
      <c r="AV57" s="1313"/>
      <c r="AW57" s="1313"/>
      <c r="AX57" s="1313"/>
      <c r="AY57" s="1313"/>
      <c r="AZ57" s="1313"/>
      <c r="BA57" s="1313"/>
      <c r="BB57" s="1316" t="s">
        <v>588</v>
      </c>
      <c r="BC57" s="1316"/>
      <c r="BD57" s="1316"/>
      <c r="BE57" s="1316"/>
      <c r="BF57" s="1316"/>
      <c r="BG57" s="1316"/>
      <c r="BH57" s="1316"/>
      <c r="BI57" s="1316"/>
      <c r="BJ57" s="1316"/>
      <c r="BK57" s="1316"/>
      <c r="BL57" s="1316"/>
      <c r="BM57" s="1316"/>
      <c r="BN57" s="1316"/>
      <c r="BO57" s="1316"/>
      <c r="BP57" s="1317"/>
      <c r="BQ57" s="1314"/>
      <c r="BR57" s="1314"/>
      <c r="BS57" s="1314"/>
      <c r="BT57" s="1314"/>
      <c r="BU57" s="1314"/>
      <c r="BV57" s="1314"/>
      <c r="BW57" s="1314"/>
      <c r="BX57" s="1317"/>
      <c r="BY57" s="1314"/>
      <c r="BZ57" s="1314"/>
      <c r="CA57" s="1314"/>
      <c r="CB57" s="1314"/>
      <c r="CC57" s="1314"/>
      <c r="CD57" s="1314"/>
      <c r="CE57" s="1314"/>
      <c r="CF57" s="1317"/>
      <c r="CG57" s="1314"/>
      <c r="CH57" s="1314"/>
      <c r="CI57" s="1314"/>
      <c r="CJ57" s="1314"/>
      <c r="CK57" s="1314"/>
      <c r="CL57" s="1314"/>
      <c r="CM57" s="1314"/>
      <c r="CN57" s="1314">
        <v>58.6</v>
      </c>
      <c r="CO57" s="1314"/>
      <c r="CP57" s="1314"/>
      <c r="CQ57" s="1314"/>
      <c r="CR57" s="1314"/>
      <c r="CS57" s="1314"/>
      <c r="CT57" s="1314"/>
      <c r="CU57" s="1314"/>
      <c r="CV57" s="1314">
        <v>57.9</v>
      </c>
      <c r="CW57" s="1314"/>
      <c r="CX57" s="1314"/>
      <c r="CY57" s="1314"/>
      <c r="CZ57" s="1314"/>
      <c r="DA57" s="1314"/>
      <c r="DB57" s="1314"/>
      <c r="DC57" s="1314"/>
      <c r="DD57" s="387"/>
      <c r="DE57" s="386"/>
    </row>
    <row r="58" spans="1:109" s="382" customFormat="1" x14ac:dyDescent="0.15">
      <c r="A58" s="367"/>
      <c r="B58" s="386"/>
      <c r="G58" s="1309"/>
      <c r="H58" s="1309"/>
      <c r="I58" s="1319"/>
      <c r="J58" s="1319"/>
      <c r="K58" s="1315"/>
      <c r="L58" s="1315"/>
      <c r="M58" s="1315"/>
      <c r="N58" s="1315"/>
      <c r="AM58" s="367"/>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300" t="s">
        <v>592</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x14ac:dyDescent="0.15">
      <c r="B66" s="374"/>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x14ac:dyDescent="0.15">
      <c r="B67" s="374"/>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x14ac:dyDescent="0.15">
      <c r="B68" s="374"/>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x14ac:dyDescent="0.15">
      <c r="B69" s="374"/>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309"/>
      <c r="H72" s="1309"/>
      <c r="I72" s="1309"/>
      <c r="J72" s="1309"/>
      <c r="K72" s="384"/>
      <c r="L72" s="384"/>
      <c r="M72" s="385"/>
      <c r="N72" s="385"/>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543</v>
      </c>
      <c r="BQ72" s="1313"/>
      <c r="BR72" s="1313"/>
      <c r="BS72" s="1313"/>
      <c r="BT72" s="1313"/>
      <c r="BU72" s="1313"/>
      <c r="BV72" s="1313"/>
      <c r="BW72" s="1313"/>
      <c r="BX72" s="1313" t="s">
        <v>544</v>
      </c>
      <c r="BY72" s="1313"/>
      <c r="BZ72" s="1313"/>
      <c r="CA72" s="1313"/>
      <c r="CB72" s="1313"/>
      <c r="CC72" s="1313"/>
      <c r="CD72" s="1313"/>
      <c r="CE72" s="1313"/>
      <c r="CF72" s="1313" t="s">
        <v>545</v>
      </c>
      <c r="CG72" s="1313"/>
      <c r="CH72" s="1313"/>
      <c r="CI72" s="1313"/>
      <c r="CJ72" s="1313"/>
      <c r="CK72" s="1313"/>
      <c r="CL72" s="1313"/>
      <c r="CM72" s="1313"/>
      <c r="CN72" s="1313" t="s">
        <v>546</v>
      </c>
      <c r="CO72" s="1313"/>
      <c r="CP72" s="1313"/>
      <c r="CQ72" s="1313"/>
      <c r="CR72" s="1313"/>
      <c r="CS72" s="1313"/>
      <c r="CT72" s="1313"/>
      <c r="CU72" s="1313"/>
      <c r="CV72" s="1313" t="s">
        <v>547</v>
      </c>
      <c r="CW72" s="1313"/>
      <c r="CX72" s="1313"/>
      <c r="CY72" s="1313"/>
      <c r="CZ72" s="1313"/>
      <c r="DA72" s="1313"/>
      <c r="DB72" s="1313"/>
      <c r="DC72" s="1313"/>
    </row>
    <row r="73" spans="2:107" x14ac:dyDescent="0.15">
      <c r="B73" s="374"/>
      <c r="G73" s="1320"/>
      <c r="H73" s="1320"/>
      <c r="I73" s="1320"/>
      <c r="J73" s="1320"/>
      <c r="K73" s="1321"/>
      <c r="L73" s="1321"/>
      <c r="M73" s="1321"/>
      <c r="N73" s="1321"/>
      <c r="AM73" s="383"/>
      <c r="AN73" s="1316" t="s">
        <v>586</v>
      </c>
      <c r="AO73" s="1316"/>
      <c r="AP73" s="1316"/>
      <c r="AQ73" s="1316"/>
      <c r="AR73" s="1316"/>
      <c r="AS73" s="1316"/>
      <c r="AT73" s="1316"/>
      <c r="AU73" s="1316"/>
      <c r="AV73" s="1316"/>
      <c r="AW73" s="1316"/>
      <c r="AX73" s="1316"/>
      <c r="AY73" s="1316"/>
      <c r="AZ73" s="1316"/>
      <c r="BA73" s="1316"/>
      <c r="BB73" s="1316" t="s">
        <v>593</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74"/>
      <c r="G74" s="1320"/>
      <c r="H74" s="1320"/>
      <c r="I74" s="1320"/>
      <c r="J74" s="1320"/>
      <c r="K74" s="1321"/>
      <c r="L74" s="1321"/>
      <c r="M74" s="1321"/>
      <c r="N74" s="1321"/>
      <c r="AM74" s="383"/>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74"/>
      <c r="G75" s="1320"/>
      <c r="H75" s="1320"/>
      <c r="I75" s="1309"/>
      <c r="J75" s="1309"/>
      <c r="K75" s="1315"/>
      <c r="L75" s="1315"/>
      <c r="M75" s="1315"/>
      <c r="N75" s="1315"/>
      <c r="AM75" s="383"/>
      <c r="AN75" s="1316"/>
      <c r="AO75" s="1316"/>
      <c r="AP75" s="1316"/>
      <c r="AQ75" s="1316"/>
      <c r="AR75" s="1316"/>
      <c r="AS75" s="1316"/>
      <c r="AT75" s="1316"/>
      <c r="AU75" s="1316"/>
      <c r="AV75" s="1316"/>
      <c r="AW75" s="1316"/>
      <c r="AX75" s="1316"/>
      <c r="AY75" s="1316"/>
      <c r="AZ75" s="1316"/>
      <c r="BA75" s="1316"/>
      <c r="BB75" s="1316" t="s">
        <v>594</v>
      </c>
      <c r="BC75" s="1316"/>
      <c r="BD75" s="1316"/>
      <c r="BE75" s="1316"/>
      <c r="BF75" s="1316"/>
      <c r="BG75" s="1316"/>
      <c r="BH75" s="1316"/>
      <c r="BI75" s="1316"/>
      <c r="BJ75" s="1316"/>
      <c r="BK75" s="1316"/>
      <c r="BL75" s="1316"/>
      <c r="BM75" s="1316"/>
      <c r="BN75" s="1316"/>
      <c r="BO75" s="1316"/>
      <c r="BP75" s="1314">
        <v>5.5</v>
      </c>
      <c r="BQ75" s="1314"/>
      <c r="BR75" s="1314"/>
      <c r="BS75" s="1314"/>
      <c r="BT75" s="1314"/>
      <c r="BU75" s="1314"/>
      <c r="BV75" s="1314"/>
      <c r="BW75" s="1314"/>
      <c r="BX75" s="1314">
        <v>3.8</v>
      </c>
      <c r="BY75" s="1314"/>
      <c r="BZ75" s="1314"/>
      <c r="CA75" s="1314"/>
      <c r="CB75" s="1314"/>
      <c r="CC75" s="1314"/>
      <c r="CD75" s="1314"/>
      <c r="CE75" s="1314"/>
      <c r="CF75" s="1314">
        <v>3.2</v>
      </c>
      <c r="CG75" s="1314"/>
      <c r="CH75" s="1314"/>
      <c r="CI75" s="1314"/>
      <c r="CJ75" s="1314"/>
      <c r="CK75" s="1314"/>
      <c r="CL75" s="1314"/>
      <c r="CM75" s="1314"/>
      <c r="CN75" s="1314">
        <v>2.6</v>
      </c>
      <c r="CO75" s="1314"/>
      <c r="CP75" s="1314"/>
      <c r="CQ75" s="1314"/>
      <c r="CR75" s="1314"/>
      <c r="CS75" s="1314"/>
      <c r="CT75" s="1314"/>
      <c r="CU75" s="1314"/>
      <c r="CV75" s="1314">
        <v>2.9</v>
      </c>
      <c r="CW75" s="1314"/>
      <c r="CX75" s="1314"/>
      <c r="CY75" s="1314"/>
      <c r="CZ75" s="1314"/>
      <c r="DA75" s="1314"/>
      <c r="DB75" s="1314"/>
      <c r="DC75" s="1314"/>
    </row>
    <row r="76" spans="2:107" x14ac:dyDescent="0.15">
      <c r="B76" s="374"/>
      <c r="G76" s="1320"/>
      <c r="H76" s="1320"/>
      <c r="I76" s="1309"/>
      <c r="J76" s="1309"/>
      <c r="K76" s="1315"/>
      <c r="L76" s="1315"/>
      <c r="M76" s="1315"/>
      <c r="N76" s="1315"/>
      <c r="AM76" s="383"/>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74"/>
      <c r="G77" s="1309"/>
      <c r="H77" s="1309"/>
      <c r="I77" s="1309"/>
      <c r="J77" s="1309"/>
      <c r="K77" s="1321"/>
      <c r="L77" s="1321"/>
      <c r="M77" s="1321"/>
      <c r="N77" s="1321"/>
      <c r="AN77" s="1313" t="s">
        <v>589</v>
      </c>
      <c r="AO77" s="1313"/>
      <c r="AP77" s="1313"/>
      <c r="AQ77" s="1313"/>
      <c r="AR77" s="1313"/>
      <c r="AS77" s="1313"/>
      <c r="AT77" s="1313"/>
      <c r="AU77" s="1313"/>
      <c r="AV77" s="1313"/>
      <c r="AW77" s="1313"/>
      <c r="AX77" s="1313"/>
      <c r="AY77" s="1313"/>
      <c r="AZ77" s="1313"/>
      <c r="BA77" s="1313"/>
      <c r="BB77" s="1316" t="s">
        <v>593</v>
      </c>
      <c r="BC77" s="1316"/>
      <c r="BD77" s="1316"/>
      <c r="BE77" s="1316"/>
      <c r="BF77" s="1316"/>
      <c r="BG77" s="1316"/>
      <c r="BH77" s="1316"/>
      <c r="BI77" s="1316"/>
      <c r="BJ77" s="1316"/>
      <c r="BK77" s="1316"/>
      <c r="BL77" s="1316"/>
      <c r="BM77" s="1316"/>
      <c r="BN77" s="1316"/>
      <c r="BO77" s="1316"/>
      <c r="BP77" s="1314">
        <v>32.6</v>
      </c>
      <c r="BQ77" s="1314"/>
      <c r="BR77" s="1314"/>
      <c r="BS77" s="1314"/>
      <c r="BT77" s="1314"/>
      <c r="BU77" s="1314"/>
      <c r="BV77" s="1314"/>
      <c r="BW77" s="1314"/>
      <c r="BX77" s="1314">
        <v>30.5</v>
      </c>
      <c r="BY77" s="1314"/>
      <c r="BZ77" s="1314"/>
      <c r="CA77" s="1314"/>
      <c r="CB77" s="1314"/>
      <c r="CC77" s="1314"/>
      <c r="CD77" s="1314"/>
      <c r="CE77" s="1314"/>
      <c r="CF77" s="1314">
        <v>25.4</v>
      </c>
      <c r="CG77" s="1314"/>
      <c r="CH77" s="1314"/>
      <c r="CI77" s="1314"/>
      <c r="CJ77" s="1314"/>
      <c r="CK77" s="1314"/>
      <c r="CL77" s="1314"/>
      <c r="CM77" s="1314"/>
      <c r="CN77" s="1314">
        <v>16.600000000000001</v>
      </c>
      <c r="CO77" s="1314"/>
      <c r="CP77" s="1314"/>
      <c r="CQ77" s="1314"/>
      <c r="CR77" s="1314"/>
      <c r="CS77" s="1314"/>
      <c r="CT77" s="1314"/>
      <c r="CU77" s="1314"/>
      <c r="CV77" s="1314">
        <v>17.399999999999999</v>
      </c>
      <c r="CW77" s="1314"/>
      <c r="CX77" s="1314"/>
      <c r="CY77" s="1314"/>
      <c r="CZ77" s="1314"/>
      <c r="DA77" s="1314"/>
      <c r="DB77" s="1314"/>
      <c r="DC77" s="1314"/>
    </row>
    <row r="78" spans="2:107" x14ac:dyDescent="0.15">
      <c r="B78" s="374"/>
      <c r="G78" s="1309"/>
      <c r="H78" s="1309"/>
      <c r="I78" s="1309"/>
      <c r="J78" s="1309"/>
      <c r="K78" s="1321"/>
      <c r="L78" s="1321"/>
      <c r="M78" s="1321"/>
      <c r="N78" s="1321"/>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74"/>
      <c r="G79" s="1309"/>
      <c r="H79" s="1309"/>
      <c r="I79" s="1319"/>
      <c r="J79" s="1319"/>
      <c r="K79" s="1322"/>
      <c r="L79" s="1322"/>
      <c r="M79" s="1322"/>
      <c r="N79" s="1322"/>
      <c r="AN79" s="1313"/>
      <c r="AO79" s="1313"/>
      <c r="AP79" s="1313"/>
      <c r="AQ79" s="1313"/>
      <c r="AR79" s="1313"/>
      <c r="AS79" s="1313"/>
      <c r="AT79" s="1313"/>
      <c r="AU79" s="1313"/>
      <c r="AV79" s="1313"/>
      <c r="AW79" s="1313"/>
      <c r="AX79" s="1313"/>
      <c r="AY79" s="1313"/>
      <c r="AZ79" s="1313"/>
      <c r="BA79" s="1313"/>
      <c r="BB79" s="1316" t="s">
        <v>594</v>
      </c>
      <c r="BC79" s="1316"/>
      <c r="BD79" s="1316"/>
      <c r="BE79" s="1316"/>
      <c r="BF79" s="1316"/>
      <c r="BG79" s="1316"/>
      <c r="BH79" s="1316"/>
      <c r="BI79" s="1316"/>
      <c r="BJ79" s="1316"/>
      <c r="BK79" s="1316"/>
      <c r="BL79" s="1316"/>
      <c r="BM79" s="1316"/>
      <c r="BN79" s="1316"/>
      <c r="BO79" s="1316"/>
      <c r="BP79" s="1314">
        <v>5.9</v>
      </c>
      <c r="BQ79" s="1314"/>
      <c r="BR79" s="1314"/>
      <c r="BS79" s="1314"/>
      <c r="BT79" s="1314"/>
      <c r="BU79" s="1314"/>
      <c r="BV79" s="1314"/>
      <c r="BW79" s="1314"/>
      <c r="BX79" s="1314">
        <v>5.2</v>
      </c>
      <c r="BY79" s="1314"/>
      <c r="BZ79" s="1314"/>
      <c r="CA79" s="1314"/>
      <c r="CB79" s="1314"/>
      <c r="CC79" s="1314"/>
      <c r="CD79" s="1314"/>
      <c r="CE79" s="1314"/>
      <c r="CF79" s="1314">
        <v>4.8</v>
      </c>
      <c r="CG79" s="1314"/>
      <c r="CH79" s="1314"/>
      <c r="CI79" s="1314"/>
      <c r="CJ79" s="1314"/>
      <c r="CK79" s="1314"/>
      <c r="CL79" s="1314"/>
      <c r="CM79" s="1314"/>
      <c r="CN79" s="1314">
        <v>3.6</v>
      </c>
      <c r="CO79" s="1314"/>
      <c r="CP79" s="1314"/>
      <c r="CQ79" s="1314"/>
      <c r="CR79" s="1314"/>
      <c r="CS79" s="1314"/>
      <c r="CT79" s="1314"/>
      <c r="CU79" s="1314"/>
      <c r="CV79" s="1314">
        <v>3.6</v>
      </c>
      <c r="CW79" s="1314"/>
      <c r="CX79" s="1314"/>
      <c r="CY79" s="1314"/>
      <c r="CZ79" s="1314"/>
      <c r="DA79" s="1314"/>
      <c r="DB79" s="1314"/>
      <c r="DC79" s="1314"/>
    </row>
    <row r="80" spans="2:107" x14ac:dyDescent="0.15">
      <c r="B80" s="374"/>
      <c r="G80" s="1309"/>
      <c r="H80" s="1309"/>
      <c r="I80" s="1319"/>
      <c r="J80" s="1319"/>
      <c r="K80" s="1322"/>
      <c r="L80" s="1322"/>
      <c r="M80" s="1322"/>
      <c r="N80" s="1322"/>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l9iz6nYhwyHjgNzHX2Zn3DdC9TlIQQd6KZ3BGqtWF7wWIPgxe5NrFJaoriCE6CX7cZueef8Uep4fwWd+r/sLw==" saltValue="Nt+HYP8p1P4KG86L99wD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9/FegmqU06XdbBySpjDqm1maJfcmDKzh7tl0ferrC9kSm5k211oynHRe77ny9qf9JGC0bsJ5BkLpnXIiy/5Ug==" saltValue="wv8O70hkyLImkJksHhWx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U20" sqref="BU20"/>
    </sheetView>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4qvCFhLWooKaAfkOa9wHTePvCHTXJfwGod+3Bkto+Ca/lIr0BUhz79ccFfmHWd5MtJRMRw2Bm41FbzgqtJkUg==" saltValue="/bZCR75G76JxpRsKG+Eb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46</v>
      </c>
      <c r="E2" s="130"/>
      <c r="F2" s="131" t="s">
        <v>540</v>
      </c>
      <c r="G2" s="132"/>
      <c r="H2" s="133"/>
    </row>
    <row r="3" spans="1:8" x14ac:dyDescent="0.15">
      <c r="A3" s="129" t="s">
        <v>533</v>
      </c>
      <c r="B3" s="134"/>
      <c r="C3" s="135"/>
      <c r="D3" s="136">
        <v>61461</v>
      </c>
      <c r="E3" s="137"/>
      <c r="F3" s="138">
        <v>43141</v>
      </c>
      <c r="G3" s="139"/>
      <c r="H3" s="140"/>
    </row>
    <row r="4" spans="1:8" x14ac:dyDescent="0.15">
      <c r="A4" s="141"/>
      <c r="B4" s="142"/>
      <c r="C4" s="143"/>
      <c r="D4" s="144">
        <v>36437</v>
      </c>
      <c r="E4" s="145"/>
      <c r="F4" s="146">
        <v>21887</v>
      </c>
      <c r="G4" s="147"/>
      <c r="H4" s="148"/>
    </row>
    <row r="5" spans="1:8" x14ac:dyDescent="0.15">
      <c r="A5" s="129" t="s">
        <v>535</v>
      </c>
      <c r="B5" s="134"/>
      <c r="C5" s="135"/>
      <c r="D5" s="136">
        <v>41365</v>
      </c>
      <c r="E5" s="137"/>
      <c r="F5" s="138">
        <v>45117</v>
      </c>
      <c r="G5" s="139"/>
      <c r="H5" s="140"/>
    </row>
    <row r="6" spans="1:8" x14ac:dyDescent="0.15">
      <c r="A6" s="141"/>
      <c r="B6" s="142"/>
      <c r="C6" s="143"/>
      <c r="D6" s="144">
        <v>23371</v>
      </c>
      <c r="E6" s="145"/>
      <c r="F6" s="146">
        <v>25589</v>
      </c>
      <c r="G6" s="147"/>
      <c r="H6" s="148"/>
    </row>
    <row r="7" spans="1:8" x14ac:dyDescent="0.15">
      <c r="A7" s="129" t="s">
        <v>536</v>
      </c>
      <c r="B7" s="134"/>
      <c r="C7" s="135"/>
      <c r="D7" s="136">
        <v>47934</v>
      </c>
      <c r="E7" s="137"/>
      <c r="F7" s="138">
        <v>39951</v>
      </c>
      <c r="G7" s="139"/>
      <c r="H7" s="140"/>
    </row>
    <row r="8" spans="1:8" x14ac:dyDescent="0.15">
      <c r="A8" s="141"/>
      <c r="B8" s="142"/>
      <c r="C8" s="143"/>
      <c r="D8" s="144">
        <v>18109</v>
      </c>
      <c r="E8" s="145"/>
      <c r="F8" s="146">
        <v>22555</v>
      </c>
      <c r="G8" s="147"/>
      <c r="H8" s="148"/>
    </row>
    <row r="9" spans="1:8" x14ac:dyDescent="0.15">
      <c r="A9" s="129" t="s">
        <v>537</v>
      </c>
      <c r="B9" s="134"/>
      <c r="C9" s="135"/>
      <c r="D9" s="136">
        <v>79242</v>
      </c>
      <c r="E9" s="137"/>
      <c r="F9" s="138">
        <v>39893</v>
      </c>
      <c r="G9" s="139"/>
      <c r="H9" s="140"/>
    </row>
    <row r="10" spans="1:8" x14ac:dyDescent="0.15">
      <c r="A10" s="141"/>
      <c r="B10" s="142"/>
      <c r="C10" s="143"/>
      <c r="D10" s="144">
        <v>43498</v>
      </c>
      <c r="E10" s="145"/>
      <c r="F10" s="146">
        <v>26170</v>
      </c>
      <c r="G10" s="147"/>
      <c r="H10" s="148"/>
    </row>
    <row r="11" spans="1:8" x14ac:dyDescent="0.15">
      <c r="A11" s="129" t="s">
        <v>538</v>
      </c>
      <c r="B11" s="134"/>
      <c r="C11" s="135"/>
      <c r="D11" s="136">
        <v>76765</v>
      </c>
      <c r="E11" s="137"/>
      <c r="F11" s="138">
        <v>41080</v>
      </c>
      <c r="G11" s="139"/>
      <c r="H11" s="140"/>
    </row>
    <row r="12" spans="1:8" x14ac:dyDescent="0.15">
      <c r="A12" s="141"/>
      <c r="B12" s="142"/>
      <c r="C12" s="149"/>
      <c r="D12" s="144">
        <v>59425</v>
      </c>
      <c r="E12" s="145"/>
      <c r="F12" s="146">
        <v>27265</v>
      </c>
      <c r="G12" s="147"/>
      <c r="H12" s="148"/>
    </row>
    <row r="13" spans="1:8" x14ac:dyDescent="0.15">
      <c r="A13" s="129"/>
      <c r="B13" s="134"/>
      <c r="C13" s="150"/>
      <c r="D13" s="151">
        <v>61353</v>
      </c>
      <c r="E13" s="152"/>
      <c r="F13" s="153">
        <v>41836</v>
      </c>
      <c r="G13" s="154"/>
      <c r="H13" s="140"/>
    </row>
    <row r="14" spans="1:8" x14ac:dyDescent="0.15">
      <c r="A14" s="141"/>
      <c r="B14" s="142"/>
      <c r="C14" s="143"/>
      <c r="D14" s="144">
        <v>36168</v>
      </c>
      <c r="E14" s="145"/>
      <c r="F14" s="146">
        <v>24693</v>
      </c>
      <c r="G14" s="147"/>
      <c r="H14" s="148"/>
    </row>
    <row r="17" spans="1:11" x14ac:dyDescent="0.15">
      <c r="A17" s="125" t="s">
        <v>47</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48</v>
      </c>
      <c r="B19" s="155">
        <f>ROUND(VALUE(SUBSTITUTE(実質収支比率等に係る経年分析!F$48,"▲","-")),2)</f>
        <v>7.18</v>
      </c>
      <c r="C19" s="155">
        <f>ROUND(VALUE(SUBSTITUTE(実質収支比率等に係る経年分析!G$48,"▲","-")),2)</f>
        <v>4.28</v>
      </c>
      <c r="D19" s="155">
        <f>ROUND(VALUE(SUBSTITUTE(実質収支比率等に係る経年分析!H$48,"▲","-")),2)</f>
        <v>5.51</v>
      </c>
      <c r="E19" s="155">
        <f>ROUND(VALUE(SUBSTITUTE(実質収支比率等に係る経年分析!I$48,"▲","-")),2)</f>
        <v>5.03</v>
      </c>
      <c r="F19" s="155">
        <f>ROUND(VALUE(SUBSTITUTE(実質収支比率等に係る経年分析!J$48,"▲","-")),2)</f>
        <v>5.73</v>
      </c>
    </row>
    <row r="20" spans="1:11" x14ac:dyDescent="0.15">
      <c r="A20" s="155" t="s">
        <v>49</v>
      </c>
      <c r="B20" s="155">
        <f>ROUND(VALUE(SUBSTITUTE(実質収支比率等に係る経年分析!F$47,"▲","-")),2)</f>
        <v>10.89</v>
      </c>
      <c r="C20" s="155">
        <f>ROUND(VALUE(SUBSTITUTE(実質収支比率等に係る経年分析!G$47,"▲","-")),2)</f>
        <v>13.28</v>
      </c>
      <c r="D20" s="155">
        <f>ROUND(VALUE(SUBSTITUTE(実質収支比率等に係る経年分析!H$47,"▲","-")),2)</f>
        <v>13.17</v>
      </c>
      <c r="E20" s="155">
        <f>ROUND(VALUE(SUBSTITUTE(実質収支比率等に係る経年分析!I$47,"▲","-")),2)</f>
        <v>12.91</v>
      </c>
      <c r="F20" s="155">
        <f>ROUND(VALUE(SUBSTITUTE(実質収支比率等に係る経年分析!J$47,"▲","-")),2)</f>
        <v>14.87</v>
      </c>
    </row>
    <row r="21" spans="1:11" x14ac:dyDescent="0.15">
      <c r="A21" s="155" t="s">
        <v>50</v>
      </c>
      <c r="B21" s="155">
        <f>IF(ISNUMBER(VALUE(SUBSTITUTE(実質収支比率等に係る経年分析!F$49,"▲","-"))),ROUND(VALUE(SUBSTITUTE(実質収支比率等に係る経年分析!F$49,"▲","-")),2),NA())</f>
        <v>3.54</v>
      </c>
      <c r="C21" s="155">
        <f>IF(ISNUMBER(VALUE(SUBSTITUTE(実質収支比率等に係る経年分析!G$49,"▲","-"))),ROUND(VALUE(SUBSTITUTE(実質収支比率等に係る経年分析!G$49,"▲","-")),2),NA())</f>
        <v>0.67</v>
      </c>
      <c r="D21" s="155">
        <f>IF(ISNUMBER(VALUE(SUBSTITUTE(実質収支比率等に係る経年分析!H$49,"▲","-"))),ROUND(VALUE(SUBSTITUTE(実質収支比率等に係る経年分析!H$49,"▲","-")),2),NA())</f>
        <v>1.37</v>
      </c>
      <c r="E21" s="155">
        <f>IF(ISNUMBER(VALUE(SUBSTITUTE(実質収支比率等に係る経年分析!I$49,"▲","-"))),ROUND(VALUE(SUBSTITUTE(実質収支比率等に係る経年分析!I$49,"▲","-")),2),NA())</f>
        <v>-0.28000000000000003</v>
      </c>
      <c r="F21" s="155">
        <f>IF(ISNUMBER(VALUE(SUBSTITUTE(実質収支比率等に係る経年分析!J$49,"▲","-"))),ROUND(VALUE(SUBSTITUTE(実質収支比率等に係る経年分析!J$49,"▲","-")),2),NA())</f>
        <v>2.13</v>
      </c>
    </row>
    <row r="24" spans="1:11" x14ac:dyDescent="0.15">
      <c r="A24" s="125" t="s">
        <v>51</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52</v>
      </c>
      <c r="C26" s="156" t="s">
        <v>53</v>
      </c>
      <c r="D26" s="156" t="s">
        <v>52</v>
      </c>
      <c r="E26" s="156" t="s">
        <v>53</v>
      </c>
      <c r="F26" s="156" t="s">
        <v>52</v>
      </c>
      <c r="G26" s="156" t="s">
        <v>53</v>
      </c>
      <c r="H26" s="156" t="s">
        <v>52</v>
      </c>
      <c r="I26" s="156" t="s">
        <v>53</v>
      </c>
      <c r="J26" s="156" t="s">
        <v>52</v>
      </c>
      <c r="K26" s="156" t="s">
        <v>53</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0.71</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2.29</v>
      </c>
      <c r="F27" s="156" t="e">
        <f>IF(ROUND(VALUE(SUBSTITUTE(連結実質赤字比率に係る赤字・黒字の構成分析!H$43,"▲", "-")), 2) &lt; 0, ABS(ROUND(VALUE(SUBSTITUTE(連結実質赤字比率に係る赤字・黒字の構成分析!H$43,"▲", "-")), 2)), NA())</f>
        <v>#VALUE!</v>
      </c>
      <c r="G27" s="156" t="e">
        <f>IF(ROUND(VALUE(SUBSTITUTE(連結実質赤字比率に係る赤字・黒字の構成分析!H$43,"▲", "-")), 2) &gt;= 0, ABS(ROUND(VALUE(SUBSTITUTE(連結実質赤字比率に係る赤字・黒字の構成分析!H$43,"▲", "-")), 2)), NA())</f>
        <v>#VALUE!</v>
      </c>
      <c r="H27" s="156" t="e">
        <f>IF(ROUND(VALUE(SUBSTITUTE(連結実質赤字比率に係る赤字・黒字の構成分析!I$43,"▲", "-")), 2) &lt; 0, ABS(ROUND(VALUE(SUBSTITUTE(連結実質赤字比率に係る赤字・黒字の構成分析!I$43,"▲", "-")), 2)), NA())</f>
        <v>#VALUE!</v>
      </c>
      <c r="I27" s="156" t="e">
        <f>IF(ROUND(VALUE(SUBSTITUTE(連結実質赤字比率に係る赤字・黒字の構成分析!I$43,"▲", "-")), 2) &gt;= 0, ABS(ROUND(VALUE(SUBSTITUTE(連結実質赤字比率に係る赤字・黒字の構成分析!I$43,"▲", "-")), 2)), NA())</f>
        <v>#VALUE!</v>
      </c>
      <c r="J27" s="156" t="e">
        <f>IF(ROUND(VALUE(SUBSTITUTE(連結実質赤字比率に係る赤字・黒字の構成分析!J$43,"▲", "-")), 2) &lt; 0, ABS(ROUND(VALUE(SUBSTITUTE(連結実質赤字比率に係る赤字・黒字の構成分析!J$43,"▲", "-")), 2)), NA())</f>
        <v>#VALUE!</v>
      </c>
      <c r="K27" s="156" t="e">
        <f>IF(ROUND(VALUE(SUBSTITUTE(連結実質赤字比率に係る赤字・黒字の構成分析!J$43,"▲", "-")), 2) &gt;= 0, ABS(ROUND(VALUE(SUBSTITUTE(連結実質赤字比率に係る赤字・黒字の構成分析!J$43,"▲", "-")), 2)), NA())</f>
        <v>#VALUE!</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火災共済事業特別会計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v>
      </c>
    </row>
    <row r="30" spans="1:11" x14ac:dyDescent="0.15">
      <c r="A30" s="156" t="str">
        <f>IF(連結実質赤字比率に係る赤字・黒字の構成分析!C$40="",NA(),連結実質赤字比率に係る赤字・黒字の構成分析!C$40)</f>
        <v>後期高齢者医療特別会計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0.01</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0.04</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0.04</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v>
      </c>
    </row>
    <row r="31" spans="1:11" x14ac:dyDescent="0.15">
      <c r="A31" s="156" t="str">
        <f>IF(連結実質赤字比率に係る赤字・黒字の構成分析!C$39="",NA(),連結実質赤字比率に係る赤字・黒字の構成分析!C$39)</f>
        <v>国民健康保険特別会計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0.01</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0.01</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0.01</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0.02</v>
      </c>
    </row>
    <row r="32" spans="1:11" x14ac:dyDescent="0.15">
      <c r="A32" s="156" t="str">
        <f>IF(連結実質赤字比率に係る赤字・黒字の構成分析!C$38="",NA(),連結実質赤字比率に係る赤字・黒字の構成分析!C$38)</f>
        <v>公共用地特別会計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0.56000000000000005</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0.37</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0.48</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0.11</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0.09</v>
      </c>
    </row>
    <row r="33" spans="1:16" x14ac:dyDescent="0.15">
      <c r="A33" s="156" t="str">
        <f>IF(連結実質赤字比率に係る赤字・黒字の構成分析!C$37="",NA(),連結実質赤字比率に係る赤字・黒字の構成分析!C$37)</f>
        <v>下水道事業特別会計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0.45</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0.48</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0.67</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0.44</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0.11</v>
      </c>
    </row>
    <row r="34" spans="1:16" x14ac:dyDescent="0.15">
      <c r="A34" s="156" t="str">
        <f>IF(連結実質赤字比率に係る赤字・黒字の構成分析!C$36="",NA(),連結実質赤字比率に係る赤字・黒字の構成分析!C$36)</f>
        <v>介護保険特別会計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0.56000000000000005</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0.62</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0.74</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1.27</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1.19</v>
      </c>
    </row>
    <row r="35" spans="1:16" x14ac:dyDescent="0.15">
      <c r="A35" s="156" t="str">
        <f>IF(連結実質赤字比率に係る赤字・黒字の構成分析!C$35="",NA(),連結実質赤字比率に係る赤字・黒字の構成分析!C$35)</f>
        <v>競走事業会計</v>
      </c>
      <c r="B35" s="156" t="e">
        <f>IF(ROUND(VALUE(SUBSTITUTE(連結実質赤字比率に係る赤字・黒字の構成分析!F$35,"▲", "-")), 2) &lt; 0, ABS(ROUND(VALUE(SUBSTITUTE(連結実質赤字比率に係る赤字・黒字の構成分析!F$35,"▲", "-")), 2)), NA())</f>
        <v>#VALUE!</v>
      </c>
      <c r="C35" s="156" t="e">
        <f>IF(ROUND(VALUE(SUBSTITUTE(連結実質赤字比率に係る赤字・黒字の構成分析!F$35,"▲", "-")), 2) &gt;= 0, ABS(ROUND(VALUE(SUBSTITUTE(連結実質赤字比率に係る赤字・黒字の構成分析!F$35,"▲", "-")), 2)), NA())</f>
        <v>#VALUE!</v>
      </c>
      <c r="D35" s="156" t="e">
        <f>IF(ROUND(VALUE(SUBSTITUTE(連結実質赤字比率に係る赤字・黒字の構成分析!G$35,"▲", "-")), 2) &lt; 0, ABS(ROUND(VALUE(SUBSTITUTE(連結実質赤字比率に係る赤字・黒字の構成分析!G$35,"▲", "-")), 2)), NA())</f>
        <v>#VALUE!</v>
      </c>
      <c r="E35" s="156" t="e">
        <f>IF(ROUND(VALUE(SUBSTITUTE(連結実質赤字比率に係る赤字・黒字の構成分析!G$35,"▲", "-")), 2) &gt;= 0, ABS(ROUND(VALUE(SUBSTITUTE(連結実質赤字比率に係る赤字・黒字の構成分析!G$35,"▲", "-")), 2)), NA())</f>
        <v>#VALUE!</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2.2999999999999998</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3.51</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4.58</v>
      </c>
    </row>
    <row r="36" spans="1:16" x14ac:dyDescent="0.15">
      <c r="A36" s="156" t="str">
        <f>IF(連結実質赤字比率に係る赤字・黒字の構成分析!C$34="",NA(),連結実質赤字比率に係る赤字・黒字の構成分析!C$34)</f>
        <v>一般会計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6.61</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3.9</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5.0199999999999996</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4.9000000000000004</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5.62</v>
      </c>
    </row>
    <row r="39" spans="1:16" x14ac:dyDescent="0.15">
      <c r="A39" s="125" t="s">
        <v>54</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15">
      <c r="A42" s="157" t="s">
        <v>57</v>
      </c>
      <c r="B42" s="157"/>
      <c r="C42" s="157"/>
      <c r="D42" s="157">
        <f>'実質公債費比率（分子）の構造'!K$52</f>
        <v>4804</v>
      </c>
      <c r="E42" s="157"/>
      <c r="F42" s="157"/>
      <c r="G42" s="157">
        <f>'実質公債費比率（分子）の構造'!L$52</f>
        <v>4938</v>
      </c>
      <c r="H42" s="157"/>
      <c r="I42" s="157"/>
      <c r="J42" s="157">
        <f>'実質公債費比率（分子）の構造'!M$52</f>
        <v>4400</v>
      </c>
      <c r="K42" s="157"/>
      <c r="L42" s="157"/>
      <c r="M42" s="157">
        <f>'実質公債費比率（分子）の構造'!N$52</f>
        <v>4218</v>
      </c>
      <c r="N42" s="157"/>
      <c r="O42" s="157"/>
      <c r="P42" s="157">
        <f>'実質公債費比率（分子）の構造'!O$52</f>
        <v>4165</v>
      </c>
    </row>
    <row r="43" spans="1:16" x14ac:dyDescent="0.15">
      <c r="A43" s="157" t="s">
        <v>58</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x14ac:dyDescent="0.15">
      <c r="A44" s="157" t="s">
        <v>59</v>
      </c>
      <c r="B44" s="157">
        <f>'実質公債費比率（分子）の構造'!K$50</f>
        <v>1735</v>
      </c>
      <c r="C44" s="157"/>
      <c r="D44" s="157"/>
      <c r="E44" s="157">
        <f>'実質公債費比率（分子）の構造'!L$50</f>
        <v>638</v>
      </c>
      <c r="F44" s="157"/>
      <c r="G44" s="157"/>
      <c r="H44" s="157">
        <f>'実質公債費比率（分子）の構造'!M$50</f>
        <v>991</v>
      </c>
      <c r="I44" s="157"/>
      <c r="J44" s="157"/>
      <c r="K44" s="157">
        <f>'実質公債費比率（分子）の構造'!N$50</f>
        <v>1320</v>
      </c>
      <c r="L44" s="157"/>
      <c r="M44" s="157"/>
      <c r="N44" s="157">
        <f>'実質公債費比率（分子）の構造'!O$50</f>
        <v>759</v>
      </c>
      <c r="O44" s="157"/>
      <c r="P44" s="157"/>
    </row>
    <row r="45" spans="1:16" x14ac:dyDescent="0.15">
      <c r="A45" s="157" t="s">
        <v>60</v>
      </c>
      <c r="B45" s="157">
        <f>'実質公債費比率（分子）の構造'!K$49</f>
        <v>79</v>
      </c>
      <c r="C45" s="157"/>
      <c r="D45" s="157"/>
      <c r="E45" s="157">
        <f>'実質公債費比率（分子）の構造'!L$49</f>
        <v>54</v>
      </c>
      <c r="F45" s="157"/>
      <c r="G45" s="157"/>
      <c r="H45" s="157">
        <f>'実質公債費比率（分子）の構造'!M$49</f>
        <v>52</v>
      </c>
      <c r="I45" s="157"/>
      <c r="J45" s="157"/>
      <c r="K45" s="157">
        <f>'実質公債費比率（分子）の構造'!N$49</f>
        <v>72</v>
      </c>
      <c r="L45" s="157"/>
      <c r="M45" s="157"/>
      <c r="N45" s="157">
        <f>'実質公債費比率（分子）の構造'!O$49</f>
        <v>88</v>
      </c>
      <c r="O45" s="157"/>
      <c r="P45" s="157"/>
    </row>
    <row r="46" spans="1:16" x14ac:dyDescent="0.15">
      <c r="A46" s="157" t="s">
        <v>61</v>
      </c>
      <c r="B46" s="157">
        <f>'実質公債費比率（分子）の構造'!K$48</f>
        <v>336</v>
      </c>
      <c r="C46" s="157"/>
      <c r="D46" s="157"/>
      <c r="E46" s="157">
        <f>'実質公債費比率（分子）の構造'!L$48</f>
        <v>286</v>
      </c>
      <c r="F46" s="157"/>
      <c r="G46" s="157"/>
      <c r="H46" s="157">
        <f>'実質公債費比率（分子）の構造'!M$48</f>
        <v>408</v>
      </c>
      <c r="I46" s="157"/>
      <c r="J46" s="157"/>
      <c r="K46" s="157">
        <f>'実質公債費比率（分子）の構造'!N$48</f>
        <v>406</v>
      </c>
      <c r="L46" s="157"/>
      <c r="M46" s="157"/>
      <c r="N46" s="157">
        <f>'実質公債費比率（分子）の構造'!O$48</f>
        <v>386</v>
      </c>
      <c r="O46" s="157"/>
      <c r="P46" s="157"/>
    </row>
    <row r="47" spans="1:16" x14ac:dyDescent="0.15">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64</v>
      </c>
      <c r="B49" s="157">
        <f>'実質公債費比率（分子）の構造'!K$45</f>
        <v>4945</v>
      </c>
      <c r="C49" s="157"/>
      <c r="D49" s="157"/>
      <c r="E49" s="157">
        <f>'実質公債費比率（分子）の構造'!L$45</f>
        <v>4730</v>
      </c>
      <c r="F49" s="157"/>
      <c r="G49" s="157"/>
      <c r="H49" s="157">
        <f>'実質公債費比率（分子）の構造'!M$45</f>
        <v>4440</v>
      </c>
      <c r="I49" s="157"/>
      <c r="J49" s="157"/>
      <c r="K49" s="157">
        <f>'実質公債費比率（分子）の構造'!N$45</f>
        <v>4254</v>
      </c>
      <c r="L49" s="157"/>
      <c r="M49" s="157"/>
      <c r="N49" s="157">
        <f>'実質公債費比率（分子）の構造'!O$45</f>
        <v>4185</v>
      </c>
      <c r="O49" s="157"/>
      <c r="P49" s="157"/>
    </row>
    <row r="50" spans="1:16" x14ac:dyDescent="0.15">
      <c r="A50" s="157" t="s">
        <v>65</v>
      </c>
      <c r="B50" s="157" t="e">
        <f>NA()</f>
        <v>#N/A</v>
      </c>
      <c r="C50" s="157">
        <f>IF(ISNUMBER('実質公債費比率（分子）の構造'!K$53),'実質公債費比率（分子）の構造'!K$53,NA())</f>
        <v>2291</v>
      </c>
      <c r="D50" s="157" t="e">
        <f>NA()</f>
        <v>#N/A</v>
      </c>
      <c r="E50" s="157" t="e">
        <f>NA()</f>
        <v>#N/A</v>
      </c>
      <c r="F50" s="157">
        <f>IF(ISNUMBER('実質公債費比率（分子）の構造'!L$53),'実質公債費比率（分子）の構造'!L$53,NA())</f>
        <v>770</v>
      </c>
      <c r="G50" s="157" t="e">
        <f>NA()</f>
        <v>#N/A</v>
      </c>
      <c r="H50" s="157" t="e">
        <f>NA()</f>
        <v>#N/A</v>
      </c>
      <c r="I50" s="157">
        <f>IF(ISNUMBER('実質公債費比率（分子）の構造'!M$53),'実質公債費比率（分子）の構造'!M$53,NA())</f>
        <v>1491</v>
      </c>
      <c r="J50" s="157" t="e">
        <f>NA()</f>
        <v>#N/A</v>
      </c>
      <c r="K50" s="157" t="e">
        <f>NA()</f>
        <v>#N/A</v>
      </c>
      <c r="L50" s="157">
        <f>IF(ISNUMBER('実質公債費比率（分子）の構造'!N$53),'実質公債費比率（分子）の構造'!N$53,NA())</f>
        <v>1834</v>
      </c>
      <c r="M50" s="157" t="e">
        <f>NA()</f>
        <v>#N/A</v>
      </c>
      <c r="N50" s="157" t="e">
        <f>NA()</f>
        <v>#N/A</v>
      </c>
      <c r="O50" s="157">
        <f>IF(ISNUMBER('実質公債費比率（分子）の構造'!O$53),'実質公債費比率（分子）の構造'!O$53,NA())</f>
        <v>1253</v>
      </c>
      <c r="P50" s="157" t="e">
        <f>NA()</f>
        <v>#N/A</v>
      </c>
    </row>
    <row r="53" spans="1:16" x14ac:dyDescent="0.15">
      <c r="A53" s="125" t="s">
        <v>66</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15">
      <c r="A56" s="156" t="s">
        <v>37</v>
      </c>
      <c r="B56" s="156"/>
      <c r="C56" s="156"/>
      <c r="D56" s="156">
        <f>'将来負担比率（分子）の構造'!I$52</f>
        <v>28605</v>
      </c>
      <c r="E56" s="156"/>
      <c r="F56" s="156"/>
      <c r="G56" s="156">
        <f>'将来負担比率（分子）の構造'!J$52</f>
        <v>25732</v>
      </c>
      <c r="H56" s="156"/>
      <c r="I56" s="156"/>
      <c r="J56" s="156">
        <f>'将来負担比率（分子）の構造'!K$52</f>
        <v>23377</v>
      </c>
      <c r="K56" s="156"/>
      <c r="L56" s="156"/>
      <c r="M56" s="156">
        <f>'将来負担比率（分子）の構造'!L$52</f>
        <v>21030</v>
      </c>
      <c r="N56" s="156"/>
      <c r="O56" s="156"/>
      <c r="P56" s="156">
        <f>'将来負担比率（分子）の構造'!M$52</f>
        <v>18732</v>
      </c>
    </row>
    <row r="57" spans="1:16" x14ac:dyDescent="0.15">
      <c r="A57" s="156" t="s">
        <v>36</v>
      </c>
      <c r="B57" s="156"/>
      <c r="C57" s="156"/>
      <c r="D57" s="156">
        <f>'将来負担比率（分子）の構造'!I$51</f>
        <v>16363</v>
      </c>
      <c r="E57" s="156"/>
      <c r="F57" s="156"/>
      <c r="G57" s="156">
        <f>'将来負担比率（分子）の構造'!J$51</f>
        <v>18285</v>
      </c>
      <c r="H57" s="156"/>
      <c r="I57" s="156"/>
      <c r="J57" s="156">
        <f>'将来負担比率（分子）の構造'!K$51</f>
        <v>17805</v>
      </c>
      <c r="K57" s="156"/>
      <c r="L57" s="156"/>
      <c r="M57" s="156">
        <f>'将来負担比率（分子）の構造'!L$51</f>
        <v>17539</v>
      </c>
      <c r="N57" s="156"/>
      <c r="O57" s="156"/>
      <c r="P57" s="156">
        <f>'将来負担比率（分子）の構造'!M$51</f>
        <v>20781</v>
      </c>
    </row>
    <row r="58" spans="1:16" x14ac:dyDescent="0.15">
      <c r="A58" s="156" t="s">
        <v>35</v>
      </c>
      <c r="B58" s="156"/>
      <c r="C58" s="156"/>
      <c r="D58" s="156">
        <f>'将来負担比率（分子）の構造'!I$50</f>
        <v>36592</v>
      </c>
      <c r="E58" s="156"/>
      <c r="F58" s="156"/>
      <c r="G58" s="156">
        <f>'将来負担比率（分子）の構造'!J$50</f>
        <v>39270</v>
      </c>
      <c r="H58" s="156"/>
      <c r="I58" s="156"/>
      <c r="J58" s="156">
        <f>'将来負担比率（分子）の構造'!K$50</f>
        <v>43043</v>
      </c>
      <c r="K58" s="156"/>
      <c r="L58" s="156"/>
      <c r="M58" s="156">
        <f>'将来負担比率（分子）の構造'!L$50</f>
        <v>48663</v>
      </c>
      <c r="N58" s="156"/>
      <c r="O58" s="156"/>
      <c r="P58" s="156">
        <f>'将来負担比率（分子）の構造'!M$50</f>
        <v>49628</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x14ac:dyDescent="0.15">
      <c r="A62" s="156" t="s">
        <v>29</v>
      </c>
      <c r="B62" s="156">
        <f>'将来負担比率（分子）の構造'!I$45</f>
        <v>8285</v>
      </c>
      <c r="C62" s="156"/>
      <c r="D62" s="156"/>
      <c r="E62" s="156">
        <f>'将来負担比率（分子）の構造'!J$45</f>
        <v>8153</v>
      </c>
      <c r="F62" s="156"/>
      <c r="G62" s="156"/>
      <c r="H62" s="156">
        <f>'将来負担比率（分子）の構造'!K$45</f>
        <v>8148</v>
      </c>
      <c r="I62" s="156"/>
      <c r="J62" s="156"/>
      <c r="K62" s="156">
        <f>'将来負担比率（分子）の構造'!L$45</f>
        <v>8162</v>
      </c>
      <c r="L62" s="156"/>
      <c r="M62" s="156"/>
      <c r="N62" s="156">
        <f>'将来負担比率（分子）の構造'!M$45</f>
        <v>8111</v>
      </c>
      <c r="O62" s="156"/>
      <c r="P62" s="156"/>
    </row>
    <row r="63" spans="1:16" x14ac:dyDescent="0.15">
      <c r="A63" s="156" t="s">
        <v>28</v>
      </c>
      <c r="B63" s="156">
        <f>'将来負担比率（分子）の構造'!I$44</f>
        <v>348</v>
      </c>
      <c r="C63" s="156"/>
      <c r="D63" s="156"/>
      <c r="E63" s="156">
        <f>'将来負担比率（分子）の構造'!J$44</f>
        <v>273</v>
      </c>
      <c r="F63" s="156"/>
      <c r="G63" s="156"/>
      <c r="H63" s="156">
        <f>'将来負担比率（分子）の構造'!K$44</f>
        <v>526</v>
      </c>
      <c r="I63" s="156"/>
      <c r="J63" s="156"/>
      <c r="K63" s="156">
        <f>'将来負担比率（分子）の構造'!L$44</f>
        <v>747</v>
      </c>
      <c r="L63" s="156"/>
      <c r="M63" s="156"/>
      <c r="N63" s="156">
        <f>'将来負担比率（分子）の構造'!M$44</f>
        <v>665</v>
      </c>
      <c r="O63" s="156"/>
      <c r="P63" s="156"/>
    </row>
    <row r="64" spans="1:16" x14ac:dyDescent="0.15">
      <c r="A64" s="156" t="s">
        <v>27</v>
      </c>
      <c r="B64" s="156">
        <f>'将来負担比率（分子）の構造'!I$43</f>
        <v>3809</v>
      </c>
      <c r="C64" s="156"/>
      <c r="D64" s="156"/>
      <c r="E64" s="156">
        <f>'将来負担比率（分子）の構造'!J$43</f>
        <v>3391</v>
      </c>
      <c r="F64" s="156"/>
      <c r="G64" s="156"/>
      <c r="H64" s="156">
        <f>'将来負担比率（分子）の構造'!K$43</f>
        <v>3703</v>
      </c>
      <c r="I64" s="156"/>
      <c r="J64" s="156"/>
      <c r="K64" s="156">
        <f>'将来負担比率（分子）の構造'!L$43</f>
        <v>3964</v>
      </c>
      <c r="L64" s="156"/>
      <c r="M64" s="156"/>
      <c r="N64" s="156">
        <f>'将来負担比率（分子）の構造'!M$43</f>
        <v>4714</v>
      </c>
      <c r="O64" s="156"/>
      <c r="P64" s="156"/>
    </row>
    <row r="65" spans="1:16" x14ac:dyDescent="0.15">
      <c r="A65" s="156" t="s">
        <v>26</v>
      </c>
      <c r="B65" s="156">
        <f>'将来負担比率（分子）の構造'!I$42</f>
        <v>7960</v>
      </c>
      <c r="C65" s="156"/>
      <c r="D65" s="156"/>
      <c r="E65" s="156">
        <f>'将来負担比率（分子）の構造'!J$42</f>
        <v>7534</v>
      </c>
      <c r="F65" s="156"/>
      <c r="G65" s="156"/>
      <c r="H65" s="156">
        <f>'将来負担比率（分子）の構造'!K$42</f>
        <v>6259</v>
      </c>
      <c r="I65" s="156"/>
      <c r="J65" s="156"/>
      <c r="K65" s="156">
        <f>'将来負担比率（分子）の構造'!L$42</f>
        <v>4653</v>
      </c>
      <c r="L65" s="156"/>
      <c r="M65" s="156"/>
      <c r="N65" s="156">
        <f>'将来負担比率（分子）の構造'!M$42</f>
        <v>4033</v>
      </c>
      <c r="O65" s="156"/>
      <c r="P65" s="156"/>
    </row>
    <row r="66" spans="1:16" x14ac:dyDescent="0.15">
      <c r="A66" s="156" t="s">
        <v>25</v>
      </c>
      <c r="B66" s="156">
        <f>'将来負担比率（分子）の構造'!I$41</f>
        <v>43064</v>
      </c>
      <c r="C66" s="156"/>
      <c r="D66" s="156"/>
      <c r="E66" s="156">
        <f>'将来負担比率（分子）の構造'!J$41</f>
        <v>41371</v>
      </c>
      <c r="F66" s="156"/>
      <c r="G66" s="156"/>
      <c r="H66" s="156">
        <f>'将来負担比率（分子）の構造'!K$41</f>
        <v>38866</v>
      </c>
      <c r="I66" s="156"/>
      <c r="J66" s="156"/>
      <c r="K66" s="156">
        <f>'将来負担比率（分子）の構造'!L$41</f>
        <v>40632</v>
      </c>
      <c r="L66" s="156"/>
      <c r="M66" s="156"/>
      <c r="N66" s="156">
        <f>'将来負担比率（分子）の構造'!M$41</f>
        <v>44391</v>
      </c>
      <c r="O66" s="156"/>
      <c r="P66" s="156"/>
    </row>
    <row r="67" spans="1:16" x14ac:dyDescent="0.15">
      <c r="A67" s="156" t="s">
        <v>69</v>
      </c>
      <c r="B67" s="156" t="e">
        <f>NA()</f>
        <v>#N/A</v>
      </c>
      <c r="C67" s="156">
        <f>IF(ISNUMBER('将来負担比率（分子）の構造'!I$53), IF('将来負担比率（分子）の構造'!I$53 &lt; 0, 0, '将来負担比率（分子）の構造'!I$53), NA())</f>
        <v>0</v>
      </c>
      <c r="D67" s="156" t="e">
        <f>NA()</f>
        <v>#N/A</v>
      </c>
      <c r="E67" s="156" t="e">
        <f>NA()</f>
        <v>#N/A</v>
      </c>
      <c r="F67" s="156">
        <f>IF(ISNUMBER('将来負担比率（分子）の構造'!J$53), IF('将来負担比率（分子）の構造'!J$53 &lt; 0, 0, '将来負担比率（分子）の構造'!J$53), NA())</f>
        <v>0</v>
      </c>
      <c r="G67" s="156" t="e">
        <f>NA()</f>
        <v>#N/A</v>
      </c>
      <c r="H67" s="156" t="e">
        <f>NA()</f>
        <v>#N/A</v>
      </c>
      <c r="I67" s="156">
        <f>IF(ISNUMBER('将来負担比率（分子）の構造'!K$53), IF('将来負担比率（分子）の構造'!K$53 &lt; 0, 0, '将来負担比率（分子）の構造'!K$53), NA())</f>
        <v>0</v>
      </c>
      <c r="J67" s="156" t="e">
        <f>NA()</f>
        <v>#N/A</v>
      </c>
      <c r="K67" s="156" t="e">
        <f>NA()</f>
        <v>#N/A</v>
      </c>
      <c r="L67" s="156">
        <f>IF(ISNUMBER('将来負担比率（分子）の構造'!L$53), IF('将来負担比率（分子）の構造'!L$53 &lt; 0, 0, '将来負担比率（分子）の構造'!L$53), NA())</f>
        <v>0</v>
      </c>
      <c r="M67" s="156" t="e">
        <f>NA()</f>
        <v>#N/A</v>
      </c>
      <c r="N67" s="156" t="e">
        <f>NA()</f>
        <v>#N/A</v>
      </c>
      <c r="O67" s="156">
        <f>IF(ISNUMBER('将来負担比率（分子）の構造'!M$53), IF('将来負担比率（分子）の構造'!M$53 &lt; 0, 0, '将来負担比率（分子）の構造'!M$53), NA())</f>
        <v>0</v>
      </c>
      <c r="P67" s="156" t="e">
        <f>NA()</f>
        <v>#N/A</v>
      </c>
    </row>
    <row r="70" spans="1:16" x14ac:dyDescent="0.15">
      <c r="A70" s="158" t="s">
        <v>70</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71</v>
      </c>
      <c r="B72" s="160">
        <f>基金残高に係る経年分析!F55</f>
        <v>7041</v>
      </c>
      <c r="C72" s="160">
        <f>基金残高に係る経年分析!G55</f>
        <v>7149</v>
      </c>
      <c r="D72" s="160">
        <f>基金残高に係る経年分析!H55</f>
        <v>8000</v>
      </c>
    </row>
    <row r="73" spans="1:16" x14ac:dyDescent="0.15">
      <c r="A73" s="159" t="s">
        <v>72</v>
      </c>
      <c r="B73" s="160" t="str">
        <f>基金残高に係る経年分析!F56</f>
        <v>-</v>
      </c>
      <c r="C73" s="160" t="str">
        <f>基金残高に係る経年分析!G56</f>
        <v>-</v>
      </c>
      <c r="D73" s="160" t="str">
        <f>基金残高に係る経年分析!H56</f>
        <v>-</v>
      </c>
    </row>
    <row r="74" spans="1:16" x14ac:dyDescent="0.15">
      <c r="A74" s="159" t="s">
        <v>73</v>
      </c>
      <c r="B74" s="160">
        <f>基金残高に係る経年分析!F57</f>
        <v>33323</v>
      </c>
      <c r="C74" s="160">
        <f>基金残高に係る経年分析!G57</f>
        <v>37602</v>
      </c>
      <c r="D74" s="160">
        <f>基金残高に係る経年分析!H57</f>
        <v>38448</v>
      </c>
    </row>
  </sheetData>
  <sheetProtection algorithmName="SHA-512" hashValue="Yg4hnMgsESEKXvHWHeLSt05PPUrSl550ocmSpYZlGonjp0pMsb303aC6yT+1n5Qs4Q3Nz1L9927erSM1MqIR5w==" saltValue="PU+EqwENnQQRLXgKuWQT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zoomScale="70" zoomScaleNormal="7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773" t="s">
        <v>204</v>
      </c>
      <c r="DI1" s="774"/>
      <c r="DJ1" s="774"/>
      <c r="DK1" s="774"/>
      <c r="DL1" s="774"/>
      <c r="DM1" s="774"/>
      <c r="DN1" s="775"/>
      <c r="DO1" s="201"/>
      <c r="DP1" s="773" t="s">
        <v>205</v>
      </c>
      <c r="DQ1" s="774"/>
      <c r="DR1" s="774"/>
      <c r="DS1" s="774"/>
      <c r="DT1" s="774"/>
      <c r="DU1" s="774"/>
      <c r="DV1" s="774"/>
      <c r="DW1" s="774"/>
      <c r="DX1" s="774"/>
      <c r="DY1" s="774"/>
      <c r="DZ1" s="774"/>
      <c r="EA1" s="774"/>
      <c r="EB1" s="774"/>
      <c r="EC1" s="775"/>
      <c r="ED1" s="199"/>
      <c r="EE1" s="199"/>
      <c r="EF1" s="199"/>
      <c r="EG1" s="199"/>
      <c r="EH1" s="199"/>
      <c r="EI1" s="199"/>
      <c r="EJ1" s="199"/>
      <c r="EK1" s="199"/>
      <c r="EL1" s="199"/>
      <c r="EM1" s="199"/>
    </row>
    <row r="2" spans="2:143" ht="22.5" customHeight="1" x14ac:dyDescent="0.15">
      <c r="B2" s="202" t="s">
        <v>206</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5" customFormat="1" ht="11.25" customHeight="1" x14ac:dyDescent="0.15">
      <c r="B5" s="740" t="s">
        <v>217</v>
      </c>
      <c r="C5" s="741"/>
      <c r="D5" s="741"/>
      <c r="E5" s="741"/>
      <c r="F5" s="741"/>
      <c r="G5" s="741"/>
      <c r="H5" s="741"/>
      <c r="I5" s="741"/>
      <c r="J5" s="741"/>
      <c r="K5" s="741"/>
      <c r="L5" s="741"/>
      <c r="M5" s="741"/>
      <c r="N5" s="741"/>
      <c r="O5" s="741"/>
      <c r="P5" s="741"/>
      <c r="Q5" s="742"/>
      <c r="R5" s="706">
        <v>51443238</v>
      </c>
      <c r="S5" s="707"/>
      <c r="T5" s="707"/>
      <c r="U5" s="707"/>
      <c r="V5" s="707"/>
      <c r="W5" s="707"/>
      <c r="X5" s="707"/>
      <c r="Y5" s="753"/>
      <c r="Z5" s="771">
        <v>43.9</v>
      </c>
      <c r="AA5" s="771"/>
      <c r="AB5" s="771"/>
      <c r="AC5" s="771"/>
      <c r="AD5" s="772">
        <v>48171821</v>
      </c>
      <c r="AE5" s="772"/>
      <c r="AF5" s="772"/>
      <c r="AG5" s="772"/>
      <c r="AH5" s="772"/>
      <c r="AI5" s="772"/>
      <c r="AJ5" s="772"/>
      <c r="AK5" s="772"/>
      <c r="AL5" s="754">
        <v>86.3</v>
      </c>
      <c r="AM5" s="723"/>
      <c r="AN5" s="723"/>
      <c r="AO5" s="755"/>
      <c r="AP5" s="740" t="s">
        <v>218</v>
      </c>
      <c r="AQ5" s="741"/>
      <c r="AR5" s="741"/>
      <c r="AS5" s="741"/>
      <c r="AT5" s="741"/>
      <c r="AU5" s="741"/>
      <c r="AV5" s="741"/>
      <c r="AW5" s="741"/>
      <c r="AX5" s="741"/>
      <c r="AY5" s="741"/>
      <c r="AZ5" s="741"/>
      <c r="BA5" s="741"/>
      <c r="BB5" s="741"/>
      <c r="BC5" s="741"/>
      <c r="BD5" s="741"/>
      <c r="BE5" s="741"/>
      <c r="BF5" s="742"/>
      <c r="BG5" s="641">
        <v>48171821</v>
      </c>
      <c r="BH5" s="644"/>
      <c r="BI5" s="644"/>
      <c r="BJ5" s="644"/>
      <c r="BK5" s="644"/>
      <c r="BL5" s="644"/>
      <c r="BM5" s="644"/>
      <c r="BN5" s="645"/>
      <c r="BO5" s="703">
        <v>93.6</v>
      </c>
      <c r="BP5" s="703"/>
      <c r="BQ5" s="703"/>
      <c r="BR5" s="703"/>
      <c r="BS5" s="704">
        <v>322170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375505</v>
      </c>
      <c r="S6" s="644"/>
      <c r="T6" s="644"/>
      <c r="U6" s="644"/>
      <c r="V6" s="644"/>
      <c r="W6" s="644"/>
      <c r="X6" s="644"/>
      <c r="Y6" s="645"/>
      <c r="Z6" s="703">
        <v>0.3</v>
      </c>
      <c r="AA6" s="703"/>
      <c r="AB6" s="703"/>
      <c r="AC6" s="703"/>
      <c r="AD6" s="704">
        <v>375505</v>
      </c>
      <c r="AE6" s="704"/>
      <c r="AF6" s="704"/>
      <c r="AG6" s="704"/>
      <c r="AH6" s="704"/>
      <c r="AI6" s="704"/>
      <c r="AJ6" s="704"/>
      <c r="AK6" s="704"/>
      <c r="AL6" s="646">
        <v>0.7</v>
      </c>
      <c r="AM6" s="647"/>
      <c r="AN6" s="647"/>
      <c r="AO6" s="705"/>
      <c r="AP6" s="638" t="s">
        <v>223</v>
      </c>
      <c r="AQ6" s="639"/>
      <c r="AR6" s="639"/>
      <c r="AS6" s="639"/>
      <c r="AT6" s="639"/>
      <c r="AU6" s="639"/>
      <c r="AV6" s="639"/>
      <c r="AW6" s="639"/>
      <c r="AX6" s="639"/>
      <c r="AY6" s="639"/>
      <c r="AZ6" s="639"/>
      <c r="BA6" s="639"/>
      <c r="BB6" s="639"/>
      <c r="BC6" s="639"/>
      <c r="BD6" s="639"/>
      <c r="BE6" s="639"/>
      <c r="BF6" s="640"/>
      <c r="BG6" s="641">
        <v>48171821</v>
      </c>
      <c r="BH6" s="644"/>
      <c r="BI6" s="644"/>
      <c r="BJ6" s="644"/>
      <c r="BK6" s="644"/>
      <c r="BL6" s="644"/>
      <c r="BM6" s="644"/>
      <c r="BN6" s="645"/>
      <c r="BO6" s="703">
        <v>93.6</v>
      </c>
      <c r="BP6" s="703"/>
      <c r="BQ6" s="703"/>
      <c r="BR6" s="703"/>
      <c r="BS6" s="704">
        <v>322170</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529724</v>
      </c>
      <c r="CS6" s="644"/>
      <c r="CT6" s="644"/>
      <c r="CU6" s="644"/>
      <c r="CV6" s="644"/>
      <c r="CW6" s="644"/>
      <c r="CX6" s="644"/>
      <c r="CY6" s="645"/>
      <c r="CZ6" s="754">
        <v>0.5</v>
      </c>
      <c r="DA6" s="723"/>
      <c r="DB6" s="723"/>
      <c r="DC6" s="757"/>
      <c r="DD6" s="649" t="s">
        <v>225</v>
      </c>
      <c r="DE6" s="644"/>
      <c r="DF6" s="644"/>
      <c r="DG6" s="644"/>
      <c r="DH6" s="644"/>
      <c r="DI6" s="644"/>
      <c r="DJ6" s="644"/>
      <c r="DK6" s="644"/>
      <c r="DL6" s="644"/>
      <c r="DM6" s="644"/>
      <c r="DN6" s="644"/>
      <c r="DO6" s="644"/>
      <c r="DP6" s="645"/>
      <c r="DQ6" s="649">
        <v>529638</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84290</v>
      </c>
      <c r="S7" s="644"/>
      <c r="T7" s="644"/>
      <c r="U7" s="644"/>
      <c r="V7" s="644"/>
      <c r="W7" s="644"/>
      <c r="X7" s="644"/>
      <c r="Y7" s="645"/>
      <c r="Z7" s="703">
        <v>0.1</v>
      </c>
      <c r="AA7" s="703"/>
      <c r="AB7" s="703"/>
      <c r="AC7" s="703"/>
      <c r="AD7" s="704">
        <v>84290</v>
      </c>
      <c r="AE7" s="704"/>
      <c r="AF7" s="704"/>
      <c r="AG7" s="704"/>
      <c r="AH7" s="704"/>
      <c r="AI7" s="704"/>
      <c r="AJ7" s="704"/>
      <c r="AK7" s="704"/>
      <c r="AL7" s="646">
        <v>0.2</v>
      </c>
      <c r="AM7" s="647"/>
      <c r="AN7" s="647"/>
      <c r="AO7" s="705"/>
      <c r="AP7" s="638" t="s">
        <v>227</v>
      </c>
      <c r="AQ7" s="639"/>
      <c r="AR7" s="639"/>
      <c r="AS7" s="639"/>
      <c r="AT7" s="639"/>
      <c r="AU7" s="639"/>
      <c r="AV7" s="639"/>
      <c r="AW7" s="639"/>
      <c r="AX7" s="639"/>
      <c r="AY7" s="639"/>
      <c r="AZ7" s="639"/>
      <c r="BA7" s="639"/>
      <c r="BB7" s="639"/>
      <c r="BC7" s="639"/>
      <c r="BD7" s="639"/>
      <c r="BE7" s="639"/>
      <c r="BF7" s="640"/>
      <c r="BG7" s="641">
        <v>24827635</v>
      </c>
      <c r="BH7" s="644"/>
      <c r="BI7" s="644"/>
      <c r="BJ7" s="644"/>
      <c r="BK7" s="644"/>
      <c r="BL7" s="644"/>
      <c r="BM7" s="644"/>
      <c r="BN7" s="645"/>
      <c r="BO7" s="703">
        <v>48.3</v>
      </c>
      <c r="BP7" s="703"/>
      <c r="BQ7" s="703"/>
      <c r="BR7" s="703"/>
      <c r="BS7" s="704">
        <v>322170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26374905</v>
      </c>
      <c r="CS7" s="644"/>
      <c r="CT7" s="644"/>
      <c r="CU7" s="644"/>
      <c r="CV7" s="644"/>
      <c r="CW7" s="644"/>
      <c r="CX7" s="644"/>
      <c r="CY7" s="645"/>
      <c r="CZ7" s="703">
        <v>23.1</v>
      </c>
      <c r="DA7" s="703"/>
      <c r="DB7" s="703"/>
      <c r="DC7" s="703"/>
      <c r="DD7" s="649">
        <v>6954821</v>
      </c>
      <c r="DE7" s="644"/>
      <c r="DF7" s="644"/>
      <c r="DG7" s="644"/>
      <c r="DH7" s="644"/>
      <c r="DI7" s="644"/>
      <c r="DJ7" s="644"/>
      <c r="DK7" s="644"/>
      <c r="DL7" s="644"/>
      <c r="DM7" s="644"/>
      <c r="DN7" s="644"/>
      <c r="DO7" s="644"/>
      <c r="DP7" s="645"/>
      <c r="DQ7" s="649">
        <v>18766384</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347073</v>
      </c>
      <c r="S8" s="644"/>
      <c r="T8" s="644"/>
      <c r="U8" s="644"/>
      <c r="V8" s="644"/>
      <c r="W8" s="644"/>
      <c r="X8" s="644"/>
      <c r="Y8" s="645"/>
      <c r="Z8" s="703">
        <v>0.3</v>
      </c>
      <c r="AA8" s="703"/>
      <c r="AB8" s="703"/>
      <c r="AC8" s="703"/>
      <c r="AD8" s="704">
        <v>347073</v>
      </c>
      <c r="AE8" s="704"/>
      <c r="AF8" s="704"/>
      <c r="AG8" s="704"/>
      <c r="AH8" s="704"/>
      <c r="AI8" s="704"/>
      <c r="AJ8" s="704"/>
      <c r="AK8" s="704"/>
      <c r="AL8" s="646">
        <v>0.6</v>
      </c>
      <c r="AM8" s="647"/>
      <c r="AN8" s="647"/>
      <c r="AO8" s="705"/>
      <c r="AP8" s="638" t="s">
        <v>230</v>
      </c>
      <c r="AQ8" s="639"/>
      <c r="AR8" s="639"/>
      <c r="AS8" s="639"/>
      <c r="AT8" s="639"/>
      <c r="AU8" s="639"/>
      <c r="AV8" s="639"/>
      <c r="AW8" s="639"/>
      <c r="AX8" s="639"/>
      <c r="AY8" s="639"/>
      <c r="AZ8" s="639"/>
      <c r="BA8" s="639"/>
      <c r="BB8" s="639"/>
      <c r="BC8" s="639"/>
      <c r="BD8" s="639"/>
      <c r="BE8" s="639"/>
      <c r="BF8" s="640"/>
      <c r="BG8" s="641">
        <v>462047</v>
      </c>
      <c r="BH8" s="644"/>
      <c r="BI8" s="644"/>
      <c r="BJ8" s="644"/>
      <c r="BK8" s="644"/>
      <c r="BL8" s="644"/>
      <c r="BM8" s="644"/>
      <c r="BN8" s="645"/>
      <c r="BO8" s="703">
        <v>0.9</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48779765</v>
      </c>
      <c r="CS8" s="644"/>
      <c r="CT8" s="644"/>
      <c r="CU8" s="644"/>
      <c r="CV8" s="644"/>
      <c r="CW8" s="644"/>
      <c r="CX8" s="644"/>
      <c r="CY8" s="645"/>
      <c r="CZ8" s="703">
        <v>42.8</v>
      </c>
      <c r="DA8" s="703"/>
      <c r="DB8" s="703"/>
      <c r="DC8" s="703"/>
      <c r="DD8" s="649">
        <v>996150</v>
      </c>
      <c r="DE8" s="644"/>
      <c r="DF8" s="644"/>
      <c r="DG8" s="644"/>
      <c r="DH8" s="644"/>
      <c r="DI8" s="644"/>
      <c r="DJ8" s="644"/>
      <c r="DK8" s="644"/>
      <c r="DL8" s="644"/>
      <c r="DM8" s="644"/>
      <c r="DN8" s="644"/>
      <c r="DO8" s="644"/>
      <c r="DP8" s="645"/>
      <c r="DQ8" s="649">
        <v>22821271</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347654</v>
      </c>
      <c r="S9" s="644"/>
      <c r="T9" s="644"/>
      <c r="U9" s="644"/>
      <c r="V9" s="644"/>
      <c r="W9" s="644"/>
      <c r="X9" s="644"/>
      <c r="Y9" s="645"/>
      <c r="Z9" s="703">
        <v>0.3</v>
      </c>
      <c r="AA9" s="703"/>
      <c r="AB9" s="703"/>
      <c r="AC9" s="703"/>
      <c r="AD9" s="704">
        <v>347654</v>
      </c>
      <c r="AE9" s="704"/>
      <c r="AF9" s="704"/>
      <c r="AG9" s="704"/>
      <c r="AH9" s="704"/>
      <c r="AI9" s="704"/>
      <c r="AJ9" s="704"/>
      <c r="AK9" s="704"/>
      <c r="AL9" s="646">
        <v>0.6</v>
      </c>
      <c r="AM9" s="647"/>
      <c r="AN9" s="647"/>
      <c r="AO9" s="705"/>
      <c r="AP9" s="638" t="s">
        <v>233</v>
      </c>
      <c r="AQ9" s="639"/>
      <c r="AR9" s="639"/>
      <c r="AS9" s="639"/>
      <c r="AT9" s="639"/>
      <c r="AU9" s="639"/>
      <c r="AV9" s="639"/>
      <c r="AW9" s="639"/>
      <c r="AX9" s="639"/>
      <c r="AY9" s="639"/>
      <c r="AZ9" s="639"/>
      <c r="BA9" s="639"/>
      <c r="BB9" s="639"/>
      <c r="BC9" s="639"/>
      <c r="BD9" s="639"/>
      <c r="BE9" s="639"/>
      <c r="BF9" s="640"/>
      <c r="BG9" s="641">
        <v>19347892</v>
      </c>
      <c r="BH9" s="644"/>
      <c r="BI9" s="644"/>
      <c r="BJ9" s="644"/>
      <c r="BK9" s="644"/>
      <c r="BL9" s="644"/>
      <c r="BM9" s="644"/>
      <c r="BN9" s="645"/>
      <c r="BO9" s="703">
        <v>37.6</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5914445</v>
      </c>
      <c r="CS9" s="644"/>
      <c r="CT9" s="644"/>
      <c r="CU9" s="644"/>
      <c r="CV9" s="644"/>
      <c r="CW9" s="644"/>
      <c r="CX9" s="644"/>
      <c r="CY9" s="645"/>
      <c r="CZ9" s="703">
        <v>5.2</v>
      </c>
      <c r="DA9" s="703"/>
      <c r="DB9" s="703"/>
      <c r="DC9" s="703"/>
      <c r="DD9" s="649">
        <v>130867</v>
      </c>
      <c r="DE9" s="644"/>
      <c r="DF9" s="644"/>
      <c r="DG9" s="644"/>
      <c r="DH9" s="644"/>
      <c r="DI9" s="644"/>
      <c r="DJ9" s="644"/>
      <c r="DK9" s="644"/>
      <c r="DL9" s="644"/>
      <c r="DM9" s="644"/>
      <c r="DN9" s="644"/>
      <c r="DO9" s="644"/>
      <c r="DP9" s="645"/>
      <c r="DQ9" s="649">
        <v>4467527</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121</v>
      </c>
      <c r="AA10" s="703"/>
      <c r="AB10" s="703"/>
      <c r="AC10" s="703"/>
      <c r="AD10" s="704" t="s">
        <v>225</v>
      </c>
      <c r="AE10" s="704"/>
      <c r="AF10" s="704"/>
      <c r="AG10" s="704"/>
      <c r="AH10" s="704"/>
      <c r="AI10" s="704"/>
      <c r="AJ10" s="704"/>
      <c r="AK10" s="704"/>
      <c r="AL10" s="646" t="s">
        <v>225</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748284</v>
      </c>
      <c r="BH10" s="644"/>
      <c r="BI10" s="644"/>
      <c r="BJ10" s="644"/>
      <c r="BK10" s="644"/>
      <c r="BL10" s="644"/>
      <c r="BM10" s="644"/>
      <c r="BN10" s="645"/>
      <c r="BO10" s="703">
        <v>1.5</v>
      </c>
      <c r="BP10" s="703"/>
      <c r="BQ10" s="703"/>
      <c r="BR10" s="703"/>
      <c r="BS10" s="649" t="s">
        <v>121</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598783</v>
      </c>
      <c r="CS10" s="644"/>
      <c r="CT10" s="644"/>
      <c r="CU10" s="644"/>
      <c r="CV10" s="644"/>
      <c r="CW10" s="644"/>
      <c r="CX10" s="644"/>
      <c r="CY10" s="645"/>
      <c r="CZ10" s="703">
        <v>0.5</v>
      </c>
      <c r="DA10" s="703"/>
      <c r="DB10" s="703"/>
      <c r="DC10" s="703"/>
      <c r="DD10" s="649" t="s">
        <v>121</v>
      </c>
      <c r="DE10" s="644"/>
      <c r="DF10" s="644"/>
      <c r="DG10" s="644"/>
      <c r="DH10" s="644"/>
      <c r="DI10" s="644"/>
      <c r="DJ10" s="644"/>
      <c r="DK10" s="644"/>
      <c r="DL10" s="644"/>
      <c r="DM10" s="644"/>
      <c r="DN10" s="644"/>
      <c r="DO10" s="644"/>
      <c r="DP10" s="645"/>
      <c r="DQ10" s="649">
        <v>490812</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4269412</v>
      </c>
      <c r="BH11" s="644"/>
      <c r="BI11" s="644"/>
      <c r="BJ11" s="644"/>
      <c r="BK11" s="644"/>
      <c r="BL11" s="644"/>
      <c r="BM11" s="644"/>
      <c r="BN11" s="645"/>
      <c r="BO11" s="703">
        <v>8.3000000000000007</v>
      </c>
      <c r="BP11" s="703"/>
      <c r="BQ11" s="703"/>
      <c r="BR11" s="703"/>
      <c r="BS11" s="649">
        <v>322170</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126781</v>
      </c>
      <c r="CS11" s="644"/>
      <c r="CT11" s="644"/>
      <c r="CU11" s="644"/>
      <c r="CV11" s="644"/>
      <c r="CW11" s="644"/>
      <c r="CX11" s="644"/>
      <c r="CY11" s="645"/>
      <c r="CZ11" s="703">
        <v>0.1</v>
      </c>
      <c r="DA11" s="703"/>
      <c r="DB11" s="703"/>
      <c r="DC11" s="703"/>
      <c r="DD11" s="649">
        <v>22667</v>
      </c>
      <c r="DE11" s="644"/>
      <c r="DF11" s="644"/>
      <c r="DG11" s="644"/>
      <c r="DH11" s="644"/>
      <c r="DI11" s="644"/>
      <c r="DJ11" s="644"/>
      <c r="DK11" s="644"/>
      <c r="DL11" s="644"/>
      <c r="DM11" s="644"/>
      <c r="DN11" s="644"/>
      <c r="DO11" s="644"/>
      <c r="DP11" s="645"/>
      <c r="DQ11" s="649">
        <v>94445</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5565169</v>
      </c>
      <c r="S12" s="644"/>
      <c r="T12" s="644"/>
      <c r="U12" s="644"/>
      <c r="V12" s="644"/>
      <c r="W12" s="644"/>
      <c r="X12" s="644"/>
      <c r="Y12" s="645"/>
      <c r="Z12" s="703">
        <v>4.7</v>
      </c>
      <c r="AA12" s="703"/>
      <c r="AB12" s="703"/>
      <c r="AC12" s="703"/>
      <c r="AD12" s="704">
        <v>5565169</v>
      </c>
      <c r="AE12" s="704"/>
      <c r="AF12" s="704"/>
      <c r="AG12" s="704"/>
      <c r="AH12" s="704"/>
      <c r="AI12" s="704"/>
      <c r="AJ12" s="704"/>
      <c r="AK12" s="704"/>
      <c r="AL12" s="646">
        <v>10</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21807405</v>
      </c>
      <c r="BH12" s="644"/>
      <c r="BI12" s="644"/>
      <c r="BJ12" s="644"/>
      <c r="BK12" s="644"/>
      <c r="BL12" s="644"/>
      <c r="BM12" s="644"/>
      <c r="BN12" s="645"/>
      <c r="BO12" s="703">
        <v>42.4</v>
      </c>
      <c r="BP12" s="703"/>
      <c r="BQ12" s="703"/>
      <c r="BR12" s="703"/>
      <c r="BS12" s="649" t="s">
        <v>121</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393948</v>
      </c>
      <c r="CS12" s="644"/>
      <c r="CT12" s="644"/>
      <c r="CU12" s="644"/>
      <c r="CV12" s="644"/>
      <c r="CW12" s="644"/>
      <c r="CX12" s="644"/>
      <c r="CY12" s="645"/>
      <c r="CZ12" s="703">
        <v>0.3</v>
      </c>
      <c r="DA12" s="703"/>
      <c r="DB12" s="703"/>
      <c r="DC12" s="703"/>
      <c r="DD12" s="649">
        <v>1584</v>
      </c>
      <c r="DE12" s="644"/>
      <c r="DF12" s="644"/>
      <c r="DG12" s="644"/>
      <c r="DH12" s="644"/>
      <c r="DI12" s="644"/>
      <c r="DJ12" s="644"/>
      <c r="DK12" s="644"/>
      <c r="DL12" s="644"/>
      <c r="DM12" s="644"/>
      <c r="DN12" s="644"/>
      <c r="DO12" s="644"/>
      <c r="DP12" s="645"/>
      <c r="DQ12" s="649">
        <v>347727</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225</v>
      </c>
      <c r="AA13" s="703"/>
      <c r="AB13" s="703"/>
      <c r="AC13" s="703"/>
      <c r="AD13" s="704" t="s">
        <v>121</v>
      </c>
      <c r="AE13" s="704"/>
      <c r="AF13" s="704"/>
      <c r="AG13" s="704"/>
      <c r="AH13" s="704"/>
      <c r="AI13" s="704"/>
      <c r="AJ13" s="704"/>
      <c r="AK13" s="704"/>
      <c r="AL13" s="646" t="s">
        <v>121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21388627</v>
      </c>
      <c r="BH13" s="644"/>
      <c r="BI13" s="644"/>
      <c r="BJ13" s="644"/>
      <c r="BK13" s="644"/>
      <c r="BL13" s="644"/>
      <c r="BM13" s="644"/>
      <c r="BN13" s="645"/>
      <c r="BO13" s="703">
        <v>41.6</v>
      </c>
      <c r="BP13" s="703"/>
      <c r="BQ13" s="703"/>
      <c r="BR13" s="703"/>
      <c r="BS13" s="649" t="s">
        <v>246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8370990</v>
      </c>
      <c r="CS13" s="644"/>
      <c r="CT13" s="644"/>
      <c r="CU13" s="644"/>
      <c r="CV13" s="644"/>
      <c r="CW13" s="644"/>
      <c r="CX13" s="644"/>
      <c r="CY13" s="645"/>
      <c r="CZ13" s="703">
        <v>7.3</v>
      </c>
      <c r="DA13" s="703"/>
      <c r="DB13" s="703"/>
      <c r="DC13" s="703"/>
      <c r="DD13" s="649">
        <v>4568118</v>
      </c>
      <c r="DE13" s="644"/>
      <c r="DF13" s="644"/>
      <c r="DG13" s="644"/>
      <c r="DH13" s="644"/>
      <c r="DI13" s="644"/>
      <c r="DJ13" s="644"/>
      <c r="DK13" s="644"/>
      <c r="DL13" s="644"/>
      <c r="DM13" s="644"/>
      <c r="DN13" s="644"/>
      <c r="DO13" s="644"/>
      <c r="DP13" s="645"/>
      <c r="DQ13" s="649">
        <v>5231820</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225</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174360</v>
      </c>
      <c r="BH14" s="644"/>
      <c r="BI14" s="644"/>
      <c r="BJ14" s="644"/>
      <c r="BK14" s="644"/>
      <c r="BL14" s="644"/>
      <c r="BM14" s="644"/>
      <c r="BN14" s="645"/>
      <c r="BO14" s="703">
        <v>0.3</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2895250</v>
      </c>
      <c r="CS14" s="644"/>
      <c r="CT14" s="644"/>
      <c r="CU14" s="644"/>
      <c r="CV14" s="644"/>
      <c r="CW14" s="644"/>
      <c r="CX14" s="644"/>
      <c r="CY14" s="645"/>
      <c r="CZ14" s="703">
        <v>2.5</v>
      </c>
      <c r="DA14" s="703"/>
      <c r="DB14" s="703"/>
      <c r="DC14" s="703"/>
      <c r="DD14" s="649">
        <v>65083</v>
      </c>
      <c r="DE14" s="644"/>
      <c r="DF14" s="644"/>
      <c r="DG14" s="644"/>
      <c r="DH14" s="644"/>
      <c r="DI14" s="644"/>
      <c r="DJ14" s="644"/>
      <c r="DK14" s="644"/>
      <c r="DL14" s="644"/>
      <c r="DM14" s="644"/>
      <c r="DN14" s="644"/>
      <c r="DO14" s="644"/>
      <c r="DP14" s="645"/>
      <c r="DQ14" s="649">
        <v>2799794</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215240</v>
      </c>
      <c r="S15" s="644"/>
      <c r="T15" s="644"/>
      <c r="U15" s="644"/>
      <c r="V15" s="644"/>
      <c r="W15" s="644"/>
      <c r="X15" s="644"/>
      <c r="Y15" s="645"/>
      <c r="Z15" s="703">
        <v>0.2</v>
      </c>
      <c r="AA15" s="703"/>
      <c r="AB15" s="703"/>
      <c r="AC15" s="703"/>
      <c r="AD15" s="704">
        <v>215240</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1362421</v>
      </c>
      <c r="BH15" s="644"/>
      <c r="BI15" s="644"/>
      <c r="BJ15" s="644"/>
      <c r="BK15" s="644"/>
      <c r="BL15" s="644"/>
      <c r="BM15" s="644"/>
      <c r="BN15" s="645"/>
      <c r="BO15" s="703">
        <v>2.6</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15892330</v>
      </c>
      <c r="CS15" s="644"/>
      <c r="CT15" s="644"/>
      <c r="CU15" s="644"/>
      <c r="CV15" s="644"/>
      <c r="CW15" s="644"/>
      <c r="CX15" s="644"/>
      <c r="CY15" s="645"/>
      <c r="CZ15" s="703">
        <v>13.9</v>
      </c>
      <c r="DA15" s="703"/>
      <c r="DB15" s="703"/>
      <c r="DC15" s="703"/>
      <c r="DD15" s="649">
        <v>7116259</v>
      </c>
      <c r="DE15" s="644"/>
      <c r="DF15" s="644"/>
      <c r="DG15" s="644"/>
      <c r="DH15" s="644"/>
      <c r="DI15" s="644"/>
      <c r="DJ15" s="644"/>
      <c r="DK15" s="644"/>
      <c r="DL15" s="644"/>
      <c r="DM15" s="644"/>
      <c r="DN15" s="644"/>
      <c r="DO15" s="644"/>
      <c r="DP15" s="645"/>
      <c r="DQ15" s="649">
        <v>10171427</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225</v>
      </c>
      <c r="AA16" s="703"/>
      <c r="AB16" s="703"/>
      <c r="AC16" s="703"/>
      <c r="AD16" s="704" t="s">
        <v>121</v>
      </c>
      <c r="AE16" s="704"/>
      <c r="AF16" s="704"/>
      <c r="AG16" s="704"/>
      <c r="AH16" s="704"/>
      <c r="AI16" s="704"/>
      <c r="AJ16" s="704"/>
      <c r="AK16" s="704"/>
      <c r="AL16" s="646" t="s">
        <v>225</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225</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121</v>
      </c>
      <c r="DA16" s="703"/>
      <c r="DB16" s="703"/>
      <c r="DC16" s="703"/>
      <c r="DD16" s="649" t="s">
        <v>225</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214797</v>
      </c>
      <c r="S17" s="644"/>
      <c r="T17" s="644"/>
      <c r="U17" s="644"/>
      <c r="V17" s="644"/>
      <c r="W17" s="644"/>
      <c r="X17" s="644"/>
      <c r="Y17" s="645"/>
      <c r="Z17" s="703">
        <v>0.2</v>
      </c>
      <c r="AA17" s="703"/>
      <c r="AB17" s="703"/>
      <c r="AC17" s="703"/>
      <c r="AD17" s="704">
        <v>214797</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121</v>
      </c>
      <c r="BP17" s="703"/>
      <c r="BQ17" s="703"/>
      <c r="BR17" s="703"/>
      <c r="BS17" s="649" t="s">
        <v>225</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4185691</v>
      </c>
      <c r="CS17" s="644"/>
      <c r="CT17" s="644"/>
      <c r="CU17" s="644"/>
      <c r="CV17" s="644"/>
      <c r="CW17" s="644"/>
      <c r="CX17" s="644"/>
      <c r="CY17" s="645"/>
      <c r="CZ17" s="703">
        <v>3.7</v>
      </c>
      <c r="DA17" s="703"/>
      <c r="DB17" s="703"/>
      <c r="DC17" s="703"/>
      <c r="DD17" s="649" t="s">
        <v>225</v>
      </c>
      <c r="DE17" s="644"/>
      <c r="DF17" s="644"/>
      <c r="DG17" s="644"/>
      <c r="DH17" s="644"/>
      <c r="DI17" s="644"/>
      <c r="DJ17" s="644"/>
      <c r="DK17" s="644"/>
      <c r="DL17" s="644"/>
      <c r="DM17" s="644"/>
      <c r="DN17" s="644"/>
      <c r="DO17" s="644"/>
      <c r="DP17" s="645"/>
      <c r="DQ17" s="649">
        <v>3724736</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39645</v>
      </c>
      <c r="S18" s="644"/>
      <c r="T18" s="644"/>
      <c r="U18" s="644"/>
      <c r="V18" s="644"/>
      <c r="W18" s="644"/>
      <c r="X18" s="644"/>
      <c r="Y18" s="645"/>
      <c r="Z18" s="703">
        <v>0</v>
      </c>
      <c r="AA18" s="703"/>
      <c r="AB18" s="703"/>
      <c r="AC18" s="703"/>
      <c r="AD18" s="704" t="s">
        <v>225</v>
      </c>
      <c r="AE18" s="704"/>
      <c r="AF18" s="704"/>
      <c r="AG18" s="704"/>
      <c r="AH18" s="704"/>
      <c r="AI18" s="704"/>
      <c r="AJ18" s="704"/>
      <c r="AK18" s="704"/>
      <c r="AL18" s="646" t="s">
        <v>121</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t="s">
        <v>121</v>
      </c>
      <c r="S19" s="644"/>
      <c r="T19" s="644"/>
      <c r="U19" s="644"/>
      <c r="V19" s="644"/>
      <c r="W19" s="644"/>
      <c r="X19" s="644"/>
      <c r="Y19" s="645"/>
      <c r="Z19" s="703" t="s">
        <v>225</v>
      </c>
      <c r="AA19" s="703"/>
      <c r="AB19" s="703"/>
      <c r="AC19" s="703"/>
      <c r="AD19" s="704" t="s">
        <v>225</v>
      </c>
      <c r="AE19" s="704"/>
      <c r="AF19" s="704"/>
      <c r="AG19" s="704"/>
      <c r="AH19" s="704"/>
      <c r="AI19" s="704"/>
      <c r="AJ19" s="704"/>
      <c r="AK19" s="704"/>
      <c r="AL19" s="646" t="s">
        <v>121</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3271417</v>
      </c>
      <c r="BH19" s="644"/>
      <c r="BI19" s="644"/>
      <c r="BJ19" s="644"/>
      <c r="BK19" s="644"/>
      <c r="BL19" s="644"/>
      <c r="BM19" s="644"/>
      <c r="BN19" s="645"/>
      <c r="BO19" s="703">
        <v>6.4</v>
      </c>
      <c r="BP19" s="703"/>
      <c r="BQ19" s="703"/>
      <c r="BR19" s="703"/>
      <c r="BS19" s="649" t="s">
        <v>225</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225</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39469</v>
      </c>
      <c r="S20" s="644"/>
      <c r="T20" s="644"/>
      <c r="U20" s="644"/>
      <c r="V20" s="644"/>
      <c r="W20" s="644"/>
      <c r="X20" s="644"/>
      <c r="Y20" s="645"/>
      <c r="Z20" s="703">
        <v>0</v>
      </c>
      <c r="AA20" s="703"/>
      <c r="AB20" s="703"/>
      <c r="AC20" s="703"/>
      <c r="AD20" s="704" t="s">
        <v>121</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3271417</v>
      </c>
      <c r="BH20" s="644"/>
      <c r="BI20" s="644"/>
      <c r="BJ20" s="644"/>
      <c r="BK20" s="644"/>
      <c r="BL20" s="644"/>
      <c r="BM20" s="644"/>
      <c r="BN20" s="645"/>
      <c r="BO20" s="703">
        <v>6.4</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114062612</v>
      </c>
      <c r="CS20" s="644"/>
      <c r="CT20" s="644"/>
      <c r="CU20" s="644"/>
      <c r="CV20" s="644"/>
      <c r="CW20" s="644"/>
      <c r="CX20" s="644"/>
      <c r="CY20" s="645"/>
      <c r="CZ20" s="703">
        <v>100</v>
      </c>
      <c r="DA20" s="703"/>
      <c r="DB20" s="703"/>
      <c r="DC20" s="703"/>
      <c r="DD20" s="649">
        <v>19855549</v>
      </c>
      <c r="DE20" s="644"/>
      <c r="DF20" s="644"/>
      <c r="DG20" s="644"/>
      <c r="DH20" s="644"/>
      <c r="DI20" s="644"/>
      <c r="DJ20" s="644"/>
      <c r="DK20" s="644"/>
      <c r="DL20" s="644"/>
      <c r="DM20" s="644"/>
      <c r="DN20" s="644"/>
      <c r="DO20" s="644"/>
      <c r="DP20" s="645"/>
      <c r="DQ20" s="649">
        <v>69445581</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176</v>
      </c>
      <c r="S21" s="644"/>
      <c r="T21" s="644"/>
      <c r="U21" s="644"/>
      <c r="V21" s="644"/>
      <c r="W21" s="644"/>
      <c r="X21" s="644"/>
      <c r="Y21" s="645"/>
      <c r="Z21" s="703">
        <v>0</v>
      </c>
      <c r="AA21" s="703"/>
      <c r="AB21" s="703"/>
      <c r="AC21" s="703"/>
      <c r="AD21" s="704" t="s">
        <v>225</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225</v>
      </c>
      <c r="BH21" s="644"/>
      <c r="BI21" s="644"/>
      <c r="BJ21" s="644"/>
      <c r="BK21" s="644"/>
      <c r="BL21" s="644"/>
      <c r="BM21" s="644"/>
      <c r="BN21" s="645"/>
      <c r="BO21" s="703" t="s">
        <v>121</v>
      </c>
      <c r="BP21" s="703"/>
      <c r="BQ21" s="703"/>
      <c r="BR21" s="703"/>
      <c r="BS21" s="649" t="s">
        <v>225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58632611</v>
      </c>
      <c r="S22" s="644"/>
      <c r="T22" s="644"/>
      <c r="U22" s="644"/>
      <c r="V22" s="644"/>
      <c r="W22" s="644"/>
      <c r="X22" s="644"/>
      <c r="Y22" s="645"/>
      <c r="Z22" s="703">
        <v>50</v>
      </c>
      <c r="AA22" s="703"/>
      <c r="AB22" s="703"/>
      <c r="AC22" s="703"/>
      <c r="AD22" s="704">
        <v>55321549</v>
      </c>
      <c r="AE22" s="704"/>
      <c r="AF22" s="704"/>
      <c r="AG22" s="704"/>
      <c r="AH22" s="704"/>
      <c r="AI22" s="704"/>
      <c r="AJ22" s="704"/>
      <c r="AK22" s="704"/>
      <c r="AL22" s="646">
        <v>99.2</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225</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24774</v>
      </c>
      <c r="S23" s="644"/>
      <c r="T23" s="644"/>
      <c r="U23" s="644"/>
      <c r="V23" s="644"/>
      <c r="W23" s="644"/>
      <c r="X23" s="644"/>
      <c r="Y23" s="645"/>
      <c r="Z23" s="703">
        <v>0</v>
      </c>
      <c r="AA23" s="703"/>
      <c r="AB23" s="703"/>
      <c r="AC23" s="703"/>
      <c r="AD23" s="704">
        <v>24774</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3271417</v>
      </c>
      <c r="BH23" s="644"/>
      <c r="BI23" s="644"/>
      <c r="BJ23" s="644"/>
      <c r="BK23" s="644"/>
      <c r="BL23" s="644"/>
      <c r="BM23" s="644"/>
      <c r="BN23" s="645"/>
      <c r="BO23" s="703">
        <v>6.4</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901058</v>
      </c>
      <c r="S24" s="644"/>
      <c r="T24" s="644"/>
      <c r="U24" s="644"/>
      <c r="V24" s="644"/>
      <c r="W24" s="644"/>
      <c r="X24" s="644"/>
      <c r="Y24" s="645"/>
      <c r="Z24" s="703">
        <v>0.8</v>
      </c>
      <c r="AA24" s="703"/>
      <c r="AB24" s="703"/>
      <c r="AC24" s="703"/>
      <c r="AD24" s="704" t="s">
        <v>121</v>
      </c>
      <c r="AE24" s="704"/>
      <c r="AF24" s="704"/>
      <c r="AG24" s="704"/>
      <c r="AH24" s="704"/>
      <c r="AI24" s="704"/>
      <c r="AJ24" s="704"/>
      <c r="AK24" s="704"/>
      <c r="AL24" s="646" t="s">
        <v>121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43832827</v>
      </c>
      <c r="CS24" s="707"/>
      <c r="CT24" s="707"/>
      <c r="CU24" s="707"/>
      <c r="CV24" s="707"/>
      <c r="CW24" s="707"/>
      <c r="CX24" s="707"/>
      <c r="CY24" s="753"/>
      <c r="CZ24" s="754">
        <v>38.4</v>
      </c>
      <c r="DA24" s="723"/>
      <c r="DB24" s="723"/>
      <c r="DC24" s="757"/>
      <c r="DD24" s="752">
        <v>21099328</v>
      </c>
      <c r="DE24" s="707"/>
      <c r="DF24" s="707"/>
      <c r="DG24" s="707"/>
      <c r="DH24" s="707"/>
      <c r="DI24" s="707"/>
      <c r="DJ24" s="707"/>
      <c r="DK24" s="753"/>
      <c r="DL24" s="752">
        <v>21023518</v>
      </c>
      <c r="DM24" s="707"/>
      <c r="DN24" s="707"/>
      <c r="DO24" s="707"/>
      <c r="DP24" s="707"/>
      <c r="DQ24" s="707"/>
      <c r="DR24" s="707"/>
      <c r="DS24" s="707"/>
      <c r="DT24" s="707"/>
      <c r="DU24" s="707"/>
      <c r="DV24" s="753"/>
      <c r="DW24" s="754">
        <v>37.700000000000003</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1538089</v>
      </c>
      <c r="S25" s="644"/>
      <c r="T25" s="644"/>
      <c r="U25" s="644"/>
      <c r="V25" s="644"/>
      <c r="W25" s="644"/>
      <c r="X25" s="644"/>
      <c r="Y25" s="645"/>
      <c r="Z25" s="703">
        <v>1.3</v>
      </c>
      <c r="AA25" s="703"/>
      <c r="AB25" s="703"/>
      <c r="AC25" s="703"/>
      <c r="AD25" s="704">
        <v>372868</v>
      </c>
      <c r="AE25" s="704"/>
      <c r="AF25" s="704"/>
      <c r="AG25" s="704"/>
      <c r="AH25" s="704"/>
      <c r="AI25" s="704"/>
      <c r="AJ25" s="704"/>
      <c r="AK25" s="704"/>
      <c r="AL25" s="646">
        <v>0.7</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225</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11020056</v>
      </c>
      <c r="CS25" s="642"/>
      <c r="CT25" s="642"/>
      <c r="CU25" s="642"/>
      <c r="CV25" s="642"/>
      <c r="CW25" s="642"/>
      <c r="CX25" s="642"/>
      <c r="CY25" s="643"/>
      <c r="CZ25" s="646">
        <v>9.6999999999999993</v>
      </c>
      <c r="DA25" s="675"/>
      <c r="DB25" s="675"/>
      <c r="DC25" s="676"/>
      <c r="DD25" s="649">
        <v>9523261</v>
      </c>
      <c r="DE25" s="642"/>
      <c r="DF25" s="642"/>
      <c r="DG25" s="642"/>
      <c r="DH25" s="642"/>
      <c r="DI25" s="642"/>
      <c r="DJ25" s="642"/>
      <c r="DK25" s="643"/>
      <c r="DL25" s="649">
        <v>9447451</v>
      </c>
      <c r="DM25" s="642"/>
      <c r="DN25" s="642"/>
      <c r="DO25" s="642"/>
      <c r="DP25" s="642"/>
      <c r="DQ25" s="642"/>
      <c r="DR25" s="642"/>
      <c r="DS25" s="642"/>
      <c r="DT25" s="642"/>
      <c r="DU25" s="642"/>
      <c r="DV25" s="643"/>
      <c r="DW25" s="646">
        <v>16.899999999999999</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1050509</v>
      </c>
      <c r="S26" s="644"/>
      <c r="T26" s="644"/>
      <c r="U26" s="644"/>
      <c r="V26" s="644"/>
      <c r="W26" s="644"/>
      <c r="X26" s="644"/>
      <c r="Y26" s="645"/>
      <c r="Z26" s="703">
        <v>0.9</v>
      </c>
      <c r="AA26" s="703"/>
      <c r="AB26" s="703"/>
      <c r="AC26" s="703"/>
      <c r="AD26" s="704" t="s">
        <v>121</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246</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7399344</v>
      </c>
      <c r="CS26" s="644"/>
      <c r="CT26" s="644"/>
      <c r="CU26" s="644"/>
      <c r="CV26" s="644"/>
      <c r="CW26" s="644"/>
      <c r="CX26" s="644"/>
      <c r="CY26" s="645"/>
      <c r="CZ26" s="646">
        <v>6.5</v>
      </c>
      <c r="DA26" s="675"/>
      <c r="DB26" s="675"/>
      <c r="DC26" s="676"/>
      <c r="DD26" s="649">
        <v>6034859</v>
      </c>
      <c r="DE26" s="644"/>
      <c r="DF26" s="644"/>
      <c r="DG26" s="644"/>
      <c r="DH26" s="644"/>
      <c r="DI26" s="644"/>
      <c r="DJ26" s="644"/>
      <c r="DK26" s="645"/>
      <c r="DL26" s="649" t="s">
        <v>225</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18027140</v>
      </c>
      <c r="S27" s="644"/>
      <c r="T27" s="644"/>
      <c r="U27" s="644"/>
      <c r="V27" s="644"/>
      <c r="W27" s="644"/>
      <c r="X27" s="644"/>
      <c r="Y27" s="645"/>
      <c r="Z27" s="703">
        <v>15.4</v>
      </c>
      <c r="AA27" s="703"/>
      <c r="AB27" s="703"/>
      <c r="AC27" s="703"/>
      <c r="AD27" s="704" t="s">
        <v>121</v>
      </c>
      <c r="AE27" s="704"/>
      <c r="AF27" s="704"/>
      <c r="AG27" s="704"/>
      <c r="AH27" s="704"/>
      <c r="AI27" s="704"/>
      <c r="AJ27" s="704"/>
      <c r="AK27" s="704"/>
      <c r="AL27" s="646" t="s">
        <v>121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51443238</v>
      </c>
      <c r="BH27" s="644"/>
      <c r="BI27" s="644"/>
      <c r="BJ27" s="644"/>
      <c r="BK27" s="644"/>
      <c r="BL27" s="644"/>
      <c r="BM27" s="644"/>
      <c r="BN27" s="645"/>
      <c r="BO27" s="703">
        <v>100</v>
      </c>
      <c r="BP27" s="703"/>
      <c r="BQ27" s="703"/>
      <c r="BR27" s="703"/>
      <c r="BS27" s="649">
        <v>322170</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28627080</v>
      </c>
      <c r="CS27" s="642"/>
      <c r="CT27" s="642"/>
      <c r="CU27" s="642"/>
      <c r="CV27" s="642"/>
      <c r="CW27" s="642"/>
      <c r="CX27" s="642"/>
      <c r="CY27" s="643"/>
      <c r="CZ27" s="646">
        <v>25.1</v>
      </c>
      <c r="DA27" s="675"/>
      <c r="DB27" s="675"/>
      <c r="DC27" s="676"/>
      <c r="DD27" s="649">
        <v>7851331</v>
      </c>
      <c r="DE27" s="642"/>
      <c r="DF27" s="642"/>
      <c r="DG27" s="642"/>
      <c r="DH27" s="642"/>
      <c r="DI27" s="642"/>
      <c r="DJ27" s="642"/>
      <c r="DK27" s="643"/>
      <c r="DL27" s="649">
        <v>7851331</v>
      </c>
      <c r="DM27" s="642"/>
      <c r="DN27" s="642"/>
      <c r="DO27" s="642"/>
      <c r="DP27" s="642"/>
      <c r="DQ27" s="642"/>
      <c r="DR27" s="642"/>
      <c r="DS27" s="642"/>
      <c r="DT27" s="642"/>
      <c r="DU27" s="642"/>
      <c r="DV27" s="643"/>
      <c r="DW27" s="646">
        <v>14.1</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4318</v>
      </c>
      <c r="S28" s="644"/>
      <c r="T28" s="644"/>
      <c r="U28" s="644"/>
      <c r="V28" s="644"/>
      <c r="W28" s="644"/>
      <c r="X28" s="644"/>
      <c r="Y28" s="645"/>
      <c r="Z28" s="703">
        <v>0</v>
      </c>
      <c r="AA28" s="703"/>
      <c r="AB28" s="703"/>
      <c r="AC28" s="703"/>
      <c r="AD28" s="704">
        <v>4318</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4185691</v>
      </c>
      <c r="CS28" s="644"/>
      <c r="CT28" s="644"/>
      <c r="CU28" s="644"/>
      <c r="CV28" s="644"/>
      <c r="CW28" s="644"/>
      <c r="CX28" s="644"/>
      <c r="CY28" s="645"/>
      <c r="CZ28" s="646">
        <v>3.7</v>
      </c>
      <c r="DA28" s="675"/>
      <c r="DB28" s="675"/>
      <c r="DC28" s="676"/>
      <c r="DD28" s="649">
        <v>3724736</v>
      </c>
      <c r="DE28" s="644"/>
      <c r="DF28" s="644"/>
      <c r="DG28" s="644"/>
      <c r="DH28" s="644"/>
      <c r="DI28" s="644"/>
      <c r="DJ28" s="644"/>
      <c r="DK28" s="645"/>
      <c r="DL28" s="649">
        <v>3724736</v>
      </c>
      <c r="DM28" s="644"/>
      <c r="DN28" s="644"/>
      <c r="DO28" s="644"/>
      <c r="DP28" s="644"/>
      <c r="DQ28" s="644"/>
      <c r="DR28" s="644"/>
      <c r="DS28" s="644"/>
      <c r="DT28" s="644"/>
      <c r="DU28" s="644"/>
      <c r="DV28" s="645"/>
      <c r="DW28" s="646">
        <v>6.7</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11118925</v>
      </c>
      <c r="S29" s="644"/>
      <c r="T29" s="644"/>
      <c r="U29" s="644"/>
      <c r="V29" s="644"/>
      <c r="W29" s="644"/>
      <c r="X29" s="644"/>
      <c r="Y29" s="645"/>
      <c r="Z29" s="703">
        <v>9.5</v>
      </c>
      <c r="AA29" s="703"/>
      <c r="AB29" s="703"/>
      <c r="AC29" s="703"/>
      <c r="AD29" s="704" t="s">
        <v>121</v>
      </c>
      <c r="AE29" s="704"/>
      <c r="AF29" s="704"/>
      <c r="AG29" s="704"/>
      <c r="AH29" s="704"/>
      <c r="AI29" s="704"/>
      <c r="AJ29" s="704"/>
      <c r="AK29" s="704"/>
      <c r="AL29" s="646" t="s">
        <v>121</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4184909</v>
      </c>
      <c r="CS29" s="642"/>
      <c r="CT29" s="642"/>
      <c r="CU29" s="642"/>
      <c r="CV29" s="642"/>
      <c r="CW29" s="642"/>
      <c r="CX29" s="642"/>
      <c r="CY29" s="643"/>
      <c r="CZ29" s="646">
        <v>3.7</v>
      </c>
      <c r="DA29" s="675"/>
      <c r="DB29" s="675"/>
      <c r="DC29" s="676"/>
      <c r="DD29" s="649">
        <v>3723954</v>
      </c>
      <c r="DE29" s="642"/>
      <c r="DF29" s="642"/>
      <c r="DG29" s="642"/>
      <c r="DH29" s="642"/>
      <c r="DI29" s="642"/>
      <c r="DJ29" s="642"/>
      <c r="DK29" s="643"/>
      <c r="DL29" s="649">
        <v>3723954</v>
      </c>
      <c r="DM29" s="642"/>
      <c r="DN29" s="642"/>
      <c r="DO29" s="642"/>
      <c r="DP29" s="642"/>
      <c r="DQ29" s="642"/>
      <c r="DR29" s="642"/>
      <c r="DS29" s="642"/>
      <c r="DT29" s="642"/>
      <c r="DU29" s="642"/>
      <c r="DV29" s="643"/>
      <c r="DW29" s="646">
        <v>6.7</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322398</v>
      </c>
      <c r="S30" s="644"/>
      <c r="T30" s="644"/>
      <c r="U30" s="644"/>
      <c r="V30" s="644"/>
      <c r="W30" s="644"/>
      <c r="X30" s="644"/>
      <c r="Y30" s="645"/>
      <c r="Z30" s="703">
        <v>0.3</v>
      </c>
      <c r="AA30" s="703"/>
      <c r="AB30" s="703"/>
      <c r="AC30" s="703"/>
      <c r="AD30" s="704">
        <v>40980</v>
      </c>
      <c r="AE30" s="704"/>
      <c r="AF30" s="704"/>
      <c r="AG30" s="704"/>
      <c r="AH30" s="704"/>
      <c r="AI30" s="704"/>
      <c r="AJ30" s="704"/>
      <c r="AK30" s="704"/>
      <c r="AL30" s="646">
        <v>0.1</v>
      </c>
      <c r="AM30" s="647"/>
      <c r="AN30" s="647"/>
      <c r="AO30" s="705"/>
      <c r="AP30" s="731" t="s">
        <v>301</v>
      </c>
      <c r="AQ30" s="732"/>
      <c r="AR30" s="732"/>
      <c r="AS30" s="732"/>
      <c r="AT30" s="737" t="s">
        <v>302</v>
      </c>
      <c r="AU30" s="206"/>
      <c r="AV30" s="206"/>
      <c r="AW30" s="206"/>
      <c r="AX30" s="740" t="s">
        <v>178</v>
      </c>
      <c r="AY30" s="741"/>
      <c r="AZ30" s="741"/>
      <c r="BA30" s="741"/>
      <c r="BB30" s="741"/>
      <c r="BC30" s="741"/>
      <c r="BD30" s="741"/>
      <c r="BE30" s="741"/>
      <c r="BF30" s="742"/>
      <c r="BG30" s="721">
        <v>99.3</v>
      </c>
      <c r="BH30" s="722"/>
      <c r="BI30" s="722"/>
      <c r="BJ30" s="722"/>
      <c r="BK30" s="722"/>
      <c r="BL30" s="722"/>
      <c r="BM30" s="723">
        <v>98.1</v>
      </c>
      <c r="BN30" s="722"/>
      <c r="BO30" s="722"/>
      <c r="BP30" s="722"/>
      <c r="BQ30" s="724"/>
      <c r="BR30" s="721">
        <v>99.3</v>
      </c>
      <c r="BS30" s="722"/>
      <c r="BT30" s="722"/>
      <c r="BU30" s="722"/>
      <c r="BV30" s="722"/>
      <c r="BW30" s="722"/>
      <c r="BX30" s="723">
        <v>97.6</v>
      </c>
      <c r="BY30" s="722"/>
      <c r="BZ30" s="722"/>
      <c r="CA30" s="722"/>
      <c r="CB30" s="724"/>
      <c r="CD30" s="727"/>
      <c r="CE30" s="728"/>
      <c r="CF30" s="685" t="s">
        <v>303</v>
      </c>
      <c r="CG30" s="682"/>
      <c r="CH30" s="682"/>
      <c r="CI30" s="682"/>
      <c r="CJ30" s="682"/>
      <c r="CK30" s="682"/>
      <c r="CL30" s="682"/>
      <c r="CM30" s="682"/>
      <c r="CN30" s="682"/>
      <c r="CO30" s="682"/>
      <c r="CP30" s="682"/>
      <c r="CQ30" s="683"/>
      <c r="CR30" s="641">
        <v>3863044</v>
      </c>
      <c r="CS30" s="644"/>
      <c r="CT30" s="644"/>
      <c r="CU30" s="644"/>
      <c r="CV30" s="644"/>
      <c r="CW30" s="644"/>
      <c r="CX30" s="644"/>
      <c r="CY30" s="645"/>
      <c r="CZ30" s="646">
        <v>3.4</v>
      </c>
      <c r="DA30" s="675"/>
      <c r="DB30" s="675"/>
      <c r="DC30" s="676"/>
      <c r="DD30" s="649">
        <v>3427309</v>
      </c>
      <c r="DE30" s="644"/>
      <c r="DF30" s="644"/>
      <c r="DG30" s="644"/>
      <c r="DH30" s="644"/>
      <c r="DI30" s="644"/>
      <c r="DJ30" s="644"/>
      <c r="DK30" s="645"/>
      <c r="DL30" s="649">
        <v>3427309</v>
      </c>
      <c r="DM30" s="644"/>
      <c r="DN30" s="644"/>
      <c r="DO30" s="644"/>
      <c r="DP30" s="644"/>
      <c r="DQ30" s="644"/>
      <c r="DR30" s="644"/>
      <c r="DS30" s="644"/>
      <c r="DT30" s="644"/>
      <c r="DU30" s="644"/>
      <c r="DV30" s="645"/>
      <c r="DW30" s="646">
        <v>6.1</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954212</v>
      </c>
      <c r="S31" s="644"/>
      <c r="T31" s="644"/>
      <c r="U31" s="644"/>
      <c r="V31" s="644"/>
      <c r="W31" s="644"/>
      <c r="X31" s="644"/>
      <c r="Y31" s="645"/>
      <c r="Z31" s="703">
        <v>0.8</v>
      </c>
      <c r="AA31" s="703"/>
      <c r="AB31" s="703"/>
      <c r="AC31" s="703"/>
      <c r="AD31" s="704" t="s">
        <v>225</v>
      </c>
      <c r="AE31" s="704"/>
      <c r="AF31" s="704"/>
      <c r="AG31" s="704"/>
      <c r="AH31" s="704"/>
      <c r="AI31" s="704"/>
      <c r="AJ31" s="704"/>
      <c r="AK31" s="704"/>
      <c r="AL31" s="646" t="s">
        <v>121</v>
      </c>
      <c r="AM31" s="647"/>
      <c r="AN31" s="647"/>
      <c r="AO31" s="705"/>
      <c r="AP31" s="733"/>
      <c r="AQ31" s="734"/>
      <c r="AR31" s="734"/>
      <c r="AS31" s="734"/>
      <c r="AT31" s="738"/>
      <c r="AU31" s="205" t="s">
        <v>305</v>
      </c>
      <c r="AV31" s="205"/>
      <c r="AW31" s="205"/>
      <c r="AX31" s="638" t="s">
        <v>306</v>
      </c>
      <c r="AY31" s="639"/>
      <c r="AZ31" s="639"/>
      <c r="BA31" s="639"/>
      <c r="BB31" s="639"/>
      <c r="BC31" s="639"/>
      <c r="BD31" s="639"/>
      <c r="BE31" s="639"/>
      <c r="BF31" s="640"/>
      <c r="BG31" s="719">
        <v>99</v>
      </c>
      <c r="BH31" s="642"/>
      <c r="BI31" s="642"/>
      <c r="BJ31" s="642"/>
      <c r="BK31" s="642"/>
      <c r="BL31" s="642"/>
      <c r="BM31" s="647">
        <v>97.3</v>
      </c>
      <c r="BN31" s="720"/>
      <c r="BO31" s="720"/>
      <c r="BP31" s="720"/>
      <c r="BQ31" s="681"/>
      <c r="BR31" s="719">
        <v>99.1</v>
      </c>
      <c r="BS31" s="642"/>
      <c r="BT31" s="642"/>
      <c r="BU31" s="642"/>
      <c r="BV31" s="642"/>
      <c r="BW31" s="642"/>
      <c r="BX31" s="647">
        <v>96.5</v>
      </c>
      <c r="BY31" s="720"/>
      <c r="BZ31" s="720"/>
      <c r="CA31" s="720"/>
      <c r="CB31" s="681"/>
      <c r="CD31" s="727"/>
      <c r="CE31" s="728"/>
      <c r="CF31" s="685" t="s">
        <v>307</v>
      </c>
      <c r="CG31" s="682"/>
      <c r="CH31" s="682"/>
      <c r="CI31" s="682"/>
      <c r="CJ31" s="682"/>
      <c r="CK31" s="682"/>
      <c r="CL31" s="682"/>
      <c r="CM31" s="682"/>
      <c r="CN31" s="682"/>
      <c r="CO31" s="682"/>
      <c r="CP31" s="682"/>
      <c r="CQ31" s="683"/>
      <c r="CR31" s="641">
        <v>321865</v>
      </c>
      <c r="CS31" s="642"/>
      <c r="CT31" s="642"/>
      <c r="CU31" s="642"/>
      <c r="CV31" s="642"/>
      <c r="CW31" s="642"/>
      <c r="CX31" s="642"/>
      <c r="CY31" s="643"/>
      <c r="CZ31" s="646">
        <v>0.3</v>
      </c>
      <c r="DA31" s="675"/>
      <c r="DB31" s="675"/>
      <c r="DC31" s="676"/>
      <c r="DD31" s="649">
        <v>296645</v>
      </c>
      <c r="DE31" s="642"/>
      <c r="DF31" s="642"/>
      <c r="DG31" s="642"/>
      <c r="DH31" s="642"/>
      <c r="DI31" s="642"/>
      <c r="DJ31" s="642"/>
      <c r="DK31" s="643"/>
      <c r="DL31" s="649">
        <v>296645</v>
      </c>
      <c r="DM31" s="642"/>
      <c r="DN31" s="642"/>
      <c r="DO31" s="642"/>
      <c r="DP31" s="642"/>
      <c r="DQ31" s="642"/>
      <c r="DR31" s="642"/>
      <c r="DS31" s="642"/>
      <c r="DT31" s="642"/>
      <c r="DU31" s="642"/>
      <c r="DV31" s="643"/>
      <c r="DW31" s="646">
        <v>0.5</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11920831</v>
      </c>
      <c r="S32" s="644"/>
      <c r="T32" s="644"/>
      <c r="U32" s="644"/>
      <c r="V32" s="644"/>
      <c r="W32" s="644"/>
      <c r="X32" s="644"/>
      <c r="Y32" s="645"/>
      <c r="Z32" s="703">
        <v>10.199999999999999</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07"/>
      <c r="AV32" s="207"/>
      <c r="AW32" s="207"/>
      <c r="AX32" s="653" t="s">
        <v>309</v>
      </c>
      <c r="AY32" s="654"/>
      <c r="AZ32" s="654"/>
      <c r="BA32" s="654"/>
      <c r="BB32" s="654"/>
      <c r="BC32" s="654"/>
      <c r="BD32" s="654"/>
      <c r="BE32" s="654"/>
      <c r="BF32" s="655"/>
      <c r="BG32" s="718">
        <v>99.6</v>
      </c>
      <c r="BH32" s="657"/>
      <c r="BI32" s="657"/>
      <c r="BJ32" s="657"/>
      <c r="BK32" s="657"/>
      <c r="BL32" s="657"/>
      <c r="BM32" s="701">
        <v>98.8</v>
      </c>
      <c r="BN32" s="657"/>
      <c r="BO32" s="657"/>
      <c r="BP32" s="657"/>
      <c r="BQ32" s="694"/>
      <c r="BR32" s="718">
        <v>99.5</v>
      </c>
      <c r="BS32" s="657"/>
      <c r="BT32" s="657"/>
      <c r="BU32" s="657"/>
      <c r="BV32" s="657"/>
      <c r="BW32" s="657"/>
      <c r="BX32" s="701">
        <v>98.5</v>
      </c>
      <c r="BY32" s="657"/>
      <c r="BZ32" s="657"/>
      <c r="CA32" s="657"/>
      <c r="CB32" s="694"/>
      <c r="CD32" s="729"/>
      <c r="CE32" s="730"/>
      <c r="CF32" s="685" t="s">
        <v>310</v>
      </c>
      <c r="CG32" s="682"/>
      <c r="CH32" s="682"/>
      <c r="CI32" s="682"/>
      <c r="CJ32" s="682"/>
      <c r="CK32" s="682"/>
      <c r="CL32" s="682"/>
      <c r="CM32" s="682"/>
      <c r="CN32" s="682"/>
      <c r="CO32" s="682"/>
      <c r="CP32" s="682"/>
      <c r="CQ32" s="683"/>
      <c r="CR32" s="641">
        <v>782</v>
      </c>
      <c r="CS32" s="644"/>
      <c r="CT32" s="644"/>
      <c r="CU32" s="644"/>
      <c r="CV32" s="644"/>
      <c r="CW32" s="644"/>
      <c r="CX32" s="644"/>
      <c r="CY32" s="645"/>
      <c r="CZ32" s="646">
        <v>0</v>
      </c>
      <c r="DA32" s="675"/>
      <c r="DB32" s="675"/>
      <c r="DC32" s="676"/>
      <c r="DD32" s="649">
        <v>782</v>
      </c>
      <c r="DE32" s="644"/>
      <c r="DF32" s="644"/>
      <c r="DG32" s="644"/>
      <c r="DH32" s="644"/>
      <c r="DI32" s="644"/>
      <c r="DJ32" s="644"/>
      <c r="DK32" s="645"/>
      <c r="DL32" s="649">
        <v>782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2916478</v>
      </c>
      <c r="S33" s="644"/>
      <c r="T33" s="644"/>
      <c r="U33" s="644"/>
      <c r="V33" s="644"/>
      <c r="W33" s="644"/>
      <c r="X33" s="644"/>
      <c r="Y33" s="645"/>
      <c r="Z33" s="703">
        <v>2.5</v>
      </c>
      <c r="AA33" s="703"/>
      <c r="AB33" s="703"/>
      <c r="AC33" s="703"/>
      <c r="AD33" s="704" t="s">
        <v>121</v>
      </c>
      <c r="AE33" s="704"/>
      <c r="AF33" s="704"/>
      <c r="AG33" s="704"/>
      <c r="AH33" s="704"/>
      <c r="AI33" s="704"/>
      <c r="AJ33" s="704"/>
      <c r="AK33" s="704"/>
      <c r="AL33" s="646" t="s">
        <v>121</v>
      </c>
      <c r="AM33" s="647"/>
      <c r="AN33" s="647"/>
      <c r="AO33" s="705"/>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85" t="s">
        <v>312</v>
      </c>
      <c r="CE33" s="682"/>
      <c r="CF33" s="682"/>
      <c r="CG33" s="682"/>
      <c r="CH33" s="682"/>
      <c r="CI33" s="682"/>
      <c r="CJ33" s="682"/>
      <c r="CK33" s="682"/>
      <c r="CL33" s="682"/>
      <c r="CM33" s="682"/>
      <c r="CN33" s="682"/>
      <c r="CO33" s="682"/>
      <c r="CP33" s="682"/>
      <c r="CQ33" s="683"/>
      <c r="CR33" s="641">
        <v>50374236</v>
      </c>
      <c r="CS33" s="642"/>
      <c r="CT33" s="642"/>
      <c r="CU33" s="642"/>
      <c r="CV33" s="642"/>
      <c r="CW33" s="642"/>
      <c r="CX33" s="642"/>
      <c r="CY33" s="643"/>
      <c r="CZ33" s="646">
        <v>44.2</v>
      </c>
      <c r="DA33" s="675"/>
      <c r="DB33" s="675"/>
      <c r="DC33" s="676"/>
      <c r="DD33" s="649">
        <v>43810373</v>
      </c>
      <c r="DE33" s="642"/>
      <c r="DF33" s="642"/>
      <c r="DG33" s="642"/>
      <c r="DH33" s="642"/>
      <c r="DI33" s="642"/>
      <c r="DJ33" s="642"/>
      <c r="DK33" s="643"/>
      <c r="DL33" s="649">
        <v>25835202</v>
      </c>
      <c r="DM33" s="642"/>
      <c r="DN33" s="642"/>
      <c r="DO33" s="642"/>
      <c r="DP33" s="642"/>
      <c r="DQ33" s="642"/>
      <c r="DR33" s="642"/>
      <c r="DS33" s="642"/>
      <c r="DT33" s="642"/>
      <c r="DU33" s="642"/>
      <c r="DV33" s="643"/>
      <c r="DW33" s="646">
        <v>46.3</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2151941</v>
      </c>
      <c r="S34" s="644"/>
      <c r="T34" s="644"/>
      <c r="U34" s="644"/>
      <c r="V34" s="644"/>
      <c r="W34" s="644"/>
      <c r="X34" s="644"/>
      <c r="Y34" s="645"/>
      <c r="Z34" s="703">
        <v>1.8</v>
      </c>
      <c r="AA34" s="703"/>
      <c r="AB34" s="703"/>
      <c r="AC34" s="703"/>
      <c r="AD34" s="704">
        <v>24645</v>
      </c>
      <c r="AE34" s="704"/>
      <c r="AF34" s="704"/>
      <c r="AG34" s="704"/>
      <c r="AH34" s="704"/>
      <c r="AI34" s="704"/>
      <c r="AJ34" s="704"/>
      <c r="AK34" s="704"/>
      <c r="AL34" s="646">
        <v>0</v>
      </c>
      <c r="AM34" s="647"/>
      <c r="AN34" s="647"/>
      <c r="AO34" s="705"/>
      <c r="AP34" s="210"/>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17997622</v>
      </c>
      <c r="CS34" s="644"/>
      <c r="CT34" s="644"/>
      <c r="CU34" s="644"/>
      <c r="CV34" s="644"/>
      <c r="CW34" s="644"/>
      <c r="CX34" s="644"/>
      <c r="CY34" s="645"/>
      <c r="CZ34" s="646">
        <v>15.8</v>
      </c>
      <c r="DA34" s="675"/>
      <c r="DB34" s="675"/>
      <c r="DC34" s="676"/>
      <c r="DD34" s="649">
        <v>14831304</v>
      </c>
      <c r="DE34" s="644"/>
      <c r="DF34" s="644"/>
      <c r="DG34" s="644"/>
      <c r="DH34" s="644"/>
      <c r="DI34" s="644"/>
      <c r="DJ34" s="644"/>
      <c r="DK34" s="645"/>
      <c r="DL34" s="649">
        <v>13368744</v>
      </c>
      <c r="DM34" s="644"/>
      <c r="DN34" s="644"/>
      <c r="DO34" s="644"/>
      <c r="DP34" s="644"/>
      <c r="DQ34" s="644"/>
      <c r="DR34" s="644"/>
      <c r="DS34" s="644"/>
      <c r="DT34" s="644"/>
      <c r="DU34" s="644"/>
      <c r="DV34" s="645"/>
      <c r="DW34" s="646">
        <v>24</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7622700</v>
      </c>
      <c r="S35" s="644"/>
      <c r="T35" s="644"/>
      <c r="U35" s="644"/>
      <c r="V35" s="644"/>
      <c r="W35" s="644"/>
      <c r="X35" s="644"/>
      <c r="Y35" s="645"/>
      <c r="Z35" s="703">
        <v>6.5</v>
      </c>
      <c r="AA35" s="703"/>
      <c r="AB35" s="703"/>
      <c r="AC35" s="703"/>
      <c r="AD35" s="704" t="s">
        <v>121</v>
      </c>
      <c r="AE35" s="704"/>
      <c r="AF35" s="704"/>
      <c r="AG35" s="704"/>
      <c r="AH35" s="704"/>
      <c r="AI35" s="704"/>
      <c r="AJ35" s="704"/>
      <c r="AK35" s="704"/>
      <c r="AL35" s="646" t="s">
        <v>225</v>
      </c>
      <c r="AM35" s="647"/>
      <c r="AN35" s="647"/>
      <c r="AO35" s="705"/>
      <c r="AP35" s="210"/>
      <c r="AQ35" s="709" t="s">
        <v>318</v>
      </c>
      <c r="AR35" s="710"/>
      <c r="AS35" s="710"/>
      <c r="AT35" s="710"/>
      <c r="AU35" s="710"/>
      <c r="AV35" s="710"/>
      <c r="AW35" s="710"/>
      <c r="AX35" s="710"/>
      <c r="AY35" s="711"/>
      <c r="AZ35" s="706">
        <v>9870648</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15802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1053257</v>
      </c>
      <c r="CS35" s="642"/>
      <c r="CT35" s="642"/>
      <c r="CU35" s="642"/>
      <c r="CV35" s="642"/>
      <c r="CW35" s="642"/>
      <c r="CX35" s="642"/>
      <c r="CY35" s="643"/>
      <c r="CZ35" s="646">
        <v>0.9</v>
      </c>
      <c r="DA35" s="675"/>
      <c r="DB35" s="675"/>
      <c r="DC35" s="676"/>
      <c r="DD35" s="649">
        <v>899611</v>
      </c>
      <c r="DE35" s="642"/>
      <c r="DF35" s="642"/>
      <c r="DG35" s="642"/>
      <c r="DH35" s="642"/>
      <c r="DI35" s="642"/>
      <c r="DJ35" s="642"/>
      <c r="DK35" s="643"/>
      <c r="DL35" s="649">
        <v>887958</v>
      </c>
      <c r="DM35" s="642"/>
      <c r="DN35" s="642"/>
      <c r="DO35" s="642"/>
      <c r="DP35" s="642"/>
      <c r="DQ35" s="642"/>
      <c r="DR35" s="642"/>
      <c r="DS35" s="642"/>
      <c r="DT35" s="642"/>
      <c r="DU35" s="642"/>
      <c r="DV35" s="643"/>
      <c r="DW35" s="646">
        <v>1.6</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225</v>
      </c>
      <c r="AM36" s="647"/>
      <c r="AN36" s="647"/>
      <c r="AO36" s="705"/>
      <c r="AQ36" s="678" t="s">
        <v>322</v>
      </c>
      <c r="AR36" s="679"/>
      <c r="AS36" s="679"/>
      <c r="AT36" s="679"/>
      <c r="AU36" s="679"/>
      <c r="AV36" s="679"/>
      <c r="AW36" s="679"/>
      <c r="AX36" s="679"/>
      <c r="AY36" s="680"/>
      <c r="AZ36" s="641">
        <v>1400000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-2676651</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8698991</v>
      </c>
      <c r="CS36" s="644"/>
      <c r="CT36" s="644"/>
      <c r="CU36" s="644"/>
      <c r="CV36" s="644"/>
      <c r="CW36" s="644"/>
      <c r="CX36" s="644"/>
      <c r="CY36" s="645"/>
      <c r="CZ36" s="646">
        <v>7.6</v>
      </c>
      <c r="DA36" s="675"/>
      <c r="DB36" s="675"/>
      <c r="DC36" s="676"/>
      <c r="DD36" s="649">
        <v>6365208</v>
      </c>
      <c r="DE36" s="644"/>
      <c r="DF36" s="644"/>
      <c r="DG36" s="644"/>
      <c r="DH36" s="644"/>
      <c r="DI36" s="644"/>
      <c r="DJ36" s="644"/>
      <c r="DK36" s="645"/>
      <c r="DL36" s="649">
        <v>5551840</v>
      </c>
      <c r="DM36" s="644"/>
      <c r="DN36" s="644"/>
      <c r="DO36" s="644"/>
      <c r="DP36" s="644"/>
      <c r="DQ36" s="644"/>
      <c r="DR36" s="644"/>
      <c r="DS36" s="644"/>
      <c r="DT36" s="644"/>
      <c r="DU36" s="644"/>
      <c r="DV36" s="645"/>
      <c r="DW36" s="646">
        <v>10</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t="s">
        <v>121</v>
      </c>
      <c r="S37" s="644"/>
      <c r="T37" s="644"/>
      <c r="U37" s="644"/>
      <c r="V37" s="644"/>
      <c r="W37" s="644"/>
      <c r="X37" s="644"/>
      <c r="Y37" s="645"/>
      <c r="Z37" s="703" t="s">
        <v>121</v>
      </c>
      <c r="AA37" s="703"/>
      <c r="AB37" s="703"/>
      <c r="AC37" s="703"/>
      <c r="AD37" s="704" t="s">
        <v>225</v>
      </c>
      <c r="AE37" s="704"/>
      <c r="AF37" s="704"/>
      <c r="AG37" s="704"/>
      <c r="AH37" s="704"/>
      <c r="AI37" s="704"/>
      <c r="AJ37" s="704"/>
      <c r="AK37" s="704"/>
      <c r="AL37" s="646" t="s">
        <v>121</v>
      </c>
      <c r="AM37" s="647"/>
      <c r="AN37" s="647"/>
      <c r="AO37" s="705"/>
      <c r="AQ37" s="678" t="s">
        <v>326</v>
      </c>
      <c r="AR37" s="679"/>
      <c r="AS37" s="679"/>
      <c r="AT37" s="679"/>
      <c r="AU37" s="679"/>
      <c r="AV37" s="679"/>
      <c r="AW37" s="679"/>
      <c r="AX37" s="679"/>
      <c r="AY37" s="680"/>
      <c r="AZ37" s="641">
        <v>251954</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35994</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971306</v>
      </c>
      <c r="CS37" s="642"/>
      <c r="CT37" s="642"/>
      <c r="CU37" s="642"/>
      <c r="CV37" s="642"/>
      <c r="CW37" s="642"/>
      <c r="CX37" s="642"/>
      <c r="CY37" s="643"/>
      <c r="CZ37" s="646">
        <v>0.9</v>
      </c>
      <c r="DA37" s="675"/>
      <c r="DB37" s="675"/>
      <c r="DC37" s="676"/>
      <c r="DD37" s="649">
        <v>339647</v>
      </c>
      <c r="DE37" s="642"/>
      <c r="DF37" s="642"/>
      <c r="DG37" s="642"/>
      <c r="DH37" s="642"/>
      <c r="DI37" s="642"/>
      <c r="DJ37" s="642"/>
      <c r="DK37" s="643"/>
      <c r="DL37" s="649">
        <v>185102</v>
      </c>
      <c r="DM37" s="642"/>
      <c r="DN37" s="642"/>
      <c r="DO37" s="642"/>
      <c r="DP37" s="642"/>
      <c r="DQ37" s="642"/>
      <c r="DR37" s="642"/>
      <c r="DS37" s="642"/>
      <c r="DT37" s="642"/>
      <c r="DU37" s="642"/>
      <c r="DV37" s="643"/>
      <c r="DW37" s="646">
        <v>0.3</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117185984</v>
      </c>
      <c r="S38" s="693"/>
      <c r="T38" s="693"/>
      <c r="U38" s="693"/>
      <c r="V38" s="693"/>
      <c r="W38" s="693"/>
      <c r="X38" s="693"/>
      <c r="Y38" s="698"/>
      <c r="Z38" s="699">
        <v>100</v>
      </c>
      <c r="AA38" s="699"/>
      <c r="AB38" s="699"/>
      <c r="AC38" s="699"/>
      <c r="AD38" s="700">
        <v>55789134</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225</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54788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9870648</v>
      </c>
      <c r="CS38" s="644"/>
      <c r="CT38" s="644"/>
      <c r="CU38" s="644"/>
      <c r="CV38" s="644"/>
      <c r="CW38" s="644"/>
      <c r="CX38" s="644"/>
      <c r="CY38" s="645"/>
      <c r="CZ38" s="646">
        <v>8.6999999999999993</v>
      </c>
      <c r="DA38" s="675"/>
      <c r="DB38" s="675"/>
      <c r="DC38" s="676"/>
      <c r="DD38" s="649">
        <v>9051132</v>
      </c>
      <c r="DE38" s="644"/>
      <c r="DF38" s="644"/>
      <c r="DG38" s="644"/>
      <c r="DH38" s="644"/>
      <c r="DI38" s="644"/>
      <c r="DJ38" s="644"/>
      <c r="DK38" s="645"/>
      <c r="DL38" s="649">
        <v>6026660</v>
      </c>
      <c r="DM38" s="644"/>
      <c r="DN38" s="644"/>
      <c r="DO38" s="644"/>
      <c r="DP38" s="644"/>
      <c r="DQ38" s="644"/>
      <c r="DR38" s="644"/>
      <c r="DS38" s="644"/>
      <c r="DT38" s="644"/>
      <c r="DU38" s="644"/>
      <c r="DV38" s="645"/>
      <c r="DW38" s="646">
        <v>10.8</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121</v>
      </c>
      <c r="BA39" s="644"/>
      <c r="BB39" s="644"/>
      <c r="BC39" s="644"/>
      <c r="BD39" s="642"/>
      <c r="BE39" s="642"/>
      <c r="BF39" s="681"/>
      <c r="BG39" s="686" t="s">
        <v>334</v>
      </c>
      <c r="BH39" s="687"/>
      <c r="BI39" s="687"/>
      <c r="BJ39" s="687"/>
      <c r="BK39" s="687"/>
      <c r="BL39" s="211"/>
      <c r="BM39" s="682" t="s">
        <v>335</v>
      </c>
      <c r="BN39" s="682"/>
      <c r="BO39" s="682"/>
      <c r="BP39" s="682"/>
      <c r="BQ39" s="682"/>
      <c r="BR39" s="682"/>
      <c r="BS39" s="682"/>
      <c r="BT39" s="682"/>
      <c r="BU39" s="683"/>
      <c r="BV39" s="641">
        <v>80</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12713984</v>
      </c>
      <c r="CS39" s="642"/>
      <c r="CT39" s="642"/>
      <c r="CU39" s="642"/>
      <c r="CV39" s="642"/>
      <c r="CW39" s="642"/>
      <c r="CX39" s="642"/>
      <c r="CY39" s="643"/>
      <c r="CZ39" s="646">
        <v>11.1</v>
      </c>
      <c r="DA39" s="675"/>
      <c r="DB39" s="675"/>
      <c r="DC39" s="676"/>
      <c r="DD39" s="649">
        <v>12657118</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3469041</v>
      </c>
      <c r="BA40" s="644"/>
      <c r="BB40" s="644"/>
      <c r="BC40" s="644"/>
      <c r="BD40" s="642"/>
      <c r="BE40" s="642"/>
      <c r="BF40" s="681"/>
      <c r="BG40" s="686"/>
      <c r="BH40" s="687"/>
      <c r="BI40" s="687"/>
      <c r="BJ40" s="687"/>
      <c r="BK40" s="687"/>
      <c r="BL40" s="211"/>
      <c r="BM40" s="682" t="s">
        <v>338</v>
      </c>
      <c r="BN40" s="682"/>
      <c r="BO40" s="682"/>
      <c r="BP40" s="682"/>
      <c r="BQ40" s="682"/>
      <c r="BR40" s="682"/>
      <c r="BS40" s="682"/>
      <c r="BT40" s="682"/>
      <c r="BU40" s="683"/>
      <c r="BV40" s="641">
        <v>98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39734</v>
      </c>
      <c r="CS40" s="644"/>
      <c r="CT40" s="644"/>
      <c r="CU40" s="644"/>
      <c r="CV40" s="644"/>
      <c r="CW40" s="644"/>
      <c r="CX40" s="644"/>
      <c r="CY40" s="645"/>
      <c r="CZ40" s="646">
        <v>0</v>
      </c>
      <c r="DA40" s="675"/>
      <c r="DB40" s="675"/>
      <c r="DC40" s="676"/>
      <c r="DD40" s="649">
        <v>6000</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4749653</v>
      </c>
      <c r="BA41" s="693"/>
      <c r="BB41" s="693"/>
      <c r="BC41" s="693"/>
      <c r="BD41" s="657"/>
      <c r="BE41" s="657"/>
      <c r="BF41" s="694"/>
      <c r="BG41" s="688"/>
      <c r="BH41" s="689"/>
      <c r="BI41" s="689"/>
      <c r="BJ41" s="689"/>
      <c r="BK41" s="689"/>
      <c r="BL41" s="212"/>
      <c r="BM41" s="695" t="s">
        <v>341</v>
      </c>
      <c r="BN41" s="695"/>
      <c r="BO41" s="695"/>
      <c r="BP41" s="695"/>
      <c r="BQ41" s="695"/>
      <c r="BR41" s="695"/>
      <c r="BS41" s="695"/>
      <c r="BT41" s="695"/>
      <c r="BU41" s="696"/>
      <c r="BV41" s="656">
        <v>275</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225</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5" t="s">
        <v>343</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38" t="s">
        <v>344</v>
      </c>
      <c r="CE42" s="639"/>
      <c r="CF42" s="639"/>
      <c r="CG42" s="639"/>
      <c r="CH42" s="639"/>
      <c r="CI42" s="639"/>
      <c r="CJ42" s="639"/>
      <c r="CK42" s="639"/>
      <c r="CL42" s="639"/>
      <c r="CM42" s="639"/>
      <c r="CN42" s="639"/>
      <c r="CO42" s="639"/>
      <c r="CP42" s="639"/>
      <c r="CQ42" s="640"/>
      <c r="CR42" s="641">
        <v>19855549</v>
      </c>
      <c r="CS42" s="644"/>
      <c r="CT42" s="644"/>
      <c r="CU42" s="644"/>
      <c r="CV42" s="644"/>
      <c r="CW42" s="644"/>
      <c r="CX42" s="644"/>
      <c r="CY42" s="645"/>
      <c r="CZ42" s="646">
        <v>17.399999999999999</v>
      </c>
      <c r="DA42" s="647"/>
      <c r="DB42" s="647"/>
      <c r="DC42" s="648"/>
      <c r="DD42" s="649">
        <v>4535880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5" t="s">
        <v>345</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38" t="s">
        <v>346</v>
      </c>
      <c r="CE43" s="639"/>
      <c r="CF43" s="639"/>
      <c r="CG43" s="639"/>
      <c r="CH43" s="639"/>
      <c r="CI43" s="639"/>
      <c r="CJ43" s="639"/>
      <c r="CK43" s="639"/>
      <c r="CL43" s="639"/>
      <c r="CM43" s="639"/>
      <c r="CN43" s="639"/>
      <c r="CO43" s="639"/>
      <c r="CP43" s="639"/>
      <c r="CQ43" s="640"/>
      <c r="CR43" s="641">
        <v>250378</v>
      </c>
      <c r="CS43" s="642"/>
      <c r="CT43" s="642"/>
      <c r="CU43" s="642"/>
      <c r="CV43" s="642"/>
      <c r="CW43" s="642"/>
      <c r="CX43" s="642"/>
      <c r="CY43" s="643"/>
      <c r="CZ43" s="646">
        <v>0.2</v>
      </c>
      <c r="DA43" s="675"/>
      <c r="DB43" s="675"/>
      <c r="DC43" s="676"/>
      <c r="DD43" s="649">
        <v>250378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16" t="s">
        <v>347</v>
      </c>
      <c r="CD44" s="669" t="s">
        <v>298</v>
      </c>
      <c r="CE44" s="670"/>
      <c r="CF44" s="638" t="s">
        <v>348</v>
      </c>
      <c r="CG44" s="639"/>
      <c r="CH44" s="639"/>
      <c r="CI44" s="639"/>
      <c r="CJ44" s="639"/>
      <c r="CK44" s="639"/>
      <c r="CL44" s="639"/>
      <c r="CM44" s="639"/>
      <c r="CN44" s="639"/>
      <c r="CO44" s="639"/>
      <c r="CP44" s="639"/>
      <c r="CQ44" s="640"/>
      <c r="CR44" s="641">
        <v>19855549</v>
      </c>
      <c r="CS44" s="644"/>
      <c r="CT44" s="644"/>
      <c r="CU44" s="644"/>
      <c r="CV44" s="644"/>
      <c r="CW44" s="644"/>
      <c r="CX44" s="644"/>
      <c r="CY44" s="645"/>
      <c r="CZ44" s="646">
        <v>17.399999999999999</v>
      </c>
      <c r="DA44" s="647"/>
      <c r="DB44" s="647"/>
      <c r="DC44" s="648"/>
      <c r="DD44" s="649">
        <v>4535880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4484914</v>
      </c>
      <c r="CS45" s="642"/>
      <c r="CT45" s="642"/>
      <c r="CU45" s="642"/>
      <c r="CV45" s="642"/>
      <c r="CW45" s="642"/>
      <c r="CX45" s="642"/>
      <c r="CY45" s="643"/>
      <c r="CZ45" s="646">
        <v>3.9</v>
      </c>
      <c r="DA45" s="675"/>
      <c r="DB45" s="675"/>
      <c r="DC45" s="676"/>
      <c r="DD45" s="649">
        <v>511361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15370635</v>
      </c>
      <c r="CS46" s="644"/>
      <c r="CT46" s="644"/>
      <c r="CU46" s="644"/>
      <c r="CV46" s="644"/>
      <c r="CW46" s="644"/>
      <c r="CX46" s="644"/>
      <c r="CY46" s="645"/>
      <c r="CZ46" s="646">
        <v>13.5</v>
      </c>
      <c r="DA46" s="647"/>
      <c r="DB46" s="647"/>
      <c r="DC46" s="648"/>
      <c r="DD46" s="649">
        <v>4024519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246</v>
      </c>
      <c r="CS47" s="642"/>
      <c r="CT47" s="642"/>
      <c r="CU47" s="642"/>
      <c r="CV47" s="642"/>
      <c r="CW47" s="642"/>
      <c r="CX47" s="642"/>
      <c r="CY47" s="643"/>
      <c r="CZ47" s="646" t="s">
        <v>121</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114062612</v>
      </c>
      <c r="CS49" s="657"/>
      <c r="CT49" s="657"/>
      <c r="CU49" s="657"/>
      <c r="CV49" s="657"/>
      <c r="CW49" s="657"/>
      <c r="CX49" s="657"/>
      <c r="CY49" s="658"/>
      <c r="CZ49" s="659">
        <v>100</v>
      </c>
      <c r="DA49" s="660"/>
      <c r="DB49" s="660"/>
      <c r="DC49" s="661"/>
      <c r="DD49" s="662">
        <v>69445581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XxtmzIhPwrW8d4rXaNje4Geuv2EvsFLT1+IlQNPcCEVQLiCcnQI1JVc99D+Wivg/85k9JHs82KK5WR4RhwR4g==" saltValue="9JAhsJb4OaMtVOu6fhEm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5" zoomScaleNormal="45"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354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204" t="s">
        <v>355</v>
      </c>
      <c r="DK2" s="1205"/>
      <c r="DL2" s="1205"/>
      <c r="DM2" s="1205"/>
      <c r="DN2" s="1205"/>
      <c r="DO2" s="1206"/>
      <c r="DP2" s="225"/>
      <c r="DQ2" s="1204" t="s">
        <v>356</v>
      </c>
      <c r="DR2" s="1205"/>
      <c r="DS2" s="1205"/>
      <c r="DT2" s="1205"/>
      <c r="DU2" s="1205"/>
      <c r="DV2" s="1205"/>
      <c r="DW2" s="1205"/>
      <c r="DX2" s="1205"/>
      <c r="DY2" s="1205"/>
      <c r="DZ2" s="1206"/>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1151" t="s">
        <v>357</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28"/>
      <c r="BA4" s="228"/>
      <c r="BB4" s="228"/>
      <c r="BC4" s="228"/>
      <c r="BD4" s="228"/>
      <c r="BE4" s="229"/>
      <c r="BF4" s="229"/>
      <c r="BG4" s="229"/>
      <c r="BH4" s="229"/>
      <c r="BI4" s="229"/>
      <c r="BJ4" s="229"/>
      <c r="BK4" s="229"/>
      <c r="BL4" s="229"/>
      <c r="BM4" s="229"/>
      <c r="BN4" s="229"/>
      <c r="BO4" s="229"/>
      <c r="BP4" s="229"/>
      <c r="BQ4" s="228" t="s">
        <v>358</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1079" t="s">
        <v>359</v>
      </c>
      <c r="B5" s="1080"/>
      <c r="C5" s="1080"/>
      <c r="D5" s="1080"/>
      <c r="E5" s="1080"/>
      <c r="F5" s="1080"/>
      <c r="G5" s="1080"/>
      <c r="H5" s="1080"/>
      <c r="I5" s="1080"/>
      <c r="J5" s="1080"/>
      <c r="K5" s="1080"/>
      <c r="L5" s="1080"/>
      <c r="M5" s="1080"/>
      <c r="N5" s="1080"/>
      <c r="O5" s="1080"/>
      <c r="P5" s="1081"/>
      <c r="Q5" s="1085" t="s">
        <v>360</v>
      </c>
      <c r="R5" s="1086"/>
      <c r="S5" s="1086"/>
      <c r="T5" s="1086"/>
      <c r="U5" s="1087"/>
      <c r="V5" s="1085" t="s">
        <v>361</v>
      </c>
      <c r="W5" s="1086"/>
      <c r="X5" s="1086"/>
      <c r="Y5" s="1086"/>
      <c r="Z5" s="1087"/>
      <c r="AA5" s="1085" t="s">
        <v>362</v>
      </c>
      <c r="AB5" s="1086"/>
      <c r="AC5" s="1086"/>
      <c r="AD5" s="1086"/>
      <c r="AE5" s="1086"/>
      <c r="AF5" s="1207" t="s">
        <v>363</v>
      </c>
      <c r="AG5" s="1086"/>
      <c r="AH5" s="1086"/>
      <c r="AI5" s="1086"/>
      <c r="AJ5" s="1101"/>
      <c r="AK5" s="1086" t="s">
        <v>364</v>
      </c>
      <c r="AL5" s="1086"/>
      <c r="AM5" s="1086"/>
      <c r="AN5" s="1086"/>
      <c r="AO5" s="1087"/>
      <c r="AP5" s="1085" t="s">
        <v>365</v>
      </c>
      <c r="AQ5" s="1086"/>
      <c r="AR5" s="1086"/>
      <c r="AS5" s="1086"/>
      <c r="AT5" s="1087"/>
      <c r="AU5" s="1085" t="s">
        <v>366</v>
      </c>
      <c r="AV5" s="1086"/>
      <c r="AW5" s="1086"/>
      <c r="AX5" s="1086"/>
      <c r="AY5" s="1101"/>
      <c r="AZ5" s="232"/>
      <c r="BA5" s="232"/>
      <c r="BB5" s="232"/>
      <c r="BC5" s="232"/>
      <c r="BD5" s="232"/>
      <c r="BE5" s="233"/>
      <c r="BF5" s="233"/>
      <c r="BG5" s="233"/>
      <c r="BH5" s="233"/>
      <c r="BI5" s="233"/>
      <c r="BJ5" s="233"/>
      <c r="BK5" s="233"/>
      <c r="BL5" s="233"/>
      <c r="BM5" s="233"/>
      <c r="BN5" s="233"/>
      <c r="BO5" s="233"/>
      <c r="BP5" s="233"/>
      <c r="BQ5" s="1079" t="s">
        <v>367</v>
      </c>
      <c r="BR5" s="1080"/>
      <c r="BS5" s="1080"/>
      <c r="BT5" s="1080"/>
      <c r="BU5" s="1080"/>
      <c r="BV5" s="1080"/>
      <c r="BW5" s="1080"/>
      <c r="BX5" s="1080"/>
      <c r="BY5" s="1080"/>
      <c r="BZ5" s="1080"/>
      <c r="CA5" s="1080"/>
      <c r="CB5" s="1080"/>
      <c r="CC5" s="1080"/>
      <c r="CD5" s="1080"/>
      <c r="CE5" s="1080"/>
      <c r="CF5" s="1080"/>
      <c r="CG5" s="1081"/>
      <c r="CH5" s="1085" t="s">
        <v>368</v>
      </c>
      <c r="CI5" s="1086"/>
      <c r="CJ5" s="1086"/>
      <c r="CK5" s="1086"/>
      <c r="CL5" s="1087"/>
      <c r="CM5" s="1085" t="s">
        <v>369</v>
      </c>
      <c r="CN5" s="1086"/>
      <c r="CO5" s="1086"/>
      <c r="CP5" s="1086"/>
      <c r="CQ5" s="1087"/>
      <c r="CR5" s="1085" t="s">
        <v>370</v>
      </c>
      <c r="CS5" s="1086"/>
      <c r="CT5" s="1086"/>
      <c r="CU5" s="1086"/>
      <c r="CV5" s="1087"/>
      <c r="CW5" s="1085" t="s">
        <v>371</v>
      </c>
      <c r="CX5" s="1086"/>
      <c r="CY5" s="1086"/>
      <c r="CZ5" s="1086"/>
      <c r="DA5" s="1087"/>
      <c r="DB5" s="1085" t="s">
        <v>372</v>
      </c>
      <c r="DC5" s="1086"/>
      <c r="DD5" s="1086"/>
      <c r="DE5" s="1086"/>
      <c r="DF5" s="1087"/>
      <c r="DG5" s="1192" t="s">
        <v>373</v>
      </c>
      <c r="DH5" s="1193"/>
      <c r="DI5" s="1193"/>
      <c r="DJ5" s="1193"/>
      <c r="DK5" s="1194"/>
      <c r="DL5" s="1192" t="s">
        <v>374</v>
      </c>
      <c r="DM5" s="1193"/>
      <c r="DN5" s="1193"/>
      <c r="DO5" s="1193"/>
      <c r="DP5" s="1194"/>
      <c r="DQ5" s="1085" t="s">
        <v>375</v>
      </c>
      <c r="DR5" s="1086"/>
      <c r="DS5" s="1086"/>
      <c r="DT5" s="1086"/>
      <c r="DU5" s="1087"/>
      <c r="DV5" s="1085" t="s">
        <v>366</v>
      </c>
      <c r="DW5" s="1086"/>
      <c r="DX5" s="1086"/>
      <c r="DY5" s="1086"/>
      <c r="DZ5" s="1101"/>
      <c r="EA5" s="230"/>
    </row>
    <row r="6" spans="1:131" s="231" customFormat="1" ht="26.25" customHeight="1" thickBot="1" x14ac:dyDescent="0.2">
      <c r="A6" s="1082"/>
      <c r="B6" s="1083"/>
      <c r="C6" s="1083"/>
      <c r="D6" s="1083"/>
      <c r="E6" s="1083"/>
      <c r="F6" s="1083"/>
      <c r="G6" s="1083"/>
      <c r="H6" s="1083"/>
      <c r="I6" s="1083"/>
      <c r="J6" s="1083"/>
      <c r="K6" s="1083"/>
      <c r="L6" s="1083"/>
      <c r="M6" s="1083"/>
      <c r="N6" s="1083"/>
      <c r="O6" s="1083"/>
      <c r="P6" s="1084"/>
      <c r="Q6" s="1088"/>
      <c r="R6" s="1089"/>
      <c r="S6" s="1089"/>
      <c r="T6" s="1089"/>
      <c r="U6" s="1090"/>
      <c r="V6" s="1088"/>
      <c r="W6" s="1089"/>
      <c r="X6" s="1089"/>
      <c r="Y6" s="1089"/>
      <c r="Z6" s="1090"/>
      <c r="AA6" s="1088"/>
      <c r="AB6" s="1089"/>
      <c r="AC6" s="1089"/>
      <c r="AD6" s="1089"/>
      <c r="AE6" s="1089"/>
      <c r="AF6" s="1208"/>
      <c r="AG6" s="1089"/>
      <c r="AH6" s="1089"/>
      <c r="AI6" s="1089"/>
      <c r="AJ6" s="1102"/>
      <c r="AK6" s="1089"/>
      <c r="AL6" s="1089"/>
      <c r="AM6" s="1089"/>
      <c r="AN6" s="1089"/>
      <c r="AO6" s="1090"/>
      <c r="AP6" s="1088"/>
      <c r="AQ6" s="1089"/>
      <c r="AR6" s="1089"/>
      <c r="AS6" s="1089"/>
      <c r="AT6" s="1090"/>
      <c r="AU6" s="1088"/>
      <c r="AV6" s="1089"/>
      <c r="AW6" s="1089"/>
      <c r="AX6" s="1089"/>
      <c r="AY6" s="1102"/>
      <c r="AZ6" s="228"/>
      <c r="BA6" s="228"/>
      <c r="BB6" s="228"/>
      <c r="BC6" s="228"/>
      <c r="BD6" s="228"/>
      <c r="BE6" s="229"/>
      <c r="BF6" s="229"/>
      <c r="BG6" s="229"/>
      <c r="BH6" s="229"/>
      <c r="BI6" s="229"/>
      <c r="BJ6" s="229"/>
      <c r="BK6" s="229"/>
      <c r="BL6" s="229"/>
      <c r="BM6" s="229"/>
      <c r="BN6" s="229"/>
      <c r="BO6" s="229"/>
      <c r="BP6" s="229"/>
      <c r="BQ6" s="1082"/>
      <c r="BR6" s="1083"/>
      <c r="BS6" s="1083"/>
      <c r="BT6" s="1083"/>
      <c r="BU6" s="1083"/>
      <c r="BV6" s="1083"/>
      <c r="BW6" s="1083"/>
      <c r="BX6" s="1083"/>
      <c r="BY6" s="1083"/>
      <c r="BZ6" s="1083"/>
      <c r="CA6" s="1083"/>
      <c r="CB6" s="1083"/>
      <c r="CC6" s="1083"/>
      <c r="CD6" s="1083"/>
      <c r="CE6" s="1083"/>
      <c r="CF6" s="1083"/>
      <c r="CG6" s="1084"/>
      <c r="CH6" s="1088"/>
      <c r="CI6" s="1089"/>
      <c r="CJ6" s="1089"/>
      <c r="CK6" s="1089"/>
      <c r="CL6" s="1090"/>
      <c r="CM6" s="1088"/>
      <c r="CN6" s="1089"/>
      <c r="CO6" s="1089"/>
      <c r="CP6" s="1089"/>
      <c r="CQ6" s="1090"/>
      <c r="CR6" s="1088"/>
      <c r="CS6" s="1089"/>
      <c r="CT6" s="1089"/>
      <c r="CU6" s="1089"/>
      <c r="CV6" s="1090"/>
      <c r="CW6" s="1088"/>
      <c r="CX6" s="1089"/>
      <c r="CY6" s="1089"/>
      <c r="CZ6" s="1089"/>
      <c r="DA6" s="1090"/>
      <c r="DB6" s="1088"/>
      <c r="DC6" s="1089"/>
      <c r="DD6" s="1089"/>
      <c r="DE6" s="1089"/>
      <c r="DF6" s="1090"/>
      <c r="DG6" s="1195"/>
      <c r="DH6" s="1196"/>
      <c r="DI6" s="1196"/>
      <c r="DJ6" s="1196"/>
      <c r="DK6" s="1197"/>
      <c r="DL6" s="1195"/>
      <c r="DM6" s="1196"/>
      <c r="DN6" s="1196"/>
      <c r="DO6" s="1196"/>
      <c r="DP6" s="1197"/>
      <c r="DQ6" s="1088"/>
      <c r="DR6" s="1089"/>
      <c r="DS6" s="1089"/>
      <c r="DT6" s="1089"/>
      <c r="DU6" s="1090"/>
      <c r="DV6" s="1088"/>
      <c r="DW6" s="1089"/>
      <c r="DX6" s="1089"/>
      <c r="DY6" s="1089"/>
      <c r="DZ6" s="1102"/>
      <c r="EA6" s="230"/>
    </row>
    <row r="7" spans="1:131" s="231" customFormat="1" ht="26.25" customHeight="1" thickTop="1" x14ac:dyDescent="0.15">
      <c r="A7" s="234">
        <v>1</v>
      </c>
      <c r="B7" s="1137" t="s">
        <v>376</v>
      </c>
      <c r="C7" s="1138"/>
      <c r="D7" s="1138"/>
      <c r="E7" s="1138"/>
      <c r="F7" s="1138"/>
      <c r="G7" s="1138"/>
      <c r="H7" s="1138"/>
      <c r="I7" s="1138"/>
      <c r="J7" s="1138"/>
      <c r="K7" s="1138"/>
      <c r="L7" s="1138"/>
      <c r="M7" s="1138"/>
      <c r="N7" s="1138"/>
      <c r="O7" s="1138"/>
      <c r="P7" s="1139"/>
      <c r="Q7" s="1198">
        <v>117337</v>
      </c>
      <c r="R7" s="1199"/>
      <c r="S7" s="1199"/>
      <c r="T7" s="1199"/>
      <c r="U7" s="1199"/>
      <c r="V7" s="1199">
        <v>114265</v>
      </c>
      <c r="W7" s="1199"/>
      <c r="X7" s="1199"/>
      <c r="Y7" s="1199"/>
      <c r="Z7" s="1199"/>
      <c r="AA7" s="1199">
        <v>3072</v>
      </c>
      <c r="AB7" s="1199"/>
      <c r="AC7" s="1199"/>
      <c r="AD7" s="1199"/>
      <c r="AE7" s="1200"/>
      <c r="AF7" s="1201">
        <v>3029</v>
      </c>
      <c r="AG7" s="1202"/>
      <c r="AH7" s="1202"/>
      <c r="AI7" s="1202"/>
      <c r="AJ7" s="1203"/>
      <c r="AK7" s="1185">
        <v>11657</v>
      </c>
      <c r="AL7" s="1186"/>
      <c r="AM7" s="1186"/>
      <c r="AN7" s="1186"/>
      <c r="AO7" s="1186"/>
      <c r="AP7" s="1186">
        <v>34618</v>
      </c>
      <c r="AQ7" s="1186"/>
      <c r="AR7" s="1186"/>
      <c r="AS7" s="1186"/>
      <c r="AT7" s="1186"/>
      <c r="AU7" s="1187"/>
      <c r="AV7" s="1187"/>
      <c r="AW7" s="1187"/>
      <c r="AX7" s="1187"/>
      <c r="AY7" s="1188"/>
      <c r="AZ7" s="228"/>
      <c r="BA7" s="228"/>
      <c r="BB7" s="228"/>
      <c r="BC7" s="228"/>
      <c r="BD7" s="228"/>
      <c r="BE7" s="229"/>
      <c r="BF7" s="229"/>
      <c r="BG7" s="229"/>
      <c r="BH7" s="229"/>
      <c r="BI7" s="229"/>
      <c r="BJ7" s="229"/>
      <c r="BK7" s="229"/>
      <c r="BL7" s="229"/>
      <c r="BM7" s="229"/>
      <c r="BN7" s="229"/>
      <c r="BO7" s="229"/>
      <c r="BP7" s="229"/>
      <c r="BQ7" s="235">
        <v>1</v>
      </c>
      <c r="BR7" s="236"/>
      <c r="BS7" s="1189" t="s">
        <v>569</v>
      </c>
      <c r="BT7" s="1190"/>
      <c r="BU7" s="1190"/>
      <c r="BV7" s="1190"/>
      <c r="BW7" s="1190"/>
      <c r="BX7" s="1190"/>
      <c r="BY7" s="1190"/>
      <c r="BZ7" s="1190"/>
      <c r="CA7" s="1190"/>
      <c r="CB7" s="1190"/>
      <c r="CC7" s="1190"/>
      <c r="CD7" s="1190"/>
      <c r="CE7" s="1190"/>
      <c r="CF7" s="1190"/>
      <c r="CG7" s="1191"/>
      <c r="CH7" s="1182" t="s">
        <v>560</v>
      </c>
      <c r="CI7" s="1183"/>
      <c r="CJ7" s="1183"/>
      <c r="CK7" s="1183"/>
      <c r="CL7" s="1184"/>
      <c r="CM7" s="1182">
        <v>392</v>
      </c>
      <c r="CN7" s="1183"/>
      <c r="CO7" s="1183"/>
      <c r="CP7" s="1183"/>
      <c r="CQ7" s="1184"/>
      <c r="CR7" s="1182">
        <v>300</v>
      </c>
      <c r="CS7" s="1183"/>
      <c r="CT7" s="1183"/>
      <c r="CU7" s="1183"/>
      <c r="CV7" s="1184"/>
      <c r="CW7" s="1182">
        <v>50</v>
      </c>
      <c r="CX7" s="1183"/>
      <c r="CY7" s="1183"/>
      <c r="CZ7" s="1183"/>
      <c r="DA7" s="1184"/>
      <c r="DB7" s="1182" t="s">
        <v>560</v>
      </c>
      <c r="DC7" s="1183"/>
      <c r="DD7" s="1183"/>
      <c r="DE7" s="1183"/>
      <c r="DF7" s="1184"/>
      <c r="DG7" s="1182" t="s">
        <v>560</v>
      </c>
      <c r="DH7" s="1183"/>
      <c r="DI7" s="1183"/>
      <c r="DJ7" s="1183"/>
      <c r="DK7" s="1184"/>
      <c r="DL7" s="1182" t="s">
        <v>574</v>
      </c>
      <c r="DM7" s="1183"/>
      <c r="DN7" s="1183"/>
      <c r="DO7" s="1183"/>
      <c r="DP7" s="1184"/>
      <c r="DQ7" s="1182" t="s">
        <v>560</v>
      </c>
      <c r="DR7" s="1183"/>
      <c r="DS7" s="1183"/>
      <c r="DT7" s="1183"/>
      <c r="DU7" s="1184"/>
      <c r="DV7" s="1209"/>
      <c r="DW7" s="1210"/>
      <c r="DX7" s="1210"/>
      <c r="DY7" s="1210"/>
      <c r="DZ7" s="1211"/>
      <c r="EA7" s="230"/>
    </row>
    <row r="8" spans="1:131" s="231" customFormat="1" ht="26.25" customHeight="1" x14ac:dyDescent="0.15">
      <c r="A8" s="237">
        <v>2</v>
      </c>
      <c r="B8" s="1121" t="s">
        <v>377</v>
      </c>
      <c r="C8" s="1122"/>
      <c r="D8" s="1122"/>
      <c r="E8" s="1122"/>
      <c r="F8" s="1122"/>
      <c r="G8" s="1122"/>
      <c r="H8" s="1122"/>
      <c r="I8" s="1122"/>
      <c r="J8" s="1122"/>
      <c r="K8" s="1122"/>
      <c r="L8" s="1122"/>
      <c r="M8" s="1122"/>
      <c r="N8" s="1122"/>
      <c r="O8" s="1122"/>
      <c r="P8" s="1123"/>
      <c r="Q8" s="1127">
        <v>1648</v>
      </c>
      <c r="R8" s="1128"/>
      <c r="S8" s="1128"/>
      <c r="T8" s="1128"/>
      <c r="U8" s="1128"/>
      <c r="V8" s="1128">
        <v>1596</v>
      </c>
      <c r="W8" s="1128"/>
      <c r="X8" s="1128"/>
      <c r="Y8" s="1128"/>
      <c r="Z8" s="1128"/>
      <c r="AA8" s="1128">
        <v>51</v>
      </c>
      <c r="AB8" s="1128"/>
      <c r="AC8" s="1128"/>
      <c r="AD8" s="1128"/>
      <c r="AE8" s="1129"/>
      <c r="AF8" s="1103">
        <v>51</v>
      </c>
      <c r="AG8" s="1104"/>
      <c r="AH8" s="1104"/>
      <c r="AI8" s="1104"/>
      <c r="AJ8" s="1105"/>
      <c r="AK8" s="1174">
        <v>162</v>
      </c>
      <c r="AL8" s="1175"/>
      <c r="AM8" s="1175"/>
      <c r="AN8" s="1175"/>
      <c r="AO8" s="1175"/>
      <c r="AP8" s="1175">
        <v>9773</v>
      </c>
      <c r="AQ8" s="1175"/>
      <c r="AR8" s="1175"/>
      <c r="AS8" s="1175"/>
      <c r="AT8" s="1175"/>
      <c r="AU8" s="1172"/>
      <c r="AV8" s="1172"/>
      <c r="AW8" s="1172"/>
      <c r="AX8" s="1172"/>
      <c r="AY8" s="1173"/>
      <c r="AZ8" s="228"/>
      <c r="BA8" s="228"/>
      <c r="BB8" s="228"/>
      <c r="BC8" s="228"/>
      <c r="BD8" s="228"/>
      <c r="BE8" s="229"/>
      <c r="BF8" s="229"/>
      <c r="BG8" s="229"/>
      <c r="BH8" s="229"/>
      <c r="BI8" s="229"/>
      <c r="BJ8" s="229"/>
      <c r="BK8" s="229"/>
      <c r="BL8" s="229"/>
      <c r="BM8" s="229"/>
      <c r="BN8" s="229"/>
      <c r="BO8" s="229"/>
      <c r="BP8" s="229"/>
      <c r="BQ8" s="238">
        <v>2</v>
      </c>
      <c r="BR8" s="239" t="s">
        <v>580</v>
      </c>
      <c r="BS8" s="1179" t="s">
        <v>570</v>
      </c>
      <c r="BT8" s="1180"/>
      <c r="BU8" s="1180"/>
      <c r="BV8" s="1180"/>
      <c r="BW8" s="1180"/>
      <c r="BX8" s="1180"/>
      <c r="BY8" s="1180"/>
      <c r="BZ8" s="1180"/>
      <c r="CA8" s="1180"/>
      <c r="CB8" s="1180"/>
      <c r="CC8" s="1180"/>
      <c r="CD8" s="1180"/>
      <c r="CE8" s="1180"/>
      <c r="CF8" s="1180"/>
      <c r="CG8" s="1181"/>
      <c r="CH8" s="1176">
        <v>1</v>
      </c>
      <c r="CI8" s="1177"/>
      <c r="CJ8" s="1177"/>
      <c r="CK8" s="1177"/>
      <c r="CL8" s="1178"/>
      <c r="CM8" s="1176">
        <v>2405</v>
      </c>
      <c r="CN8" s="1177"/>
      <c r="CO8" s="1177"/>
      <c r="CP8" s="1177"/>
      <c r="CQ8" s="1178"/>
      <c r="CR8" s="1176">
        <v>5</v>
      </c>
      <c r="CS8" s="1177"/>
      <c r="CT8" s="1177"/>
      <c r="CU8" s="1177"/>
      <c r="CV8" s="1178"/>
      <c r="CW8" s="1176" t="s">
        <v>574</v>
      </c>
      <c r="CX8" s="1177"/>
      <c r="CY8" s="1177"/>
      <c r="CZ8" s="1177"/>
      <c r="DA8" s="1178"/>
      <c r="DB8" s="1176">
        <v>2212</v>
      </c>
      <c r="DC8" s="1177"/>
      <c r="DD8" s="1177"/>
      <c r="DE8" s="1177"/>
      <c r="DF8" s="1178"/>
      <c r="DG8" s="1176" t="s">
        <v>574</v>
      </c>
      <c r="DH8" s="1177"/>
      <c r="DI8" s="1177"/>
      <c r="DJ8" s="1177"/>
      <c r="DK8" s="1178"/>
      <c r="DL8" s="1176" t="s">
        <v>560</v>
      </c>
      <c r="DM8" s="1177"/>
      <c r="DN8" s="1177"/>
      <c r="DO8" s="1177"/>
      <c r="DP8" s="1178"/>
      <c r="DQ8" s="1176" t="s">
        <v>574</v>
      </c>
      <c r="DR8" s="1177"/>
      <c r="DS8" s="1177"/>
      <c r="DT8" s="1177"/>
      <c r="DU8" s="1178"/>
      <c r="DV8" s="1076"/>
      <c r="DW8" s="1077"/>
      <c r="DX8" s="1077"/>
      <c r="DY8" s="1077"/>
      <c r="DZ8" s="1078"/>
      <c r="EA8" s="230"/>
    </row>
    <row r="9" spans="1:131" s="231" customFormat="1" ht="26.25" customHeight="1" x14ac:dyDescent="0.15">
      <c r="A9" s="237">
        <v>3</v>
      </c>
      <c r="B9" s="1121" t="s">
        <v>378</v>
      </c>
      <c r="C9" s="1122"/>
      <c r="D9" s="1122"/>
      <c r="E9" s="1122"/>
      <c r="F9" s="1122"/>
      <c r="G9" s="1122"/>
      <c r="H9" s="1122"/>
      <c r="I9" s="1122"/>
      <c r="J9" s="1122"/>
      <c r="K9" s="1122"/>
      <c r="L9" s="1122"/>
      <c r="M9" s="1122"/>
      <c r="N9" s="1122"/>
      <c r="O9" s="1122"/>
      <c r="P9" s="1123"/>
      <c r="Q9" s="1127">
        <v>8</v>
      </c>
      <c r="R9" s="1128"/>
      <c r="S9" s="1128"/>
      <c r="T9" s="1128"/>
      <c r="U9" s="1128"/>
      <c r="V9" s="1128">
        <v>7</v>
      </c>
      <c r="W9" s="1128"/>
      <c r="X9" s="1128"/>
      <c r="Y9" s="1128"/>
      <c r="Z9" s="1128"/>
      <c r="AA9" s="1128">
        <v>1</v>
      </c>
      <c r="AB9" s="1128"/>
      <c r="AC9" s="1128"/>
      <c r="AD9" s="1128"/>
      <c r="AE9" s="1129"/>
      <c r="AF9" s="1103">
        <v>1</v>
      </c>
      <c r="AG9" s="1104"/>
      <c r="AH9" s="1104"/>
      <c r="AI9" s="1104"/>
      <c r="AJ9" s="1105"/>
      <c r="AK9" s="1174">
        <v>5</v>
      </c>
      <c r="AL9" s="1175"/>
      <c r="AM9" s="1175"/>
      <c r="AN9" s="1175"/>
      <c r="AO9" s="1175"/>
      <c r="AP9" s="1175" t="s">
        <v>559</v>
      </c>
      <c r="AQ9" s="1175"/>
      <c r="AR9" s="1175"/>
      <c r="AS9" s="1175"/>
      <c r="AT9" s="1175"/>
      <c r="AU9" s="1172"/>
      <c r="AV9" s="1172"/>
      <c r="AW9" s="1172"/>
      <c r="AX9" s="1172"/>
      <c r="AY9" s="1173"/>
      <c r="AZ9" s="228"/>
      <c r="BA9" s="228"/>
      <c r="BB9" s="228"/>
      <c r="BC9" s="228"/>
      <c r="BD9" s="228"/>
      <c r="BE9" s="229"/>
      <c r="BF9" s="229"/>
      <c r="BG9" s="229"/>
      <c r="BH9" s="229"/>
      <c r="BI9" s="229"/>
      <c r="BJ9" s="229"/>
      <c r="BK9" s="229"/>
      <c r="BL9" s="229"/>
      <c r="BM9" s="229"/>
      <c r="BN9" s="229"/>
      <c r="BO9" s="229"/>
      <c r="BP9" s="229"/>
      <c r="BQ9" s="238">
        <v>3</v>
      </c>
      <c r="BR9" s="239"/>
      <c r="BS9" s="1179" t="s">
        <v>571</v>
      </c>
      <c r="BT9" s="1180"/>
      <c r="BU9" s="1180"/>
      <c r="BV9" s="1180"/>
      <c r="BW9" s="1180"/>
      <c r="BX9" s="1180"/>
      <c r="BY9" s="1180"/>
      <c r="BZ9" s="1180"/>
      <c r="CA9" s="1180"/>
      <c r="CB9" s="1180"/>
      <c r="CC9" s="1180"/>
      <c r="CD9" s="1180"/>
      <c r="CE9" s="1180"/>
      <c r="CF9" s="1180"/>
      <c r="CG9" s="1181"/>
      <c r="CH9" s="1176">
        <v>-3</v>
      </c>
      <c r="CI9" s="1177"/>
      <c r="CJ9" s="1177"/>
      <c r="CK9" s="1177"/>
      <c r="CL9" s="1178"/>
      <c r="CM9" s="1176">
        <v>1466</v>
      </c>
      <c r="CN9" s="1177"/>
      <c r="CO9" s="1177"/>
      <c r="CP9" s="1177"/>
      <c r="CQ9" s="1178"/>
      <c r="CR9" s="1176">
        <v>800</v>
      </c>
      <c r="CS9" s="1177"/>
      <c r="CT9" s="1177"/>
      <c r="CU9" s="1177"/>
      <c r="CV9" s="1178"/>
      <c r="CW9" s="1176">
        <v>250</v>
      </c>
      <c r="CX9" s="1177"/>
      <c r="CY9" s="1177"/>
      <c r="CZ9" s="1177"/>
      <c r="DA9" s="1178"/>
      <c r="DB9" s="1176" t="s">
        <v>574</v>
      </c>
      <c r="DC9" s="1177"/>
      <c r="DD9" s="1177"/>
      <c r="DE9" s="1177"/>
      <c r="DF9" s="1178"/>
      <c r="DG9" s="1176" t="s">
        <v>574</v>
      </c>
      <c r="DH9" s="1177"/>
      <c r="DI9" s="1177"/>
      <c r="DJ9" s="1177"/>
      <c r="DK9" s="1178"/>
      <c r="DL9" s="1176" t="s">
        <v>560</v>
      </c>
      <c r="DM9" s="1177"/>
      <c r="DN9" s="1177"/>
      <c r="DO9" s="1177"/>
      <c r="DP9" s="1178"/>
      <c r="DQ9" s="1176" t="s">
        <v>574</v>
      </c>
      <c r="DR9" s="1177"/>
      <c r="DS9" s="1177"/>
      <c r="DT9" s="1177"/>
      <c r="DU9" s="1178"/>
      <c r="DV9" s="1076"/>
      <c r="DW9" s="1077"/>
      <c r="DX9" s="1077"/>
      <c r="DY9" s="1077"/>
      <c r="DZ9" s="1078"/>
      <c r="EA9" s="230"/>
    </row>
    <row r="10" spans="1:131" s="231" customFormat="1" ht="26.25" customHeight="1" x14ac:dyDescent="0.15">
      <c r="A10" s="237">
        <v>4</v>
      </c>
      <c r="B10" s="1121"/>
      <c r="C10" s="1122"/>
      <c r="D10" s="1122"/>
      <c r="E10" s="1122"/>
      <c r="F10" s="1122"/>
      <c r="G10" s="1122"/>
      <c r="H10" s="1122"/>
      <c r="I10" s="1122"/>
      <c r="J10" s="1122"/>
      <c r="K10" s="1122"/>
      <c r="L10" s="1122"/>
      <c r="M10" s="1122"/>
      <c r="N10" s="1122"/>
      <c r="O10" s="1122"/>
      <c r="P10" s="1123"/>
      <c r="Q10" s="1127"/>
      <c r="R10" s="1128"/>
      <c r="S10" s="1128"/>
      <c r="T10" s="1128"/>
      <c r="U10" s="1128"/>
      <c r="V10" s="1128"/>
      <c r="W10" s="1128"/>
      <c r="X10" s="1128"/>
      <c r="Y10" s="1128"/>
      <c r="Z10" s="1128"/>
      <c r="AA10" s="1128"/>
      <c r="AB10" s="1128"/>
      <c r="AC10" s="1128"/>
      <c r="AD10" s="1128"/>
      <c r="AE10" s="1129"/>
      <c r="AF10" s="1103"/>
      <c r="AG10" s="1104"/>
      <c r="AH10" s="1104"/>
      <c r="AI10" s="1104"/>
      <c r="AJ10" s="1105"/>
      <c r="AK10" s="1174"/>
      <c r="AL10" s="1175"/>
      <c r="AM10" s="1175"/>
      <c r="AN10" s="1175"/>
      <c r="AO10" s="1175"/>
      <c r="AP10" s="1175"/>
      <c r="AQ10" s="1175"/>
      <c r="AR10" s="1175"/>
      <c r="AS10" s="1175"/>
      <c r="AT10" s="1175"/>
      <c r="AU10" s="1172"/>
      <c r="AV10" s="1172"/>
      <c r="AW10" s="1172"/>
      <c r="AX10" s="1172"/>
      <c r="AY10" s="1173"/>
      <c r="AZ10" s="228"/>
      <c r="BA10" s="228"/>
      <c r="BB10" s="228"/>
      <c r="BC10" s="228"/>
      <c r="BD10" s="228"/>
      <c r="BE10" s="229"/>
      <c r="BF10" s="229"/>
      <c r="BG10" s="229"/>
      <c r="BH10" s="229"/>
      <c r="BI10" s="229"/>
      <c r="BJ10" s="229"/>
      <c r="BK10" s="229"/>
      <c r="BL10" s="229"/>
      <c r="BM10" s="229"/>
      <c r="BN10" s="229"/>
      <c r="BO10" s="229"/>
      <c r="BP10" s="229"/>
      <c r="BQ10" s="238">
        <v>4</v>
      </c>
      <c r="BR10" s="239"/>
      <c r="BS10" s="1179" t="s">
        <v>572</v>
      </c>
      <c r="BT10" s="1180"/>
      <c r="BU10" s="1180"/>
      <c r="BV10" s="1180"/>
      <c r="BW10" s="1180"/>
      <c r="BX10" s="1180"/>
      <c r="BY10" s="1180"/>
      <c r="BZ10" s="1180"/>
      <c r="CA10" s="1180"/>
      <c r="CB10" s="1180"/>
      <c r="CC10" s="1180"/>
      <c r="CD10" s="1180"/>
      <c r="CE10" s="1180"/>
      <c r="CF10" s="1180"/>
      <c r="CG10" s="1181"/>
      <c r="CH10" s="1176">
        <v>39</v>
      </c>
      <c r="CI10" s="1177"/>
      <c r="CJ10" s="1177"/>
      <c r="CK10" s="1177"/>
      <c r="CL10" s="1178"/>
      <c r="CM10" s="1176">
        <v>372</v>
      </c>
      <c r="CN10" s="1177"/>
      <c r="CO10" s="1177"/>
      <c r="CP10" s="1177"/>
      <c r="CQ10" s="1178"/>
      <c r="CR10" s="1176">
        <v>50</v>
      </c>
      <c r="CS10" s="1177"/>
      <c r="CT10" s="1177"/>
      <c r="CU10" s="1177"/>
      <c r="CV10" s="1178"/>
      <c r="CW10" s="1176" t="s">
        <v>574</v>
      </c>
      <c r="CX10" s="1177"/>
      <c r="CY10" s="1177"/>
      <c r="CZ10" s="1177"/>
      <c r="DA10" s="1178"/>
      <c r="DB10" s="1176" t="s">
        <v>574</v>
      </c>
      <c r="DC10" s="1177"/>
      <c r="DD10" s="1177"/>
      <c r="DE10" s="1177"/>
      <c r="DF10" s="1178"/>
      <c r="DG10" s="1176" t="s">
        <v>574</v>
      </c>
      <c r="DH10" s="1177"/>
      <c r="DI10" s="1177"/>
      <c r="DJ10" s="1177"/>
      <c r="DK10" s="1178"/>
      <c r="DL10" s="1176" t="s">
        <v>574</v>
      </c>
      <c r="DM10" s="1177"/>
      <c r="DN10" s="1177"/>
      <c r="DO10" s="1177"/>
      <c r="DP10" s="1178"/>
      <c r="DQ10" s="1176" t="s">
        <v>574</v>
      </c>
      <c r="DR10" s="1177"/>
      <c r="DS10" s="1177"/>
      <c r="DT10" s="1177"/>
      <c r="DU10" s="1178"/>
      <c r="DV10" s="1076"/>
      <c r="DW10" s="1077"/>
      <c r="DX10" s="1077"/>
      <c r="DY10" s="1077"/>
      <c r="DZ10" s="1078"/>
      <c r="EA10" s="230"/>
    </row>
    <row r="11" spans="1:131" s="231" customFormat="1" ht="26.25" customHeight="1" x14ac:dyDescent="0.15">
      <c r="A11" s="237">
        <v>5</v>
      </c>
      <c r="B11" s="1121"/>
      <c r="C11" s="1122"/>
      <c r="D11" s="1122"/>
      <c r="E11" s="1122"/>
      <c r="F11" s="1122"/>
      <c r="G11" s="1122"/>
      <c r="H11" s="1122"/>
      <c r="I11" s="1122"/>
      <c r="J11" s="1122"/>
      <c r="K11" s="1122"/>
      <c r="L11" s="1122"/>
      <c r="M11" s="1122"/>
      <c r="N11" s="1122"/>
      <c r="O11" s="1122"/>
      <c r="P11" s="1123"/>
      <c r="Q11" s="1127"/>
      <c r="R11" s="1128"/>
      <c r="S11" s="1128"/>
      <c r="T11" s="1128"/>
      <c r="U11" s="1128"/>
      <c r="V11" s="1128"/>
      <c r="W11" s="1128"/>
      <c r="X11" s="1128"/>
      <c r="Y11" s="1128"/>
      <c r="Z11" s="1128"/>
      <c r="AA11" s="1128"/>
      <c r="AB11" s="1128"/>
      <c r="AC11" s="1128"/>
      <c r="AD11" s="1128"/>
      <c r="AE11" s="1129"/>
      <c r="AF11" s="1103"/>
      <c r="AG11" s="1104"/>
      <c r="AH11" s="1104"/>
      <c r="AI11" s="1104"/>
      <c r="AJ11" s="1105"/>
      <c r="AK11" s="1174"/>
      <c r="AL11" s="1175"/>
      <c r="AM11" s="1175"/>
      <c r="AN11" s="1175"/>
      <c r="AO11" s="1175"/>
      <c r="AP11" s="1175"/>
      <c r="AQ11" s="1175"/>
      <c r="AR11" s="1175"/>
      <c r="AS11" s="1175"/>
      <c r="AT11" s="1175"/>
      <c r="AU11" s="1172"/>
      <c r="AV11" s="1172"/>
      <c r="AW11" s="1172"/>
      <c r="AX11" s="1172"/>
      <c r="AY11" s="1173"/>
      <c r="AZ11" s="228"/>
      <c r="BA11" s="228"/>
      <c r="BB11" s="228"/>
      <c r="BC11" s="228"/>
      <c r="BD11" s="228"/>
      <c r="BE11" s="229"/>
      <c r="BF11" s="229"/>
      <c r="BG11" s="229"/>
      <c r="BH11" s="229"/>
      <c r="BI11" s="229"/>
      <c r="BJ11" s="229"/>
      <c r="BK11" s="229"/>
      <c r="BL11" s="229"/>
      <c r="BM11" s="229"/>
      <c r="BN11" s="229"/>
      <c r="BO11" s="229"/>
      <c r="BP11" s="229"/>
      <c r="BQ11" s="238">
        <v>5</v>
      </c>
      <c r="BR11" s="239"/>
      <c r="BS11" s="1179" t="s">
        <v>573</v>
      </c>
      <c r="BT11" s="1180"/>
      <c r="BU11" s="1180"/>
      <c r="BV11" s="1180"/>
      <c r="BW11" s="1180"/>
      <c r="BX11" s="1180"/>
      <c r="BY11" s="1180"/>
      <c r="BZ11" s="1180"/>
      <c r="CA11" s="1180"/>
      <c r="CB11" s="1180"/>
      <c r="CC11" s="1180"/>
      <c r="CD11" s="1180"/>
      <c r="CE11" s="1180"/>
      <c r="CF11" s="1180"/>
      <c r="CG11" s="1181"/>
      <c r="CH11" s="1176">
        <v>2</v>
      </c>
      <c r="CI11" s="1177"/>
      <c r="CJ11" s="1177"/>
      <c r="CK11" s="1177"/>
      <c r="CL11" s="1178"/>
      <c r="CM11" s="1176">
        <v>20</v>
      </c>
      <c r="CN11" s="1177"/>
      <c r="CO11" s="1177"/>
      <c r="CP11" s="1177"/>
      <c r="CQ11" s="1178"/>
      <c r="CR11" s="1176">
        <v>17</v>
      </c>
      <c r="CS11" s="1177"/>
      <c r="CT11" s="1177"/>
      <c r="CU11" s="1177"/>
      <c r="CV11" s="1178"/>
      <c r="CW11" s="1176" t="s">
        <v>560</v>
      </c>
      <c r="CX11" s="1177"/>
      <c r="CY11" s="1177"/>
      <c r="CZ11" s="1177"/>
      <c r="DA11" s="1178"/>
      <c r="DB11" s="1176" t="s">
        <v>560</v>
      </c>
      <c r="DC11" s="1177"/>
      <c r="DD11" s="1177"/>
      <c r="DE11" s="1177"/>
      <c r="DF11" s="1178"/>
      <c r="DG11" s="1176" t="s">
        <v>574</v>
      </c>
      <c r="DH11" s="1177"/>
      <c r="DI11" s="1177"/>
      <c r="DJ11" s="1177"/>
      <c r="DK11" s="1178"/>
      <c r="DL11" s="1176" t="s">
        <v>560</v>
      </c>
      <c r="DM11" s="1177"/>
      <c r="DN11" s="1177"/>
      <c r="DO11" s="1177"/>
      <c r="DP11" s="1178"/>
      <c r="DQ11" s="1176" t="s">
        <v>574</v>
      </c>
      <c r="DR11" s="1177"/>
      <c r="DS11" s="1177"/>
      <c r="DT11" s="1177"/>
      <c r="DU11" s="1178"/>
      <c r="DV11" s="1076"/>
      <c r="DW11" s="1077"/>
      <c r="DX11" s="1077"/>
      <c r="DY11" s="1077"/>
      <c r="DZ11" s="1078"/>
      <c r="EA11" s="230"/>
    </row>
    <row r="12" spans="1:131" s="231" customFormat="1" ht="26.25" customHeight="1" x14ac:dyDescent="0.15">
      <c r="A12" s="237">
        <v>6</v>
      </c>
      <c r="B12" s="1121"/>
      <c r="C12" s="1122"/>
      <c r="D12" s="1122"/>
      <c r="E12" s="1122"/>
      <c r="F12" s="1122"/>
      <c r="G12" s="1122"/>
      <c r="H12" s="1122"/>
      <c r="I12" s="1122"/>
      <c r="J12" s="1122"/>
      <c r="K12" s="1122"/>
      <c r="L12" s="1122"/>
      <c r="M12" s="1122"/>
      <c r="N12" s="1122"/>
      <c r="O12" s="1122"/>
      <c r="P12" s="1123"/>
      <c r="Q12" s="1127"/>
      <c r="R12" s="1128"/>
      <c r="S12" s="1128"/>
      <c r="T12" s="1128"/>
      <c r="U12" s="1128"/>
      <c r="V12" s="1128"/>
      <c r="W12" s="1128"/>
      <c r="X12" s="1128"/>
      <c r="Y12" s="1128"/>
      <c r="Z12" s="1128"/>
      <c r="AA12" s="1128"/>
      <c r="AB12" s="1128"/>
      <c r="AC12" s="1128"/>
      <c r="AD12" s="1128"/>
      <c r="AE12" s="1129"/>
      <c r="AF12" s="1103"/>
      <c r="AG12" s="1104"/>
      <c r="AH12" s="1104"/>
      <c r="AI12" s="1104"/>
      <c r="AJ12" s="1105"/>
      <c r="AK12" s="1174"/>
      <c r="AL12" s="1175"/>
      <c r="AM12" s="1175"/>
      <c r="AN12" s="1175"/>
      <c r="AO12" s="1175"/>
      <c r="AP12" s="1175"/>
      <c r="AQ12" s="1175"/>
      <c r="AR12" s="1175"/>
      <c r="AS12" s="1175"/>
      <c r="AT12" s="1175"/>
      <c r="AU12" s="1172"/>
      <c r="AV12" s="1172"/>
      <c r="AW12" s="1172"/>
      <c r="AX12" s="1172"/>
      <c r="AY12" s="1173"/>
      <c r="AZ12" s="228"/>
      <c r="BA12" s="228"/>
      <c r="BB12" s="228"/>
      <c r="BC12" s="228"/>
      <c r="BD12" s="228"/>
      <c r="BE12" s="229"/>
      <c r="BF12" s="229"/>
      <c r="BG12" s="229"/>
      <c r="BH12" s="229"/>
      <c r="BI12" s="229"/>
      <c r="BJ12" s="229"/>
      <c r="BK12" s="229"/>
      <c r="BL12" s="229"/>
      <c r="BM12" s="229"/>
      <c r="BN12" s="229"/>
      <c r="BO12" s="229"/>
      <c r="BP12" s="229"/>
      <c r="BQ12" s="238">
        <v>6</v>
      </c>
      <c r="BR12" s="239"/>
      <c r="BS12" s="1098"/>
      <c r="BT12" s="1099"/>
      <c r="BU12" s="1099"/>
      <c r="BV12" s="1099"/>
      <c r="BW12" s="1099"/>
      <c r="BX12" s="1099"/>
      <c r="BY12" s="1099"/>
      <c r="BZ12" s="1099"/>
      <c r="CA12" s="1099"/>
      <c r="CB12" s="1099"/>
      <c r="CC12" s="1099"/>
      <c r="CD12" s="1099"/>
      <c r="CE12" s="1099"/>
      <c r="CF12" s="1099"/>
      <c r="CG12" s="1100"/>
      <c r="CH12" s="1073"/>
      <c r="CI12" s="1074"/>
      <c r="CJ12" s="1074"/>
      <c r="CK12" s="1074"/>
      <c r="CL12" s="1075"/>
      <c r="CM12" s="1073"/>
      <c r="CN12" s="1074"/>
      <c r="CO12" s="1074"/>
      <c r="CP12" s="1074"/>
      <c r="CQ12" s="1075"/>
      <c r="CR12" s="1073"/>
      <c r="CS12" s="1074"/>
      <c r="CT12" s="1074"/>
      <c r="CU12" s="1074"/>
      <c r="CV12" s="1075"/>
      <c r="CW12" s="1073"/>
      <c r="CX12" s="1074"/>
      <c r="CY12" s="1074"/>
      <c r="CZ12" s="1074"/>
      <c r="DA12" s="1075"/>
      <c r="DB12" s="1073"/>
      <c r="DC12" s="1074"/>
      <c r="DD12" s="1074"/>
      <c r="DE12" s="1074"/>
      <c r="DF12" s="1075"/>
      <c r="DG12" s="1073"/>
      <c r="DH12" s="1074"/>
      <c r="DI12" s="1074"/>
      <c r="DJ12" s="1074"/>
      <c r="DK12" s="1075"/>
      <c r="DL12" s="1073"/>
      <c r="DM12" s="1074"/>
      <c r="DN12" s="1074"/>
      <c r="DO12" s="1074"/>
      <c r="DP12" s="1075"/>
      <c r="DQ12" s="1073"/>
      <c r="DR12" s="1074"/>
      <c r="DS12" s="1074"/>
      <c r="DT12" s="1074"/>
      <c r="DU12" s="1075"/>
      <c r="DV12" s="1076"/>
      <c r="DW12" s="1077"/>
      <c r="DX12" s="1077"/>
      <c r="DY12" s="1077"/>
      <c r="DZ12" s="1078"/>
      <c r="EA12" s="230"/>
    </row>
    <row r="13" spans="1:131" s="231" customFormat="1" ht="26.25" customHeight="1" x14ac:dyDescent="0.15">
      <c r="A13" s="237">
        <v>7</v>
      </c>
      <c r="B13" s="1121"/>
      <c r="C13" s="1122"/>
      <c r="D13" s="1122"/>
      <c r="E13" s="1122"/>
      <c r="F13" s="1122"/>
      <c r="G13" s="1122"/>
      <c r="H13" s="1122"/>
      <c r="I13" s="1122"/>
      <c r="J13" s="1122"/>
      <c r="K13" s="1122"/>
      <c r="L13" s="1122"/>
      <c r="M13" s="1122"/>
      <c r="N13" s="1122"/>
      <c r="O13" s="1122"/>
      <c r="P13" s="1123"/>
      <c r="Q13" s="1127"/>
      <c r="R13" s="1128"/>
      <c r="S13" s="1128"/>
      <c r="T13" s="1128"/>
      <c r="U13" s="1128"/>
      <c r="V13" s="1128"/>
      <c r="W13" s="1128"/>
      <c r="X13" s="1128"/>
      <c r="Y13" s="1128"/>
      <c r="Z13" s="1128"/>
      <c r="AA13" s="1128"/>
      <c r="AB13" s="1128"/>
      <c r="AC13" s="1128"/>
      <c r="AD13" s="1128"/>
      <c r="AE13" s="1129"/>
      <c r="AF13" s="1103"/>
      <c r="AG13" s="1104"/>
      <c r="AH13" s="1104"/>
      <c r="AI13" s="1104"/>
      <c r="AJ13" s="1105"/>
      <c r="AK13" s="1174"/>
      <c r="AL13" s="1175"/>
      <c r="AM13" s="1175"/>
      <c r="AN13" s="1175"/>
      <c r="AO13" s="1175"/>
      <c r="AP13" s="1175"/>
      <c r="AQ13" s="1175"/>
      <c r="AR13" s="1175"/>
      <c r="AS13" s="1175"/>
      <c r="AT13" s="1175"/>
      <c r="AU13" s="1172"/>
      <c r="AV13" s="1172"/>
      <c r="AW13" s="1172"/>
      <c r="AX13" s="1172"/>
      <c r="AY13" s="1173"/>
      <c r="AZ13" s="228"/>
      <c r="BA13" s="228"/>
      <c r="BB13" s="228"/>
      <c r="BC13" s="228"/>
      <c r="BD13" s="228"/>
      <c r="BE13" s="229"/>
      <c r="BF13" s="229"/>
      <c r="BG13" s="229"/>
      <c r="BH13" s="229"/>
      <c r="BI13" s="229"/>
      <c r="BJ13" s="229"/>
      <c r="BK13" s="229"/>
      <c r="BL13" s="229"/>
      <c r="BM13" s="229"/>
      <c r="BN13" s="229"/>
      <c r="BO13" s="229"/>
      <c r="BP13" s="229"/>
      <c r="BQ13" s="238">
        <v>7</v>
      </c>
      <c r="BR13" s="239"/>
      <c r="BS13" s="1098"/>
      <c r="BT13" s="1099"/>
      <c r="BU13" s="1099"/>
      <c r="BV13" s="1099"/>
      <c r="BW13" s="1099"/>
      <c r="BX13" s="1099"/>
      <c r="BY13" s="1099"/>
      <c r="BZ13" s="1099"/>
      <c r="CA13" s="1099"/>
      <c r="CB13" s="1099"/>
      <c r="CC13" s="1099"/>
      <c r="CD13" s="1099"/>
      <c r="CE13" s="1099"/>
      <c r="CF13" s="1099"/>
      <c r="CG13" s="1100"/>
      <c r="CH13" s="1073"/>
      <c r="CI13" s="1074"/>
      <c r="CJ13" s="1074"/>
      <c r="CK13" s="1074"/>
      <c r="CL13" s="1075"/>
      <c r="CM13" s="1073"/>
      <c r="CN13" s="1074"/>
      <c r="CO13" s="1074"/>
      <c r="CP13" s="1074"/>
      <c r="CQ13" s="1075"/>
      <c r="CR13" s="1073"/>
      <c r="CS13" s="1074"/>
      <c r="CT13" s="1074"/>
      <c r="CU13" s="1074"/>
      <c r="CV13" s="1075"/>
      <c r="CW13" s="1073"/>
      <c r="CX13" s="1074"/>
      <c r="CY13" s="1074"/>
      <c r="CZ13" s="1074"/>
      <c r="DA13" s="1075"/>
      <c r="DB13" s="1073"/>
      <c r="DC13" s="1074"/>
      <c r="DD13" s="1074"/>
      <c r="DE13" s="1074"/>
      <c r="DF13" s="1075"/>
      <c r="DG13" s="1073"/>
      <c r="DH13" s="1074"/>
      <c r="DI13" s="1074"/>
      <c r="DJ13" s="1074"/>
      <c r="DK13" s="1075"/>
      <c r="DL13" s="1073"/>
      <c r="DM13" s="1074"/>
      <c r="DN13" s="1074"/>
      <c r="DO13" s="1074"/>
      <c r="DP13" s="1075"/>
      <c r="DQ13" s="1073"/>
      <c r="DR13" s="1074"/>
      <c r="DS13" s="1074"/>
      <c r="DT13" s="1074"/>
      <c r="DU13" s="1075"/>
      <c r="DV13" s="1076"/>
      <c r="DW13" s="1077"/>
      <c r="DX13" s="1077"/>
      <c r="DY13" s="1077"/>
      <c r="DZ13" s="1078"/>
      <c r="EA13" s="230"/>
    </row>
    <row r="14" spans="1:131" s="231" customFormat="1" ht="26.25" customHeight="1" x14ac:dyDescent="0.15">
      <c r="A14" s="237">
        <v>8</v>
      </c>
      <c r="B14" s="1121"/>
      <c r="C14" s="1122"/>
      <c r="D14" s="1122"/>
      <c r="E14" s="1122"/>
      <c r="F14" s="1122"/>
      <c r="G14" s="1122"/>
      <c r="H14" s="1122"/>
      <c r="I14" s="1122"/>
      <c r="J14" s="1122"/>
      <c r="K14" s="1122"/>
      <c r="L14" s="1122"/>
      <c r="M14" s="1122"/>
      <c r="N14" s="1122"/>
      <c r="O14" s="1122"/>
      <c r="P14" s="1123"/>
      <c r="Q14" s="1127"/>
      <c r="R14" s="1128"/>
      <c r="S14" s="1128"/>
      <c r="T14" s="1128"/>
      <c r="U14" s="1128"/>
      <c r="V14" s="1128"/>
      <c r="W14" s="1128"/>
      <c r="X14" s="1128"/>
      <c r="Y14" s="1128"/>
      <c r="Z14" s="1128"/>
      <c r="AA14" s="1128"/>
      <c r="AB14" s="1128"/>
      <c r="AC14" s="1128"/>
      <c r="AD14" s="1128"/>
      <c r="AE14" s="1129"/>
      <c r="AF14" s="1103"/>
      <c r="AG14" s="1104"/>
      <c r="AH14" s="1104"/>
      <c r="AI14" s="1104"/>
      <c r="AJ14" s="1105"/>
      <c r="AK14" s="1174"/>
      <c r="AL14" s="1175"/>
      <c r="AM14" s="1175"/>
      <c r="AN14" s="1175"/>
      <c r="AO14" s="1175"/>
      <c r="AP14" s="1175"/>
      <c r="AQ14" s="1175"/>
      <c r="AR14" s="1175"/>
      <c r="AS14" s="1175"/>
      <c r="AT14" s="1175"/>
      <c r="AU14" s="1172"/>
      <c r="AV14" s="1172"/>
      <c r="AW14" s="1172"/>
      <c r="AX14" s="1172"/>
      <c r="AY14" s="1173"/>
      <c r="AZ14" s="228"/>
      <c r="BA14" s="228"/>
      <c r="BB14" s="228"/>
      <c r="BC14" s="228"/>
      <c r="BD14" s="228"/>
      <c r="BE14" s="229"/>
      <c r="BF14" s="229"/>
      <c r="BG14" s="229"/>
      <c r="BH14" s="229"/>
      <c r="BI14" s="229"/>
      <c r="BJ14" s="229"/>
      <c r="BK14" s="229"/>
      <c r="BL14" s="229"/>
      <c r="BM14" s="229"/>
      <c r="BN14" s="229"/>
      <c r="BO14" s="229"/>
      <c r="BP14" s="229"/>
      <c r="BQ14" s="238">
        <v>8</v>
      </c>
      <c r="BR14" s="239"/>
      <c r="BS14" s="1098"/>
      <c r="BT14" s="1099"/>
      <c r="BU14" s="1099"/>
      <c r="BV14" s="1099"/>
      <c r="BW14" s="1099"/>
      <c r="BX14" s="1099"/>
      <c r="BY14" s="1099"/>
      <c r="BZ14" s="1099"/>
      <c r="CA14" s="1099"/>
      <c r="CB14" s="1099"/>
      <c r="CC14" s="1099"/>
      <c r="CD14" s="1099"/>
      <c r="CE14" s="1099"/>
      <c r="CF14" s="1099"/>
      <c r="CG14" s="1100"/>
      <c r="CH14" s="1073"/>
      <c r="CI14" s="1074"/>
      <c r="CJ14" s="1074"/>
      <c r="CK14" s="1074"/>
      <c r="CL14" s="1075"/>
      <c r="CM14" s="1073"/>
      <c r="CN14" s="1074"/>
      <c r="CO14" s="1074"/>
      <c r="CP14" s="1074"/>
      <c r="CQ14" s="1075"/>
      <c r="CR14" s="1073"/>
      <c r="CS14" s="1074"/>
      <c r="CT14" s="1074"/>
      <c r="CU14" s="1074"/>
      <c r="CV14" s="1075"/>
      <c r="CW14" s="1073"/>
      <c r="CX14" s="1074"/>
      <c r="CY14" s="1074"/>
      <c r="CZ14" s="1074"/>
      <c r="DA14" s="1075"/>
      <c r="DB14" s="1073"/>
      <c r="DC14" s="1074"/>
      <c r="DD14" s="1074"/>
      <c r="DE14" s="1074"/>
      <c r="DF14" s="1075"/>
      <c r="DG14" s="1073"/>
      <c r="DH14" s="1074"/>
      <c r="DI14" s="1074"/>
      <c r="DJ14" s="1074"/>
      <c r="DK14" s="1075"/>
      <c r="DL14" s="1073"/>
      <c r="DM14" s="1074"/>
      <c r="DN14" s="1074"/>
      <c r="DO14" s="1074"/>
      <c r="DP14" s="1075"/>
      <c r="DQ14" s="1073"/>
      <c r="DR14" s="1074"/>
      <c r="DS14" s="1074"/>
      <c r="DT14" s="1074"/>
      <c r="DU14" s="1075"/>
      <c r="DV14" s="1076"/>
      <c r="DW14" s="1077"/>
      <c r="DX14" s="1077"/>
      <c r="DY14" s="1077"/>
      <c r="DZ14" s="1078"/>
      <c r="EA14" s="230"/>
    </row>
    <row r="15" spans="1:131" s="231" customFormat="1" ht="26.25" customHeight="1" x14ac:dyDescent="0.15">
      <c r="A15" s="237">
        <v>9</v>
      </c>
      <c r="B15" s="1121"/>
      <c r="C15" s="1122"/>
      <c r="D15" s="1122"/>
      <c r="E15" s="1122"/>
      <c r="F15" s="1122"/>
      <c r="G15" s="1122"/>
      <c r="H15" s="1122"/>
      <c r="I15" s="1122"/>
      <c r="J15" s="1122"/>
      <c r="K15" s="1122"/>
      <c r="L15" s="1122"/>
      <c r="M15" s="1122"/>
      <c r="N15" s="1122"/>
      <c r="O15" s="1122"/>
      <c r="P15" s="1123"/>
      <c r="Q15" s="1127"/>
      <c r="R15" s="1128"/>
      <c r="S15" s="1128"/>
      <c r="T15" s="1128"/>
      <c r="U15" s="1128"/>
      <c r="V15" s="1128"/>
      <c r="W15" s="1128"/>
      <c r="X15" s="1128"/>
      <c r="Y15" s="1128"/>
      <c r="Z15" s="1128"/>
      <c r="AA15" s="1128"/>
      <c r="AB15" s="1128"/>
      <c r="AC15" s="1128"/>
      <c r="AD15" s="1128"/>
      <c r="AE15" s="1129"/>
      <c r="AF15" s="1103"/>
      <c r="AG15" s="1104"/>
      <c r="AH15" s="1104"/>
      <c r="AI15" s="1104"/>
      <c r="AJ15" s="1105"/>
      <c r="AK15" s="1174"/>
      <c r="AL15" s="1175"/>
      <c r="AM15" s="1175"/>
      <c r="AN15" s="1175"/>
      <c r="AO15" s="1175"/>
      <c r="AP15" s="1175"/>
      <c r="AQ15" s="1175"/>
      <c r="AR15" s="1175"/>
      <c r="AS15" s="1175"/>
      <c r="AT15" s="1175"/>
      <c r="AU15" s="1172"/>
      <c r="AV15" s="1172"/>
      <c r="AW15" s="1172"/>
      <c r="AX15" s="1172"/>
      <c r="AY15" s="1173"/>
      <c r="AZ15" s="228"/>
      <c r="BA15" s="228"/>
      <c r="BB15" s="228"/>
      <c r="BC15" s="228"/>
      <c r="BD15" s="228"/>
      <c r="BE15" s="229"/>
      <c r="BF15" s="229"/>
      <c r="BG15" s="229"/>
      <c r="BH15" s="229"/>
      <c r="BI15" s="229"/>
      <c r="BJ15" s="229"/>
      <c r="BK15" s="229"/>
      <c r="BL15" s="229"/>
      <c r="BM15" s="229"/>
      <c r="BN15" s="229"/>
      <c r="BO15" s="229"/>
      <c r="BP15" s="229"/>
      <c r="BQ15" s="238">
        <v>9</v>
      </c>
      <c r="BR15" s="239"/>
      <c r="BS15" s="1098"/>
      <c r="BT15" s="1099"/>
      <c r="BU15" s="1099"/>
      <c r="BV15" s="1099"/>
      <c r="BW15" s="1099"/>
      <c r="BX15" s="1099"/>
      <c r="BY15" s="1099"/>
      <c r="BZ15" s="1099"/>
      <c r="CA15" s="1099"/>
      <c r="CB15" s="1099"/>
      <c r="CC15" s="1099"/>
      <c r="CD15" s="1099"/>
      <c r="CE15" s="1099"/>
      <c r="CF15" s="1099"/>
      <c r="CG15" s="1100"/>
      <c r="CH15" s="1073"/>
      <c r="CI15" s="1074"/>
      <c r="CJ15" s="1074"/>
      <c r="CK15" s="1074"/>
      <c r="CL15" s="1075"/>
      <c r="CM15" s="1073"/>
      <c r="CN15" s="1074"/>
      <c r="CO15" s="1074"/>
      <c r="CP15" s="1074"/>
      <c r="CQ15" s="1075"/>
      <c r="CR15" s="1073"/>
      <c r="CS15" s="1074"/>
      <c r="CT15" s="1074"/>
      <c r="CU15" s="1074"/>
      <c r="CV15" s="1075"/>
      <c r="CW15" s="1073"/>
      <c r="CX15" s="1074"/>
      <c r="CY15" s="1074"/>
      <c r="CZ15" s="1074"/>
      <c r="DA15" s="1075"/>
      <c r="DB15" s="1073"/>
      <c r="DC15" s="1074"/>
      <c r="DD15" s="1074"/>
      <c r="DE15" s="1074"/>
      <c r="DF15" s="1075"/>
      <c r="DG15" s="1073"/>
      <c r="DH15" s="1074"/>
      <c r="DI15" s="1074"/>
      <c r="DJ15" s="1074"/>
      <c r="DK15" s="1075"/>
      <c r="DL15" s="1073"/>
      <c r="DM15" s="1074"/>
      <c r="DN15" s="1074"/>
      <c r="DO15" s="1074"/>
      <c r="DP15" s="1075"/>
      <c r="DQ15" s="1073"/>
      <c r="DR15" s="1074"/>
      <c r="DS15" s="1074"/>
      <c r="DT15" s="1074"/>
      <c r="DU15" s="1075"/>
      <c r="DV15" s="1076"/>
      <c r="DW15" s="1077"/>
      <c r="DX15" s="1077"/>
      <c r="DY15" s="1077"/>
      <c r="DZ15" s="1078"/>
      <c r="EA15" s="230"/>
    </row>
    <row r="16" spans="1:131" s="231" customFormat="1" ht="26.25" customHeight="1" x14ac:dyDescent="0.15">
      <c r="A16" s="237">
        <v>10</v>
      </c>
      <c r="B16" s="1121"/>
      <c r="C16" s="1122"/>
      <c r="D16" s="1122"/>
      <c r="E16" s="1122"/>
      <c r="F16" s="1122"/>
      <c r="G16" s="1122"/>
      <c r="H16" s="1122"/>
      <c r="I16" s="1122"/>
      <c r="J16" s="1122"/>
      <c r="K16" s="1122"/>
      <c r="L16" s="1122"/>
      <c r="M16" s="1122"/>
      <c r="N16" s="1122"/>
      <c r="O16" s="1122"/>
      <c r="P16" s="1123"/>
      <c r="Q16" s="1127"/>
      <c r="R16" s="1128"/>
      <c r="S16" s="1128"/>
      <c r="T16" s="1128"/>
      <c r="U16" s="1128"/>
      <c r="V16" s="1128"/>
      <c r="W16" s="1128"/>
      <c r="X16" s="1128"/>
      <c r="Y16" s="1128"/>
      <c r="Z16" s="1128"/>
      <c r="AA16" s="1128"/>
      <c r="AB16" s="1128"/>
      <c r="AC16" s="1128"/>
      <c r="AD16" s="1128"/>
      <c r="AE16" s="1129"/>
      <c r="AF16" s="1103"/>
      <c r="AG16" s="1104"/>
      <c r="AH16" s="1104"/>
      <c r="AI16" s="1104"/>
      <c r="AJ16" s="1105"/>
      <c r="AK16" s="1174"/>
      <c r="AL16" s="1175"/>
      <c r="AM16" s="1175"/>
      <c r="AN16" s="1175"/>
      <c r="AO16" s="1175"/>
      <c r="AP16" s="1175"/>
      <c r="AQ16" s="1175"/>
      <c r="AR16" s="1175"/>
      <c r="AS16" s="1175"/>
      <c r="AT16" s="1175"/>
      <c r="AU16" s="1172"/>
      <c r="AV16" s="1172"/>
      <c r="AW16" s="1172"/>
      <c r="AX16" s="1172"/>
      <c r="AY16" s="1173"/>
      <c r="AZ16" s="228"/>
      <c r="BA16" s="228"/>
      <c r="BB16" s="228"/>
      <c r="BC16" s="228"/>
      <c r="BD16" s="228"/>
      <c r="BE16" s="229"/>
      <c r="BF16" s="229"/>
      <c r="BG16" s="229"/>
      <c r="BH16" s="229"/>
      <c r="BI16" s="229"/>
      <c r="BJ16" s="229"/>
      <c r="BK16" s="229"/>
      <c r="BL16" s="229"/>
      <c r="BM16" s="229"/>
      <c r="BN16" s="229"/>
      <c r="BO16" s="229"/>
      <c r="BP16" s="229"/>
      <c r="BQ16" s="238">
        <v>10</v>
      </c>
      <c r="BR16" s="239"/>
      <c r="BS16" s="1098"/>
      <c r="BT16" s="1099"/>
      <c r="BU16" s="1099"/>
      <c r="BV16" s="1099"/>
      <c r="BW16" s="1099"/>
      <c r="BX16" s="1099"/>
      <c r="BY16" s="1099"/>
      <c r="BZ16" s="1099"/>
      <c r="CA16" s="1099"/>
      <c r="CB16" s="1099"/>
      <c r="CC16" s="1099"/>
      <c r="CD16" s="1099"/>
      <c r="CE16" s="1099"/>
      <c r="CF16" s="1099"/>
      <c r="CG16" s="1100"/>
      <c r="CH16" s="1073"/>
      <c r="CI16" s="1074"/>
      <c r="CJ16" s="1074"/>
      <c r="CK16" s="1074"/>
      <c r="CL16" s="1075"/>
      <c r="CM16" s="1073"/>
      <c r="CN16" s="1074"/>
      <c r="CO16" s="1074"/>
      <c r="CP16" s="1074"/>
      <c r="CQ16" s="1075"/>
      <c r="CR16" s="1073"/>
      <c r="CS16" s="1074"/>
      <c r="CT16" s="1074"/>
      <c r="CU16" s="1074"/>
      <c r="CV16" s="1075"/>
      <c r="CW16" s="1073"/>
      <c r="CX16" s="1074"/>
      <c r="CY16" s="1074"/>
      <c r="CZ16" s="1074"/>
      <c r="DA16" s="1075"/>
      <c r="DB16" s="1073"/>
      <c r="DC16" s="1074"/>
      <c r="DD16" s="1074"/>
      <c r="DE16" s="1074"/>
      <c r="DF16" s="1075"/>
      <c r="DG16" s="1073"/>
      <c r="DH16" s="1074"/>
      <c r="DI16" s="1074"/>
      <c r="DJ16" s="1074"/>
      <c r="DK16" s="1075"/>
      <c r="DL16" s="1073"/>
      <c r="DM16" s="1074"/>
      <c r="DN16" s="1074"/>
      <c r="DO16" s="1074"/>
      <c r="DP16" s="1075"/>
      <c r="DQ16" s="1073"/>
      <c r="DR16" s="1074"/>
      <c r="DS16" s="1074"/>
      <c r="DT16" s="1074"/>
      <c r="DU16" s="1075"/>
      <c r="DV16" s="1076"/>
      <c r="DW16" s="1077"/>
      <c r="DX16" s="1077"/>
      <c r="DY16" s="1077"/>
      <c r="DZ16" s="1078"/>
      <c r="EA16" s="230"/>
    </row>
    <row r="17" spans="1:131" s="231" customFormat="1" ht="26.25" customHeight="1" x14ac:dyDescent="0.15">
      <c r="A17" s="237">
        <v>11</v>
      </c>
      <c r="B17" s="1121"/>
      <c r="C17" s="1122"/>
      <c r="D17" s="1122"/>
      <c r="E17" s="1122"/>
      <c r="F17" s="1122"/>
      <c r="G17" s="1122"/>
      <c r="H17" s="1122"/>
      <c r="I17" s="1122"/>
      <c r="J17" s="1122"/>
      <c r="K17" s="1122"/>
      <c r="L17" s="1122"/>
      <c r="M17" s="1122"/>
      <c r="N17" s="1122"/>
      <c r="O17" s="1122"/>
      <c r="P17" s="1123"/>
      <c r="Q17" s="1127"/>
      <c r="R17" s="1128"/>
      <c r="S17" s="1128"/>
      <c r="T17" s="1128"/>
      <c r="U17" s="1128"/>
      <c r="V17" s="1128"/>
      <c r="W17" s="1128"/>
      <c r="X17" s="1128"/>
      <c r="Y17" s="1128"/>
      <c r="Z17" s="1128"/>
      <c r="AA17" s="1128"/>
      <c r="AB17" s="1128"/>
      <c r="AC17" s="1128"/>
      <c r="AD17" s="1128"/>
      <c r="AE17" s="1129"/>
      <c r="AF17" s="1103"/>
      <c r="AG17" s="1104"/>
      <c r="AH17" s="1104"/>
      <c r="AI17" s="1104"/>
      <c r="AJ17" s="1105"/>
      <c r="AK17" s="1174"/>
      <c r="AL17" s="1175"/>
      <c r="AM17" s="1175"/>
      <c r="AN17" s="1175"/>
      <c r="AO17" s="1175"/>
      <c r="AP17" s="1175"/>
      <c r="AQ17" s="1175"/>
      <c r="AR17" s="1175"/>
      <c r="AS17" s="1175"/>
      <c r="AT17" s="1175"/>
      <c r="AU17" s="1172"/>
      <c r="AV17" s="1172"/>
      <c r="AW17" s="1172"/>
      <c r="AX17" s="1172"/>
      <c r="AY17" s="1173"/>
      <c r="AZ17" s="228"/>
      <c r="BA17" s="228"/>
      <c r="BB17" s="228"/>
      <c r="BC17" s="228"/>
      <c r="BD17" s="228"/>
      <c r="BE17" s="229"/>
      <c r="BF17" s="229"/>
      <c r="BG17" s="229"/>
      <c r="BH17" s="229"/>
      <c r="BI17" s="229"/>
      <c r="BJ17" s="229"/>
      <c r="BK17" s="229"/>
      <c r="BL17" s="229"/>
      <c r="BM17" s="229"/>
      <c r="BN17" s="229"/>
      <c r="BO17" s="229"/>
      <c r="BP17" s="229"/>
      <c r="BQ17" s="238">
        <v>11</v>
      </c>
      <c r="BR17" s="239"/>
      <c r="BS17" s="1098"/>
      <c r="BT17" s="1099"/>
      <c r="BU17" s="1099"/>
      <c r="BV17" s="1099"/>
      <c r="BW17" s="1099"/>
      <c r="BX17" s="1099"/>
      <c r="BY17" s="1099"/>
      <c r="BZ17" s="1099"/>
      <c r="CA17" s="1099"/>
      <c r="CB17" s="1099"/>
      <c r="CC17" s="1099"/>
      <c r="CD17" s="1099"/>
      <c r="CE17" s="1099"/>
      <c r="CF17" s="1099"/>
      <c r="CG17" s="1100"/>
      <c r="CH17" s="1073"/>
      <c r="CI17" s="1074"/>
      <c r="CJ17" s="1074"/>
      <c r="CK17" s="1074"/>
      <c r="CL17" s="1075"/>
      <c r="CM17" s="1073"/>
      <c r="CN17" s="1074"/>
      <c r="CO17" s="1074"/>
      <c r="CP17" s="1074"/>
      <c r="CQ17" s="1075"/>
      <c r="CR17" s="1073"/>
      <c r="CS17" s="1074"/>
      <c r="CT17" s="1074"/>
      <c r="CU17" s="1074"/>
      <c r="CV17" s="1075"/>
      <c r="CW17" s="1073"/>
      <c r="CX17" s="1074"/>
      <c r="CY17" s="1074"/>
      <c r="CZ17" s="1074"/>
      <c r="DA17" s="1075"/>
      <c r="DB17" s="1073"/>
      <c r="DC17" s="1074"/>
      <c r="DD17" s="1074"/>
      <c r="DE17" s="1074"/>
      <c r="DF17" s="1075"/>
      <c r="DG17" s="1073"/>
      <c r="DH17" s="1074"/>
      <c r="DI17" s="1074"/>
      <c r="DJ17" s="1074"/>
      <c r="DK17" s="1075"/>
      <c r="DL17" s="1073"/>
      <c r="DM17" s="1074"/>
      <c r="DN17" s="1074"/>
      <c r="DO17" s="1074"/>
      <c r="DP17" s="1075"/>
      <c r="DQ17" s="1073"/>
      <c r="DR17" s="1074"/>
      <c r="DS17" s="1074"/>
      <c r="DT17" s="1074"/>
      <c r="DU17" s="1075"/>
      <c r="DV17" s="1076"/>
      <c r="DW17" s="1077"/>
      <c r="DX17" s="1077"/>
      <c r="DY17" s="1077"/>
      <c r="DZ17" s="1078"/>
      <c r="EA17" s="230"/>
    </row>
    <row r="18" spans="1:131" s="231" customFormat="1" ht="26.25" customHeight="1" x14ac:dyDescent="0.15">
      <c r="A18" s="237">
        <v>12</v>
      </c>
      <c r="B18" s="1121"/>
      <c r="C18" s="1122"/>
      <c r="D18" s="1122"/>
      <c r="E18" s="1122"/>
      <c r="F18" s="1122"/>
      <c r="G18" s="1122"/>
      <c r="H18" s="1122"/>
      <c r="I18" s="1122"/>
      <c r="J18" s="1122"/>
      <c r="K18" s="1122"/>
      <c r="L18" s="1122"/>
      <c r="M18" s="1122"/>
      <c r="N18" s="1122"/>
      <c r="O18" s="1122"/>
      <c r="P18" s="1123"/>
      <c r="Q18" s="1127"/>
      <c r="R18" s="1128"/>
      <c r="S18" s="1128"/>
      <c r="T18" s="1128"/>
      <c r="U18" s="1128"/>
      <c r="V18" s="1128"/>
      <c r="W18" s="1128"/>
      <c r="X18" s="1128"/>
      <c r="Y18" s="1128"/>
      <c r="Z18" s="1128"/>
      <c r="AA18" s="1128"/>
      <c r="AB18" s="1128"/>
      <c r="AC18" s="1128"/>
      <c r="AD18" s="1128"/>
      <c r="AE18" s="1129"/>
      <c r="AF18" s="1103"/>
      <c r="AG18" s="1104"/>
      <c r="AH18" s="1104"/>
      <c r="AI18" s="1104"/>
      <c r="AJ18" s="1105"/>
      <c r="AK18" s="1174"/>
      <c r="AL18" s="1175"/>
      <c r="AM18" s="1175"/>
      <c r="AN18" s="1175"/>
      <c r="AO18" s="1175"/>
      <c r="AP18" s="1175"/>
      <c r="AQ18" s="1175"/>
      <c r="AR18" s="1175"/>
      <c r="AS18" s="1175"/>
      <c r="AT18" s="1175"/>
      <c r="AU18" s="1172"/>
      <c r="AV18" s="1172"/>
      <c r="AW18" s="1172"/>
      <c r="AX18" s="1172"/>
      <c r="AY18" s="1173"/>
      <c r="AZ18" s="228"/>
      <c r="BA18" s="228"/>
      <c r="BB18" s="228"/>
      <c r="BC18" s="228"/>
      <c r="BD18" s="228"/>
      <c r="BE18" s="229"/>
      <c r="BF18" s="229"/>
      <c r="BG18" s="229"/>
      <c r="BH18" s="229"/>
      <c r="BI18" s="229"/>
      <c r="BJ18" s="229"/>
      <c r="BK18" s="229"/>
      <c r="BL18" s="229"/>
      <c r="BM18" s="229"/>
      <c r="BN18" s="229"/>
      <c r="BO18" s="229"/>
      <c r="BP18" s="229"/>
      <c r="BQ18" s="238">
        <v>12</v>
      </c>
      <c r="BR18" s="239"/>
      <c r="BS18" s="1098"/>
      <c r="BT18" s="1099"/>
      <c r="BU18" s="1099"/>
      <c r="BV18" s="1099"/>
      <c r="BW18" s="1099"/>
      <c r="BX18" s="1099"/>
      <c r="BY18" s="1099"/>
      <c r="BZ18" s="1099"/>
      <c r="CA18" s="1099"/>
      <c r="CB18" s="1099"/>
      <c r="CC18" s="1099"/>
      <c r="CD18" s="1099"/>
      <c r="CE18" s="1099"/>
      <c r="CF18" s="1099"/>
      <c r="CG18" s="1100"/>
      <c r="CH18" s="1073"/>
      <c r="CI18" s="1074"/>
      <c r="CJ18" s="1074"/>
      <c r="CK18" s="1074"/>
      <c r="CL18" s="1075"/>
      <c r="CM18" s="1073"/>
      <c r="CN18" s="1074"/>
      <c r="CO18" s="1074"/>
      <c r="CP18" s="1074"/>
      <c r="CQ18" s="1075"/>
      <c r="CR18" s="1073"/>
      <c r="CS18" s="1074"/>
      <c r="CT18" s="1074"/>
      <c r="CU18" s="1074"/>
      <c r="CV18" s="1075"/>
      <c r="CW18" s="1073"/>
      <c r="CX18" s="1074"/>
      <c r="CY18" s="1074"/>
      <c r="CZ18" s="1074"/>
      <c r="DA18" s="1075"/>
      <c r="DB18" s="1073"/>
      <c r="DC18" s="1074"/>
      <c r="DD18" s="1074"/>
      <c r="DE18" s="1074"/>
      <c r="DF18" s="1075"/>
      <c r="DG18" s="1073"/>
      <c r="DH18" s="1074"/>
      <c r="DI18" s="1074"/>
      <c r="DJ18" s="1074"/>
      <c r="DK18" s="1075"/>
      <c r="DL18" s="1073"/>
      <c r="DM18" s="1074"/>
      <c r="DN18" s="1074"/>
      <c r="DO18" s="1074"/>
      <c r="DP18" s="1075"/>
      <c r="DQ18" s="1073"/>
      <c r="DR18" s="1074"/>
      <c r="DS18" s="1074"/>
      <c r="DT18" s="1074"/>
      <c r="DU18" s="1075"/>
      <c r="DV18" s="1076"/>
      <c r="DW18" s="1077"/>
      <c r="DX18" s="1077"/>
      <c r="DY18" s="1077"/>
      <c r="DZ18" s="1078"/>
      <c r="EA18" s="230"/>
    </row>
    <row r="19" spans="1:131" s="231" customFormat="1" ht="26.25" customHeight="1" x14ac:dyDescent="0.15">
      <c r="A19" s="237">
        <v>13</v>
      </c>
      <c r="B19" s="1121"/>
      <c r="C19" s="1122"/>
      <c r="D19" s="1122"/>
      <c r="E19" s="1122"/>
      <c r="F19" s="1122"/>
      <c r="G19" s="1122"/>
      <c r="H19" s="1122"/>
      <c r="I19" s="1122"/>
      <c r="J19" s="1122"/>
      <c r="K19" s="1122"/>
      <c r="L19" s="1122"/>
      <c r="M19" s="1122"/>
      <c r="N19" s="1122"/>
      <c r="O19" s="1122"/>
      <c r="P19" s="1123"/>
      <c r="Q19" s="1127"/>
      <c r="R19" s="1128"/>
      <c r="S19" s="1128"/>
      <c r="T19" s="1128"/>
      <c r="U19" s="1128"/>
      <c r="V19" s="1128"/>
      <c r="W19" s="1128"/>
      <c r="X19" s="1128"/>
      <c r="Y19" s="1128"/>
      <c r="Z19" s="1128"/>
      <c r="AA19" s="1128"/>
      <c r="AB19" s="1128"/>
      <c r="AC19" s="1128"/>
      <c r="AD19" s="1128"/>
      <c r="AE19" s="1129"/>
      <c r="AF19" s="1103"/>
      <c r="AG19" s="1104"/>
      <c r="AH19" s="1104"/>
      <c r="AI19" s="1104"/>
      <c r="AJ19" s="1105"/>
      <c r="AK19" s="1174"/>
      <c r="AL19" s="1175"/>
      <c r="AM19" s="1175"/>
      <c r="AN19" s="1175"/>
      <c r="AO19" s="1175"/>
      <c r="AP19" s="1175"/>
      <c r="AQ19" s="1175"/>
      <c r="AR19" s="1175"/>
      <c r="AS19" s="1175"/>
      <c r="AT19" s="1175"/>
      <c r="AU19" s="1172"/>
      <c r="AV19" s="1172"/>
      <c r="AW19" s="1172"/>
      <c r="AX19" s="1172"/>
      <c r="AY19" s="1173"/>
      <c r="AZ19" s="228"/>
      <c r="BA19" s="228"/>
      <c r="BB19" s="228"/>
      <c r="BC19" s="228"/>
      <c r="BD19" s="228"/>
      <c r="BE19" s="229"/>
      <c r="BF19" s="229"/>
      <c r="BG19" s="229"/>
      <c r="BH19" s="229"/>
      <c r="BI19" s="229"/>
      <c r="BJ19" s="229"/>
      <c r="BK19" s="229"/>
      <c r="BL19" s="229"/>
      <c r="BM19" s="229"/>
      <c r="BN19" s="229"/>
      <c r="BO19" s="229"/>
      <c r="BP19" s="229"/>
      <c r="BQ19" s="238">
        <v>13</v>
      </c>
      <c r="BR19" s="239"/>
      <c r="BS19" s="1098"/>
      <c r="BT19" s="1099"/>
      <c r="BU19" s="1099"/>
      <c r="BV19" s="1099"/>
      <c r="BW19" s="1099"/>
      <c r="BX19" s="1099"/>
      <c r="BY19" s="1099"/>
      <c r="BZ19" s="1099"/>
      <c r="CA19" s="1099"/>
      <c r="CB19" s="1099"/>
      <c r="CC19" s="1099"/>
      <c r="CD19" s="1099"/>
      <c r="CE19" s="1099"/>
      <c r="CF19" s="1099"/>
      <c r="CG19" s="1100"/>
      <c r="CH19" s="1073"/>
      <c r="CI19" s="1074"/>
      <c r="CJ19" s="1074"/>
      <c r="CK19" s="1074"/>
      <c r="CL19" s="1075"/>
      <c r="CM19" s="1073"/>
      <c r="CN19" s="1074"/>
      <c r="CO19" s="1074"/>
      <c r="CP19" s="1074"/>
      <c r="CQ19" s="1075"/>
      <c r="CR19" s="1073"/>
      <c r="CS19" s="1074"/>
      <c r="CT19" s="1074"/>
      <c r="CU19" s="1074"/>
      <c r="CV19" s="1075"/>
      <c r="CW19" s="1073"/>
      <c r="CX19" s="1074"/>
      <c r="CY19" s="1074"/>
      <c r="CZ19" s="1074"/>
      <c r="DA19" s="1075"/>
      <c r="DB19" s="1073"/>
      <c r="DC19" s="1074"/>
      <c r="DD19" s="1074"/>
      <c r="DE19" s="1074"/>
      <c r="DF19" s="1075"/>
      <c r="DG19" s="1073"/>
      <c r="DH19" s="1074"/>
      <c r="DI19" s="1074"/>
      <c r="DJ19" s="1074"/>
      <c r="DK19" s="1075"/>
      <c r="DL19" s="1073"/>
      <c r="DM19" s="1074"/>
      <c r="DN19" s="1074"/>
      <c r="DO19" s="1074"/>
      <c r="DP19" s="1075"/>
      <c r="DQ19" s="1073"/>
      <c r="DR19" s="1074"/>
      <c r="DS19" s="1074"/>
      <c r="DT19" s="1074"/>
      <c r="DU19" s="1075"/>
      <c r="DV19" s="1076"/>
      <c r="DW19" s="1077"/>
      <c r="DX19" s="1077"/>
      <c r="DY19" s="1077"/>
      <c r="DZ19" s="1078"/>
      <c r="EA19" s="230"/>
    </row>
    <row r="20" spans="1:131" s="231" customFormat="1" ht="26.25" customHeight="1" x14ac:dyDescent="0.15">
      <c r="A20" s="237">
        <v>14</v>
      </c>
      <c r="B20" s="1121"/>
      <c r="C20" s="1122"/>
      <c r="D20" s="1122"/>
      <c r="E20" s="1122"/>
      <c r="F20" s="1122"/>
      <c r="G20" s="1122"/>
      <c r="H20" s="1122"/>
      <c r="I20" s="1122"/>
      <c r="J20" s="1122"/>
      <c r="K20" s="1122"/>
      <c r="L20" s="1122"/>
      <c r="M20" s="1122"/>
      <c r="N20" s="1122"/>
      <c r="O20" s="1122"/>
      <c r="P20" s="1123"/>
      <c r="Q20" s="1127"/>
      <c r="R20" s="1128"/>
      <c r="S20" s="1128"/>
      <c r="T20" s="1128"/>
      <c r="U20" s="1128"/>
      <c r="V20" s="1128"/>
      <c r="W20" s="1128"/>
      <c r="X20" s="1128"/>
      <c r="Y20" s="1128"/>
      <c r="Z20" s="1128"/>
      <c r="AA20" s="1128"/>
      <c r="AB20" s="1128"/>
      <c r="AC20" s="1128"/>
      <c r="AD20" s="1128"/>
      <c r="AE20" s="1129"/>
      <c r="AF20" s="1103"/>
      <c r="AG20" s="1104"/>
      <c r="AH20" s="1104"/>
      <c r="AI20" s="1104"/>
      <c r="AJ20" s="1105"/>
      <c r="AK20" s="1174"/>
      <c r="AL20" s="1175"/>
      <c r="AM20" s="1175"/>
      <c r="AN20" s="1175"/>
      <c r="AO20" s="1175"/>
      <c r="AP20" s="1175"/>
      <c r="AQ20" s="1175"/>
      <c r="AR20" s="1175"/>
      <c r="AS20" s="1175"/>
      <c r="AT20" s="1175"/>
      <c r="AU20" s="1172"/>
      <c r="AV20" s="1172"/>
      <c r="AW20" s="1172"/>
      <c r="AX20" s="1172"/>
      <c r="AY20" s="1173"/>
      <c r="AZ20" s="228"/>
      <c r="BA20" s="228"/>
      <c r="BB20" s="228"/>
      <c r="BC20" s="228"/>
      <c r="BD20" s="228"/>
      <c r="BE20" s="229"/>
      <c r="BF20" s="229"/>
      <c r="BG20" s="229"/>
      <c r="BH20" s="229"/>
      <c r="BI20" s="229"/>
      <c r="BJ20" s="229"/>
      <c r="BK20" s="229"/>
      <c r="BL20" s="229"/>
      <c r="BM20" s="229"/>
      <c r="BN20" s="229"/>
      <c r="BO20" s="229"/>
      <c r="BP20" s="229"/>
      <c r="BQ20" s="238">
        <v>14</v>
      </c>
      <c r="BR20" s="239"/>
      <c r="BS20" s="1098"/>
      <c r="BT20" s="1099"/>
      <c r="BU20" s="1099"/>
      <c r="BV20" s="1099"/>
      <c r="BW20" s="1099"/>
      <c r="BX20" s="1099"/>
      <c r="BY20" s="1099"/>
      <c r="BZ20" s="1099"/>
      <c r="CA20" s="1099"/>
      <c r="CB20" s="1099"/>
      <c r="CC20" s="1099"/>
      <c r="CD20" s="1099"/>
      <c r="CE20" s="1099"/>
      <c r="CF20" s="1099"/>
      <c r="CG20" s="1100"/>
      <c r="CH20" s="1073"/>
      <c r="CI20" s="1074"/>
      <c r="CJ20" s="1074"/>
      <c r="CK20" s="1074"/>
      <c r="CL20" s="1075"/>
      <c r="CM20" s="1073"/>
      <c r="CN20" s="1074"/>
      <c r="CO20" s="1074"/>
      <c r="CP20" s="1074"/>
      <c r="CQ20" s="1075"/>
      <c r="CR20" s="1073"/>
      <c r="CS20" s="1074"/>
      <c r="CT20" s="1074"/>
      <c r="CU20" s="1074"/>
      <c r="CV20" s="1075"/>
      <c r="CW20" s="1073"/>
      <c r="CX20" s="1074"/>
      <c r="CY20" s="1074"/>
      <c r="CZ20" s="1074"/>
      <c r="DA20" s="1075"/>
      <c r="DB20" s="1073"/>
      <c r="DC20" s="1074"/>
      <c r="DD20" s="1074"/>
      <c r="DE20" s="1074"/>
      <c r="DF20" s="1075"/>
      <c r="DG20" s="1073"/>
      <c r="DH20" s="1074"/>
      <c r="DI20" s="1074"/>
      <c r="DJ20" s="1074"/>
      <c r="DK20" s="1075"/>
      <c r="DL20" s="1073"/>
      <c r="DM20" s="1074"/>
      <c r="DN20" s="1074"/>
      <c r="DO20" s="1074"/>
      <c r="DP20" s="1075"/>
      <c r="DQ20" s="1073"/>
      <c r="DR20" s="1074"/>
      <c r="DS20" s="1074"/>
      <c r="DT20" s="1074"/>
      <c r="DU20" s="1075"/>
      <c r="DV20" s="1076"/>
      <c r="DW20" s="1077"/>
      <c r="DX20" s="1077"/>
      <c r="DY20" s="1077"/>
      <c r="DZ20" s="1078"/>
      <c r="EA20" s="230"/>
    </row>
    <row r="21" spans="1:131" s="231" customFormat="1" ht="26.25" customHeight="1" thickBot="1" x14ac:dyDescent="0.2">
      <c r="A21" s="237">
        <v>15</v>
      </c>
      <c r="B21" s="1121"/>
      <c r="C21" s="1122"/>
      <c r="D21" s="1122"/>
      <c r="E21" s="1122"/>
      <c r="F21" s="1122"/>
      <c r="G21" s="1122"/>
      <c r="H21" s="1122"/>
      <c r="I21" s="1122"/>
      <c r="J21" s="1122"/>
      <c r="K21" s="1122"/>
      <c r="L21" s="1122"/>
      <c r="M21" s="1122"/>
      <c r="N21" s="1122"/>
      <c r="O21" s="1122"/>
      <c r="P21" s="1123"/>
      <c r="Q21" s="1127"/>
      <c r="R21" s="1128"/>
      <c r="S21" s="1128"/>
      <c r="T21" s="1128"/>
      <c r="U21" s="1128"/>
      <c r="V21" s="1128"/>
      <c r="W21" s="1128"/>
      <c r="X21" s="1128"/>
      <c r="Y21" s="1128"/>
      <c r="Z21" s="1128"/>
      <c r="AA21" s="1128"/>
      <c r="AB21" s="1128"/>
      <c r="AC21" s="1128"/>
      <c r="AD21" s="1128"/>
      <c r="AE21" s="1129"/>
      <c r="AF21" s="1103"/>
      <c r="AG21" s="1104"/>
      <c r="AH21" s="1104"/>
      <c r="AI21" s="1104"/>
      <c r="AJ21" s="1105"/>
      <c r="AK21" s="1174"/>
      <c r="AL21" s="1175"/>
      <c r="AM21" s="1175"/>
      <c r="AN21" s="1175"/>
      <c r="AO21" s="1175"/>
      <c r="AP21" s="1175"/>
      <c r="AQ21" s="1175"/>
      <c r="AR21" s="1175"/>
      <c r="AS21" s="1175"/>
      <c r="AT21" s="1175"/>
      <c r="AU21" s="1172"/>
      <c r="AV21" s="1172"/>
      <c r="AW21" s="1172"/>
      <c r="AX21" s="1172"/>
      <c r="AY21" s="1173"/>
      <c r="AZ21" s="228"/>
      <c r="BA21" s="228"/>
      <c r="BB21" s="228"/>
      <c r="BC21" s="228"/>
      <c r="BD21" s="228"/>
      <c r="BE21" s="229"/>
      <c r="BF21" s="229"/>
      <c r="BG21" s="229"/>
      <c r="BH21" s="229"/>
      <c r="BI21" s="229"/>
      <c r="BJ21" s="229"/>
      <c r="BK21" s="229"/>
      <c r="BL21" s="229"/>
      <c r="BM21" s="229"/>
      <c r="BN21" s="229"/>
      <c r="BO21" s="229"/>
      <c r="BP21" s="229"/>
      <c r="BQ21" s="238">
        <v>15</v>
      </c>
      <c r="BR21" s="239"/>
      <c r="BS21" s="1098"/>
      <c r="BT21" s="1099"/>
      <c r="BU21" s="1099"/>
      <c r="BV21" s="1099"/>
      <c r="BW21" s="1099"/>
      <c r="BX21" s="1099"/>
      <c r="BY21" s="1099"/>
      <c r="BZ21" s="1099"/>
      <c r="CA21" s="1099"/>
      <c r="CB21" s="1099"/>
      <c r="CC21" s="1099"/>
      <c r="CD21" s="1099"/>
      <c r="CE21" s="1099"/>
      <c r="CF21" s="1099"/>
      <c r="CG21" s="1100"/>
      <c r="CH21" s="1073"/>
      <c r="CI21" s="1074"/>
      <c r="CJ21" s="1074"/>
      <c r="CK21" s="1074"/>
      <c r="CL21" s="1075"/>
      <c r="CM21" s="1073"/>
      <c r="CN21" s="1074"/>
      <c r="CO21" s="1074"/>
      <c r="CP21" s="1074"/>
      <c r="CQ21" s="1075"/>
      <c r="CR21" s="1073"/>
      <c r="CS21" s="1074"/>
      <c r="CT21" s="1074"/>
      <c r="CU21" s="1074"/>
      <c r="CV21" s="1075"/>
      <c r="CW21" s="1073"/>
      <c r="CX21" s="1074"/>
      <c r="CY21" s="1074"/>
      <c r="CZ21" s="1074"/>
      <c r="DA21" s="1075"/>
      <c r="DB21" s="1073"/>
      <c r="DC21" s="1074"/>
      <c r="DD21" s="1074"/>
      <c r="DE21" s="1074"/>
      <c r="DF21" s="1075"/>
      <c r="DG21" s="1073"/>
      <c r="DH21" s="1074"/>
      <c r="DI21" s="1074"/>
      <c r="DJ21" s="1074"/>
      <c r="DK21" s="1075"/>
      <c r="DL21" s="1073"/>
      <c r="DM21" s="1074"/>
      <c r="DN21" s="1074"/>
      <c r="DO21" s="1074"/>
      <c r="DP21" s="1075"/>
      <c r="DQ21" s="1073"/>
      <c r="DR21" s="1074"/>
      <c r="DS21" s="1074"/>
      <c r="DT21" s="1074"/>
      <c r="DU21" s="1075"/>
      <c r="DV21" s="1076"/>
      <c r="DW21" s="1077"/>
      <c r="DX21" s="1077"/>
      <c r="DY21" s="1077"/>
      <c r="DZ21" s="1078"/>
      <c r="EA21" s="230"/>
    </row>
    <row r="22" spans="1:131" s="231" customFormat="1" ht="26.25" customHeight="1" x14ac:dyDescent="0.15">
      <c r="A22" s="237">
        <v>16</v>
      </c>
      <c r="B22" s="1121"/>
      <c r="C22" s="1122"/>
      <c r="D22" s="1122"/>
      <c r="E22" s="1122"/>
      <c r="F22" s="1122"/>
      <c r="G22" s="1122"/>
      <c r="H22" s="1122"/>
      <c r="I22" s="1122"/>
      <c r="J22" s="1122"/>
      <c r="K22" s="1122"/>
      <c r="L22" s="1122"/>
      <c r="M22" s="1122"/>
      <c r="N22" s="1122"/>
      <c r="O22" s="1122"/>
      <c r="P22" s="1123"/>
      <c r="Q22" s="1169"/>
      <c r="R22" s="1170"/>
      <c r="S22" s="1170"/>
      <c r="T22" s="1170"/>
      <c r="U22" s="1170"/>
      <c r="V22" s="1170"/>
      <c r="W22" s="1170"/>
      <c r="X22" s="1170"/>
      <c r="Y22" s="1170"/>
      <c r="Z22" s="1170"/>
      <c r="AA22" s="1170"/>
      <c r="AB22" s="1170"/>
      <c r="AC22" s="1170"/>
      <c r="AD22" s="1170"/>
      <c r="AE22" s="1171"/>
      <c r="AF22" s="1103"/>
      <c r="AG22" s="1104"/>
      <c r="AH22" s="1104"/>
      <c r="AI22" s="1104"/>
      <c r="AJ22" s="1105"/>
      <c r="AK22" s="1165"/>
      <c r="AL22" s="1166"/>
      <c r="AM22" s="1166"/>
      <c r="AN22" s="1166"/>
      <c r="AO22" s="1166"/>
      <c r="AP22" s="1166"/>
      <c r="AQ22" s="1166"/>
      <c r="AR22" s="1166"/>
      <c r="AS22" s="1166"/>
      <c r="AT22" s="1166"/>
      <c r="AU22" s="1167"/>
      <c r="AV22" s="1167"/>
      <c r="AW22" s="1167"/>
      <c r="AX22" s="1167"/>
      <c r="AY22" s="1168"/>
      <c r="AZ22" s="1119" t="s">
        <v>379</v>
      </c>
      <c r="BA22" s="1119"/>
      <c r="BB22" s="1119"/>
      <c r="BC22" s="1119"/>
      <c r="BD22" s="1120"/>
      <c r="BE22" s="229"/>
      <c r="BF22" s="229"/>
      <c r="BG22" s="229"/>
      <c r="BH22" s="229"/>
      <c r="BI22" s="229"/>
      <c r="BJ22" s="229"/>
      <c r="BK22" s="229"/>
      <c r="BL22" s="229"/>
      <c r="BM22" s="229"/>
      <c r="BN22" s="229"/>
      <c r="BO22" s="229"/>
      <c r="BP22" s="229"/>
      <c r="BQ22" s="238">
        <v>16</v>
      </c>
      <c r="BR22" s="239"/>
      <c r="BS22" s="1098"/>
      <c r="BT22" s="1099"/>
      <c r="BU22" s="1099"/>
      <c r="BV22" s="1099"/>
      <c r="BW22" s="1099"/>
      <c r="BX22" s="1099"/>
      <c r="BY22" s="1099"/>
      <c r="BZ22" s="1099"/>
      <c r="CA22" s="1099"/>
      <c r="CB22" s="1099"/>
      <c r="CC22" s="1099"/>
      <c r="CD22" s="1099"/>
      <c r="CE22" s="1099"/>
      <c r="CF22" s="1099"/>
      <c r="CG22" s="1100"/>
      <c r="CH22" s="1073"/>
      <c r="CI22" s="1074"/>
      <c r="CJ22" s="1074"/>
      <c r="CK22" s="1074"/>
      <c r="CL22" s="1075"/>
      <c r="CM22" s="1073"/>
      <c r="CN22" s="1074"/>
      <c r="CO22" s="1074"/>
      <c r="CP22" s="1074"/>
      <c r="CQ22" s="1075"/>
      <c r="CR22" s="1073"/>
      <c r="CS22" s="1074"/>
      <c r="CT22" s="1074"/>
      <c r="CU22" s="1074"/>
      <c r="CV22" s="1075"/>
      <c r="CW22" s="1073"/>
      <c r="CX22" s="1074"/>
      <c r="CY22" s="1074"/>
      <c r="CZ22" s="1074"/>
      <c r="DA22" s="1075"/>
      <c r="DB22" s="1073"/>
      <c r="DC22" s="1074"/>
      <c r="DD22" s="1074"/>
      <c r="DE22" s="1074"/>
      <c r="DF22" s="1075"/>
      <c r="DG22" s="1073"/>
      <c r="DH22" s="1074"/>
      <c r="DI22" s="1074"/>
      <c r="DJ22" s="1074"/>
      <c r="DK22" s="1075"/>
      <c r="DL22" s="1073"/>
      <c r="DM22" s="1074"/>
      <c r="DN22" s="1074"/>
      <c r="DO22" s="1074"/>
      <c r="DP22" s="1075"/>
      <c r="DQ22" s="1073"/>
      <c r="DR22" s="1074"/>
      <c r="DS22" s="1074"/>
      <c r="DT22" s="1074"/>
      <c r="DU22" s="1075"/>
      <c r="DV22" s="1076"/>
      <c r="DW22" s="1077"/>
      <c r="DX22" s="1077"/>
      <c r="DY22" s="1077"/>
      <c r="DZ22" s="1078"/>
      <c r="EA22" s="230"/>
    </row>
    <row r="23" spans="1:131" s="231" customFormat="1" ht="26.25" customHeight="1" thickBot="1" x14ac:dyDescent="0.2">
      <c r="A23" s="240" t="s">
        <v>380</v>
      </c>
      <c r="B23" s="1013" t="s">
        <v>381</v>
      </c>
      <c r="C23" s="1014"/>
      <c r="D23" s="1014"/>
      <c r="E23" s="1014"/>
      <c r="F23" s="1014"/>
      <c r="G23" s="1014"/>
      <c r="H23" s="1014"/>
      <c r="I23" s="1014"/>
      <c r="J23" s="1014"/>
      <c r="K23" s="1014"/>
      <c r="L23" s="1014"/>
      <c r="M23" s="1014"/>
      <c r="N23" s="1014"/>
      <c r="O23" s="1014"/>
      <c r="P23" s="1015"/>
      <c r="Q23" s="1156"/>
      <c r="R23" s="1157"/>
      <c r="S23" s="1157"/>
      <c r="T23" s="1157"/>
      <c r="U23" s="1157"/>
      <c r="V23" s="1157"/>
      <c r="W23" s="1157"/>
      <c r="X23" s="1157"/>
      <c r="Y23" s="1157"/>
      <c r="Z23" s="1157"/>
      <c r="AA23" s="1157"/>
      <c r="AB23" s="1157"/>
      <c r="AC23" s="1157"/>
      <c r="AD23" s="1157"/>
      <c r="AE23" s="1158"/>
      <c r="AF23" s="1159">
        <v>3081</v>
      </c>
      <c r="AG23" s="1157"/>
      <c r="AH23" s="1157"/>
      <c r="AI23" s="1157"/>
      <c r="AJ23" s="1160"/>
      <c r="AK23" s="1161"/>
      <c r="AL23" s="1162"/>
      <c r="AM23" s="1162"/>
      <c r="AN23" s="1162"/>
      <c r="AO23" s="1162"/>
      <c r="AP23" s="1157"/>
      <c r="AQ23" s="1157"/>
      <c r="AR23" s="1157"/>
      <c r="AS23" s="1157"/>
      <c r="AT23" s="1157"/>
      <c r="AU23" s="1163"/>
      <c r="AV23" s="1163"/>
      <c r="AW23" s="1163"/>
      <c r="AX23" s="1163"/>
      <c r="AY23" s="1164"/>
      <c r="AZ23" s="1153" t="s">
        <v>382</v>
      </c>
      <c r="BA23" s="1154"/>
      <c r="BB23" s="1154"/>
      <c r="BC23" s="1154"/>
      <c r="BD23" s="1155"/>
      <c r="BE23" s="229"/>
      <c r="BF23" s="229"/>
      <c r="BG23" s="229"/>
      <c r="BH23" s="229"/>
      <c r="BI23" s="229"/>
      <c r="BJ23" s="229"/>
      <c r="BK23" s="229"/>
      <c r="BL23" s="229"/>
      <c r="BM23" s="229"/>
      <c r="BN23" s="229"/>
      <c r="BO23" s="229"/>
      <c r="BP23" s="229"/>
      <c r="BQ23" s="238">
        <v>17</v>
      </c>
      <c r="BR23" s="239"/>
      <c r="BS23" s="1098"/>
      <c r="BT23" s="1099"/>
      <c r="BU23" s="1099"/>
      <c r="BV23" s="1099"/>
      <c r="BW23" s="1099"/>
      <c r="BX23" s="1099"/>
      <c r="BY23" s="1099"/>
      <c r="BZ23" s="1099"/>
      <c r="CA23" s="1099"/>
      <c r="CB23" s="1099"/>
      <c r="CC23" s="1099"/>
      <c r="CD23" s="1099"/>
      <c r="CE23" s="1099"/>
      <c r="CF23" s="1099"/>
      <c r="CG23" s="1100"/>
      <c r="CH23" s="1073"/>
      <c r="CI23" s="1074"/>
      <c r="CJ23" s="1074"/>
      <c r="CK23" s="1074"/>
      <c r="CL23" s="1075"/>
      <c r="CM23" s="1073"/>
      <c r="CN23" s="1074"/>
      <c r="CO23" s="1074"/>
      <c r="CP23" s="1074"/>
      <c r="CQ23" s="1075"/>
      <c r="CR23" s="1073"/>
      <c r="CS23" s="1074"/>
      <c r="CT23" s="1074"/>
      <c r="CU23" s="1074"/>
      <c r="CV23" s="1075"/>
      <c r="CW23" s="1073"/>
      <c r="CX23" s="1074"/>
      <c r="CY23" s="1074"/>
      <c r="CZ23" s="1074"/>
      <c r="DA23" s="1075"/>
      <c r="DB23" s="1073"/>
      <c r="DC23" s="1074"/>
      <c r="DD23" s="1074"/>
      <c r="DE23" s="1074"/>
      <c r="DF23" s="1075"/>
      <c r="DG23" s="1073"/>
      <c r="DH23" s="1074"/>
      <c r="DI23" s="1074"/>
      <c r="DJ23" s="1074"/>
      <c r="DK23" s="1075"/>
      <c r="DL23" s="1073"/>
      <c r="DM23" s="1074"/>
      <c r="DN23" s="1074"/>
      <c r="DO23" s="1074"/>
      <c r="DP23" s="1075"/>
      <c r="DQ23" s="1073"/>
      <c r="DR23" s="1074"/>
      <c r="DS23" s="1074"/>
      <c r="DT23" s="1074"/>
      <c r="DU23" s="1075"/>
      <c r="DV23" s="1076"/>
      <c r="DW23" s="1077"/>
      <c r="DX23" s="1077"/>
      <c r="DY23" s="1077"/>
      <c r="DZ23" s="1078"/>
      <c r="EA23" s="230"/>
    </row>
    <row r="24" spans="1:131" s="231" customFormat="1" ht="26.25" customHeight="1" x14ac:dyDescent="0.15">
      <c r="A24" s="1152" t="s">
        <v>383</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28"/>
      <c r="BA24" s="228"/>
      <c r="BB24" s="228"/>
      <c r="BC24" s="228"/>
      <c r="BD24" s="228"/>
      <c r="BE24" s="229"/>
      <c r="BF24" s="229"/>
      <c r="BG24" s="229"/>
      <c r="BH24" s="229"/>
      <c r="BI24" s="229"/>
      <c r="BJ24" s="229"/>
      <c r="BK24" s="229"/>
      <c r="BL24" s="229"/>
      <c r="BM24" s="229"/>
      <c r="BN24" s="229"/>
      <c r="BO24" s="229"/>
      <c r="BP24" s="229"/>
      <c r="BQ24" s="238">
        <v>18</v>
      </c>
      <c r="BR24" s="239"/>
      <c r="BS24" s="1098"/>
      <c r="BT24" s="1099"/>
      <c r="BU24" s="1099"/>
      <c r="BV24" s="1099"/>
      <c r="BW24" s="1099"/>
      <c r="BX24" s="1099"/>
      <c r="BY24" s="1099"/>
      <c r="BZ24" s="1099"/>
      <c r="CA24" s="1099"/>
      <c r="CB24" s="1099"/>
      <c r="CC24" s="1099"/>
      <c r="CD24" s="1099"/>
      <c r="CE24" s="1099"/>
      <c r="CF24" s="1099"/>
      <c r="CG24" s="1100"/>
      <c r="CH24" s="1073"/>
      <c r="CI24" s="1074"/>
      <c r="CJ24" s="1074"/>
      <c r="CK24" s="1074"/>
      <c r="CL24" s="1075"/>
      <c r="CM24" s="1073"/>
      <c r="CN24" s="1074"/>
      <c r="CO24" s="1074"/>
      <c r="CP24" s="1074"/>
      <c r="CQ24" s="1075"/>
      <c r="CR24" s="1073"/>
      <c r="CS24" s="1074"/>
      <c r="CT24" s="1074"/>
      <c r="CU24" s="1074"/>
      <c r="CV24" s="1075"/>
      <c r="CW24" s="1073"/>
      <c r="CX24" s="1074"/>
      <c r="CY24" s="1074"/>
      <c r="CZ24" s="1074"/>
      <c r="DA24" s="1075"/>
      <c r="DB24" s="1073"/>
      <c r="DC24" s="1074"/>
      <c r="DD24" s="1074"/>
      <c r="DE24" s="1074"/>
      <c r="DF24" s="1075"/>
      <c r="DG24" s="1073"/>
      <c r="DH24" s="1074"/>
      <c r="DI24" s="1074"/>
      <c r="DJ24" s="1074"/>
      <c r="DK24" s="1075"/>
      <c r="DL24" s="1073"/>
      <c r="DM24" s="1074"/>
      <c r="DN24" s="1074"/>
      <c r="DO24" s="1074"/>
      <c r="DP24" s="1075"/>
      <c r="DQ24" s="1073"/>
      <c r="DR24" s="1074"/>
      <c r="DS24" s="1074"/>
      <c r="DT24" s="1074"/>
      <c r="DU24" s="1075"/>
      <c r="DV24" s="1076"/>
      <c r="DW24" s="1077"/>
      <c r="DX24" s="1077"/>
      <c r="DY24" s="1077"/>
      <c r="DZ24" s="1078"/>
      <c r="EA24" s="230"/>
    </row>
    <row r="25" spans="1:131" s="223" customFormat="1" ht="26.25" customHeight="1" thickBot="1" x14ac:dyDescent="0.2">
      <c r="A25" s="1151" t="s">
        <v>384</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28"/>
      <c r="BK25" s="228"/>
      <c r="BL25" s="228"/>
      <c r="BM25" s="228"/>
      <c r="BN25" s="228"/>
      <c r="BO25" s="241"/>
      <c r="BP25" s="241"/>
      <c r="BQ25" s="238">
        <v>19</v>
      </c>
      <c r="BR25" s="239"/>
      <c r="BS25" s="1098"/>
      <c r="BT25" s="1099"/>
      <c r="BU25" s="1099"/>
      <c r="BV25" s="1099"/>
      <c r="BW25" s="1099"/>
      <c r="BX25" s="1099"/>
      <c r="BY25" s="1099"/>
      <c r="BZ25" s="1099"/>
      <c r="CA25" s="1099"/>
      <c r="CB25" s="1099"/>
      <c r="CC25" s="1099"/>
      <c r="CD25" s="1099"/>
      <c r="CE25" s="1099"/>
      <c r="CF25" s="1099"/>
      <c r="CG25" s="1100"/>
      <c r="CH25" s="1073"/>
      <c r="CI25" s="1074"/>
      <c r="CJ25" s="1074"/>
      <c r="CK25" s="1074"/>
      <c r="CL25" s="1075"/>
      <c r="CM25" s="1073"/>
      <c r="CN25" s="1074"/>
      <c r="CO25" s="1074"/>
      <c r="CP25" s="1074"/>
      <c r="CQ25" s="1075"/>
      <c r="CR25" s="1073"/>
      <c r="CS25" s="1074"/>
      <c r="CT25" s="1074"/>
      <c r="CU25" s="1074"/>
      <c r="CV25" s="1075"/>
      <c r="CW25" s="1073"/>
      <c r="CX25" s="1074"/>
      <c r="CY25" s="1074"/>
      <c r="CZ25" s="1074"/>
      <c r="DA25" s="1075"/>
      <c r="DB25" s="1073"/>
      <c r="DC25" s="1074"/>
      <c r="DD25" s="1074"/>
      <c r="DE25" s="1074"/>
      <c r="DF25" s="1075"/>
      <c r="DG25" s="1073"/>
      <c r="DH25" s="1074"/>
      <c r="DI25" s="1074"/>
      <c r="DJ25" s="1074"/>
      <c r="DK25" s="1075"/>
      <c r="DL25" s="1073"/>
      <c r="DM25" s="1074"/>
      <c r="DN25" s="1074"/>
      <c r="DO25" s="1074"/>
      <c r="DP25" s="1075"/>
      <c r="DQ25" s="1073"/>
      <c r="DR25" s="1074"/>
      <c r="DS25" s="1074"/>
      <c r="DT25" s="1074"/>
      <c r="DU25" s="1075"/>
      <c r="DV25" s="1076"/>
      <c r="DW25" s="1077"/>
      <c r="DX25" s="1077"/>
      <c r="DY25" s="1077"/>
      <c r="DZ25" s="1078"/>
      <c r="EA25" s="222"/>
    </row>
    <row r="26" spans="1:131" s="223" customFormat="1" ht="26.25" customHeight="1" x14ac:dyDescent="0.15">
      <c r="A26" s="1079" t="s">
        <v>359</v>
      </c>
      <c r="B26" s="1080"/>
      <c r="C26" s="1080"/>
      <c r="D26" s="1080"/>
      <c r="E26" s="1080"/>
      <c r="F26" s="1080"/>
      <c r="G26" s="1080"/>
      <c r="H26" s="1080"/>
      <c r="I26" s="1080"/>
      <c r="J26" s="1080"/>
      <c r="K26" s="1080"/>
      <c r="L26" s="1080"/>
      <c r="M26" s="1080"/>
      <c r="N26" s="1080"/>
      <c r="O26" s="1080"/>
      <c r="P26" s="1081"/>
      <c r="Q26" s="1085" t="s">
        <v>385</v>
      </c>
      <c r="R26" s="1086"/>
      <c r="S26" s="1086"/>
      <c r="T26" s="1086"/>
      <c r="U26" s="1087"/>
      <c r="V26" s="1085" t="s">
        <v>386</v>
      </c>
      <c r="W26" s="1086"/>
      <c r="X26" s="1086"/>
      <c r="Y26" s="1086"/>
      <c r="Z26" s="1087"/>
      <c r="AA26" s="1085" t="s">
        <v>387</v>
      </c>
      <c r="AB26" s="1086"/>
      <c r="AC26" s="1086"/>
      <c r="AD26" s="1086"/>
      <c r="AE26" s="1086"/>
      <c r="AF26" s="1147" t="s">
        <v>388</v>
      </c>
      <c r="AG26" s="1092"/>
      <c r="AH26" s="1092"/>
      <c r="AI26" s="1092"/>
      <c r="AJ26" s="1148"/>
      <c r="AK26" s="1086" t="s">
        <v>389</v>
      </c>
      <c r="AL26" s="1086"/>
      <c r="AM26" s="1086"/>
      <c r="AN26" s="1086"/>
      <c r="AO26" s="1087"/>
      <c r="AP26" s="1085" t="s">
        <v>390</v>
      </c>
      <c r="AQ26" s="1086"/>
      <c r="AR26" s="1086"/>
      <c r="AS26" s="1086"/>
      <c r="AT26" s="1087"/>
      <c r="AU26" s="1085" t="s">
        <v>391</v>
      </c>
      <c r="AV26" s="1086"/>
      <c r="AW26" s="1086"/>
      <c r="AX26" s="1086"/>
      <c r="AY26" s="1087"/>
      <c r="AZ26" s="1085" t="s">
        <v>392</v>
      </c>
      <c r="BA26" s="1086"/>
      <c r="BB26" s="1086"/>
      <c r="BC26" s="1086"/>
      <c r="BD26" s="1087"/>
      <c r="BE26" s="1085" t="s">
        <v>366</v>
      </c>
      <c r="BF26" s="1086"/>
      <c r="BG26" s="1086"/>
      <c r="BH26" s="1086"/>
      <c r="BI26" s="1101"/>
      <c r="BJ26" s="228"/>
      <c r="BK26" s="228"/>
      <c r="BL26" s="228"/>
      <c r="BM26" s="228"/>
      <c r="BN26" s="228"/>
      <c r="BO26" s="241"/>
      <c r="BP26" s="241"/>
      <c r="BQ26" s="238">
        <v>20</v>
      </c>
      <c r="BR26" s="239"/>
      <c r="BS26" s="1098"/>
      <c r="BT26" s="1099"/>
      <c r="BU26" s="1099"/>
      <c r="BV26" s="1099"/>
      <c r="BW26" s="1099"/>
      <c r="BX26" s="1099"/>
      <c r="BY26" s="1099"/>
      <c r="BZ26" s="1099"/>
      <c r="CA26" s="1099"/>
      <c r="CB26" s="1099"/>
      <c r="CC26" s="1099"/>
      <c r="CD26" s="1099"/>
      <c r="CE26" s="1099"/>
      <c r="CF26" s="1099"/>
      <c r="CG26" s="1100"/>
      <c r="CH26" s="1073"/>
      <c r="CI26" s="1074"/>
      <c r="CJ26" s="1074"/>
      <c r="CK26" s="1074"/>
      <c r="CL26" s="1075"/>
      <c r="CM26" s="1073"/>
      <c r="CN26" s="1074"/>
      <c r="CO26" s="1074"/>
      <c r="CP26" s="1074"/>
      <c r="CQ26" s="1075"/>
      <c r="CR26" s="1073"/>
      <c r="CS26" s="1074"/>
      <c r="CT26" s="1074"/>
      <c r="CU26" s="1074"/>
      <c r="CV26" s="1075"/>
      <c r="CW26" s="1073"/>
      <c r="CX26" s="1074"/>
      <c r="CY26" s="1074"/>
      <c r="CZ26" s="1074"/>
      <c r="DA26" s="1075"/>
      <c r="DB26" s="1073"/>
      <c r="DC26" s="1074"/>
      <c r="DD26" s="1074"/>
      <c r="DE26" s="1074"/>
      <c r="DF26" s="1075"/>
      <c r="DG26" s="1073"/>
      <c r="DH26" s="1074"/>
      <c r="DI26" s="1074"/>
      <c r="DJ26" s="1074"/>
      <c r="DK26" s="1075"/>
      <c r="DL26" s="1073"/>
      <c r="DM26" s="1074"/>
      <c r="DN26" s="1074"/>
      <c r="DO26" s="1074"/>
      <c r="DP26" s="1075"/>
      <c r="DQ26" s="1073"/>
      <c r="DR26" s="1074"/>
      <c r="DS26" s="1074"/>
      <c r="DT26" s="1074"/>
      <c r="DU26" s="1075"/>
      <c r="DV26" s="1076"/>
      <c r="DW26" s="1077"/>
      <c r="DX26" s="1077"/>
      <c r="DY26" s="1077"/>
      <c r="DZ26" s="1078"/>
      <c r="EA26" s="222"/>
    </row>
    <row r="27" spans="1:131" s="223" customFormat="1" ht="26.25" customHeight="1" thickBot="1" x14ac:dyDescent="0.2">
      <c r="A27" s="1082"/>
      <c r="B27" s="1083"/>
      <c r="C27" s="1083"/>
      <c r="D27" s="1083"/>
      <c r="E27" s="1083"/>
      <c r="F27" s="1083"/>
      <c r="G27" s="1083"/>
      <c r="H27" s="1083"/>
      <c r="I27" s="1083"/>
      <c r="J27" s="1083"/>
      <c r="K27" s="1083"/>
      <c r="L27" s="1083"/>
      <c r="M27" s="1083"/>
      <c r="N27" s="1083"/>
      <c r="O27" s="1083"/>
      <c r="P27" s="1084"/>
      <c r="Q27" s="1088"/>
      <c r="R27" s="1089"/>
      <c r="S27" s="1089"/>
      <c r="T27" s="1089"/>
      <c r="U27" s="1090"/>
      <c r="V27" s="1088"/>
      <c r="W27" s="1089"/>
      <c r="X27" s="1089"/>
      <c r="Y27" s="1089"/>
      <c r="Z27" s="1090"/>
      <c r="AA27" s="1088"/>
      <c r="AB27" s="1089"/>
      <c r="AC27" s="1089"/>
      <c r="AD27" s="1089"/>
      <c r="AE27" s="1089"/>
      <c r="AF27" s="1149"/>
      <c r="AG27" s="1095"/>
      <c r="AH27" s="1095"/>
      <c r="AI27" s="1095"/>
      <c r="AJ27" s="1150"/>
      <c r="AK27" s="1089"/>
      <c r="AL27" s="1089"/>
      <c r="AM27" s="1089"/>
      <c r="AN27" s="1089"/>
      <c r="AO27" s="1090"/>
      <c r="AP27" s="1088"/>
      <c r="AQ27" s="1089"/>
      <c r="AR27" s="1089"/>
      <c r="AS27" s="1089"/>
      <c r="AT27" s="1090"/>
      <c r="AU27" s="1088"/>
      <c r="AV27" s="1089"/>
      <c r="AW27" s="1089"/>
      <c r="AX27" s="1089"/>
      <c r="AY27" s="1090"/>
      <c r="AZ27" s="1088"/>
      <c r="BA27" s="1089"/>
      <c r="BB27" s="1089"/>
      <c r="BC27" s="1089"/>
      <c r="BD27" s="1090"/>
      <c r="BE27" s="1088"/>
      <c r="BF27" s="1089"/>
      <c r="BG27" s="1089"/>
      <c r="BH27" s="1089"/>
      <c r="BI27" s="1102"/>
      <c r="BJ27" s="228"/>
      <c r="BK27" s="228"/>
      <c r="BL27" s="228"/>
      <c r="BM27" s="228"/>
      <c r="BN27" s="228"/>
      <c r="BO27" s="241"/>
      <c r="BP27" s="241"/>
      <c r="BQ27" s="238">
        <v>21</v>
      </c>
      <c r="BR27" s="239"/>
      <c r="BS27" s="1098"/>
      <c r="BT27" s="1099"/>
      <c r="BU27" s="1099"/>
      <c r="BV27" s="1099"/>
      <c r="BW27" s="1099"/>
      <c r="BX27" s="1099"/>
      <c r="BY27" s="1099"/>
      <c r="BZ27" s="1099"/>
      <c r="CA27" s="1099"/>
      <c r="CB27" s="1099"/>
      <c r="CC27" s="1099"/>
      <c r="CD27" s="1099"/>
      <c r="CE27" s="1099"/>
      <c r="CF27" s="1099"/>
      <c r="CG27" s="1100"/>
      <c r="CH27" s="1073"/>
      <c r="CI27" s="1074"/>
      <c r="CJ27" s="1074"/>
      <c r="CK27" s="1074"/>
      <c r="CL27" s="1075"/>
      <c r="CM27" s="1073"/>
      <c r="CN27" s="1074"/>
      <c r="CO27" s="1074"/>
      <c r="CP27" s="1074"/>
      <c r="CQ27" s="1075"/>
      <c r="CR27" s="1073"/>
      <c r="CS27" s="1074"/>
      <c r="CT27" s="1074"/>
      <c r="CU27" s="1074"/>
      <c r="CV27" s="1075"/>
      <c r="CW27" s="1073"/>
      <c r="CX27" s="1074"/>
      <c r="CY27" s="1074"/>
      <c r="CZ27" s="1074"/>
      <c r="DA27" s="1075"/>
      <c r="DB27" s="1073"/>
      <c r="DC27" s="1074"/>
      <c r="DD27" s="1074"/>
      <c r="DE27" s="1074"/>
      <c r="DF27" s="1075"/>
      <c r="DG27" s="1073"/>
      <c r="DH27" s="1074"/>
      <c r="DI27" s="1074"/>
      <c r="DJ27" s="1074"/>
      <c r="DK27" s="1075"/>
      <c r="DL27" s="1073"/>
      <c r="DM27" s="1074"/>
      <c r="DN27" s="1074"/>
      <c r="DO27" s="1074"/>
      <c r="DP27" s="1075"/>
      <c r="DQ27" s="1073"/>
      <c r="DR27" s="1074"/>
      <c r="DS27" s="1074"/>
      <c r="DT27" s="1074"/>
      <c r="DU27" s="1075"/>
      <c r="DV27" s="1076"/>
      <c r="DW27" s="1077"/>
      <c r="DX27" s="1077"/>
      <c r="DY27" s="1077"/>
      <c r="DZ27" s="1078"/>
      <c r="EA27" s="222"/>
    </row>
    <row r="28" spans="1:131" s="223" customFormat="1" ht="26.25" customHeight="1" thickTop="1" x14ac:dyDescent="0.15">
      <c r="A28" s="242">
        <v>1</v>
      </c>
      <c r="B28" s="1137" t="s">
        <v>393</v>
      </c>
      <c r="C28" s="1138"/>
      <c r="D28" s="1138"/>
      <c r="E28" s="1138"/>
      <c r="F28" s="1138"/>
      <c r="G28" s="1138"/>
      <c r="H28" s="1138"/>
      <c r="I28" s="1138"/>
      <c r="J28" s="1138"/>
      <c r="K28" s="1138"/>
      <c r="L28" s="1138"/>
      <c r="M28" s="1138"/>
      <c r="N28" s="1138"/>
      <c r="O28" s="1138"/>
      <c r="P28" s="1139"/>
      <c r="Q28" s="1140">
        <v>26386</v>
      </c>
      <c r="R28" s="1141"/>
      <c r="S28" s="1141"/>
      <c r="T28" s="1141"/>
      <c r="U28" s="1141"/>
      <c r="V28" s="1141">
        <v>26370</v>
      </c>
      <c r="W28" s="1141"/>
      <c r="X28" s="1141"/>
      <c r="Y28" s="1141"/>
      <c r="Z28" s="1141"/>
      <c r="AA28" s="1141">
        <v>16</v>
      </c>
      <c r="AB28" s="1141"/>
      <c r="AC28" s="1141"/>
      <c r="AD28" s="1141"/>
      <c r="AE28" s="1142"/>
      <c r="AF28" s="1143">
        <v>16</v>
      </c>
      <c r="AG28" s="1141"/>
      <c r="AH28" s="1141"/>
      <c r="AI28" s="1141"/>
      <c r="AJ28" s="1144"/>
      <c r="AK28" s="1145">
        <v>3469</v>
      </c>
      <c r="AL28" s="1146"/>
      <c r="AM28" s="1146"/>
      <c r="AN28" s="1146"/>
      <c r="AO28" s="1146"/>
      <c r="AP28" s="1133" t="s">
        <v>500</v>
      </c>
      <c r="AQ28" s="1133"/>
      <c r="AR28" s="1133"/>
      <c r="AS28" s="1133"/>
      <c r="AT28" s="1133"/>
      <c r="AU28" s="1133" t="s">
        <v>500</v>
      </c>
      <c r="AV28" s="1133"/>
      <c r="AW28" s="1133"/>
      <c r="AX28" s="1133"/>
      <c r="AY28" s="1133"/>
      <c r="AZ28" s="1134" t="s">
        <v>500</v>
      </c>
      <c r="BA28" s="1134"/>
      <c r="BB28" s="1134"/>
      <c r="BC28" s="1134"/>
      <c r="BD28" s="1134"/>
      <c r="BE28" s="1135"/>
      <c r="BF28" s="1135"/>
      <c r="BG28" s="1135"/>
      <c r="BH28" s="1135"/>
      <c r="BI28" s="1136"/>
      <c r="BJ28" s="228"/>
      <c r="BK28" s="228"/>
      <c r="BL28" s="228"/>
      <c r="BM28" s="228"/>
      <c r="BN28" s="228"/>
      <c r="BO28" s="241"/>
      <c r="BP28" s="241"/>
      <c r="BQ28" s="238">
        <v>22</v>
      </c>
      <c r="BR28" s="239"/>
      <c r="BS28" s="1098"/>
      <c r="BT28" s="1099"/>
      <c r="BU28" s="1099"/>
      <c r="BV28" s="1099"/>
      <c r="BW28" s="1099"/>
      <c r="BX28" s="1099"/>
      <c r="BY28" s="1099"/>
      <c r="BZ28" s="1099"/>
      <c r="CA28" s="1099"/>
      <c r="CB28" s="1099"/>
      <c r="CC28" s="1099"/>
      <c r="CD28" s="1099"/>
      <c r="CE28" s="1099"/>
      <c r="CF28" s="1099"/>
      <c r="CG28" s="1100"/>
      <c r="CH28" s="1073"/>
      <c r="CI28" s="1074"/>
      <c r="CJ28" s="1074"/>
      <c r="CK28" s="1074"/>
      <c r="CL28" s="1075"/>
      <c r="CM28" s="1073"/>
      <c r="CN28" s="1074"/>
      <c r="CO28" s="1074"/>
      <c r="CP28" s="1074"/>
      <c r="CQ28" s="1075"/>
      <c r="CR28" s="1073"/>
      <c r="CS28" s="1074"/>
      <c r="CT28" s="1074"/>
      <c r="CU28" s="1074"/>
      <c r="CV28" s="1075"/>
      <c r="CW28" s="1073"/>
      <c r="CX28" s="1074"/>
      <c r="CY28" s="1074"/>
      <c r="CZ28" s="1074"/>
      <c r="DA28" s="1075"/>
      <c r="DB28" s="1073"/>
      <c r="DC28" s="1074"/>
      <c r="DD28" s="1074"/>
      <c r="DE28" s="1074"/>
      <c r="DF28" s="1075"/>
      <c r="DG28" s="1073"/>
      <c r="DH28" s="1074"/>
      <c r="DI28" s="1074"/>
      <c r="DJ28" s="1074"/>
      <c r="DK28" s="1075"/>
      <c r="DL28" s="1073"/>
      <c r="DM28" s="1074"/>
      <c r="DN28" s="1074"/>
      <c r="DO28" s="1074"/>
      <c r="DP28" s="1075"/>
      <c r="DQ28" s="1073"/>
      <c r="DR28" s="1074"/>
      <c r="DS28" s="1074"/>
      <c r="DT28" s="1074"/>
      <c r="DU28" s="1075"/>
      <c r="DV28" s="1076"/>
      <c r="DW28" s="1077"/>
      <c r="DX28" s="1077"/>
      <c r="DY28" s="1077"/>
      <c r="DZ28" s="1078"/>
      <c r="EA28" s="222"/>
    </row>
    <row r="29" spans="1:131" s="223" customFormat="1" ht="26.25" customHeight="1" x14ac:dyDescent="0.15">
      <c r="A29" s="242">
        <v>2</v>
      </c>
      <c r="B29" s="1121" t="s">
        <v>394</v>
      </c>
      <c r="C29" s="1122"/>
      <c r="D29" s="1122"/>
      <c r="E29" s="1122"/>
      <c r="F29" s="1122"/>
      <c r="G29" s="1122"/>
      <c r="H29" s="1122"/>
      <c r="I29" s="1122"/>
      <c r="J29" s="1122"/>
      <c r="K29" s="1122"/>
      <c r="L29" s="1122"/>
      <c r="M29" s="1122"/>
      <c r="N29" s="1122"/>
      <c r="O29" s="1122"/>
      <c r="P29" s="1123"/>
      <c r="Q29" s="1127">
        <v>16956</v>
      </c>
      <c r="R29" s="1128"/>
      <c r="S29" s="1128"/>
      <c r="T29" s="1128"/>
      <c r="U29" s="1128"/>
      <c r="V29" s="1128">
        <v>16315</v>
      </c>
      <c r="W29" s="1128"/>
      <c r="X29" s="1128"/>
      <c r="Y29" s="1128"/>
      <c r="Z29" s="1128"/>
      <c r="AA29" s="1128">
        <v>641</v>
      </c>
      <c r="AB29" s="1128"/>
      <c r="AC29" s="1128"/>
      <c r="AD29" s="1128"/>
      <c r="AE29" s="1129"/>
      <c r="AF29" s="1103">
        <v>641</v>
      </c>
      <c r="AG29" s="1104"/>
      <c r="AH29" s="1104"/>
      <c r="AI29" s="1104"/>
      <c r="AJ29" s="1105"/>
      <c r="AK29" s="1049">
        <v>2693</v>
      </c>
      <c r="AL29" s="1040"/>
      <c r="AM29" s="1040"/>
      <c r="AN29" s="1040"/>
      <c r="AO29" s="1040"/>
      <c r="AP29" s="1131" t="s">
        <v>500</v>
      </c>
      <c r="AQ29" s="1131"/>
      <c r="AR29" s="1131"/>
      <c r="AS29" s="1131"/>
      <c r="AT29" s="1131"/>
      <c r="AU29" s="1131" t="s">
        <v>500</v>
      </c>
      <c r="AV29" s="1131"/>
      <c r="AW29" s="1131"/>
      <c r="AX29" s="1131"/>
      <c r="AY29" s="1131"/>
      <c r="AZ29" s="1130" t="s">
        <v>500</v>
      </c>
      <c r="BA29" s="1130"/>
      <c r="BB29" s="1130"/>
      <c r="BC29" s="1130"/>
      <c r="BD29" s="1130"/>
      <c r="BE29" s="1116"/>
      <c r="BF29" s="1116"/>
      <c r="BG29" s="1116"/>
      <c r="BH29" s="1116"/>
      <c r="BI29" s="1117"/>
      <c r="BJ29" s="228"/>
      <c r="BK29" s="228"/>
      <c r="BL29" s="228"/>
      <c r="BM29" s="228"/>
      <c r="BN29" s="228"/>
      <c r="BO29" s="241"/>
      <c r="BP29" s="241"/>
      <c r="BQ29" s="238">
        <v>23</v>
      </c>
      <c r="BR29" s="239"/>
      <c r="BS29" s="1098"/>
      <c r="BT29" s="1099"/>
      <c r="BU29" s="1099"/>
      <c r="BV29" s="1099"/>
      <c r="BW29" s="1099"/>
      <c r="BX29" s="1099"/>
      <c r="BY29" s="1099"/>
      <c r="BZ29" s="1099"/>
      <c r="CA29" s="1099"/>
      <c r="CB29" s="1099"/>
      <c r="CC29" s="1099"/>
      <c r="CD29" s="1099"/>
      <c r="CE29" s="1099"/>
      <c r="CF29" s="1099"/>
      <c r="CG29" s="1100"/>
      <c r="CH29" s="1073"/>
      <c r="CI29" s="1074"/>
      <c r="CJ29" s="1074"/>
      <c r="CK29" s="1074"/>
      <c r="CL29" s="1075"/>
      <c r="CM29" s="1073"/>
      <c r="CN29" s="1074"/>
      <c r="CO29" s="1074"/>
      <c r="CP29" s="1074"/>
      <c r="CQ29" s="1075"/>
      <c r="CR29" s="1073"/>
      <c r="CS29" s="1074"/>
      <c r="CT29" s="1074"/>
      <c r="CU29" s="1074"/>
      <c r="CV29" s="1075"/>
      <c r="CW29" s="1073"/>
      <c r="CX29" s="1074"/>
      <c r="CY29" s="1074"/>
      <c r="CZ29" s="1074"/>
      <c r="DA29" s="1075"/>
      <c r="DB29" s="1073"/>
      <c r="DC29" s="1074"/>
      <c r="DD29" s="1074"/>
      <c r="DE29" s="1074"/>
      <c r="DF29" s="1075"/>
      <c r="DG29" s="1073"/>
      <c r="DH29" s="1074"/>
      <c r="DI29" s="1074"/>
      <c r="DJ29" s="1074"/>
      <c r="DK29" s="1075"/>
      <c r="DL29" s="1073"/>
      <c r="DM29" s="1074"/>
      <c r="DN29" s="1074"/>
      <c r="DO29" s="1074"/>
      <c r="DP29" s="1075"/>
      <c r="DQ29" s="1073"/>
      <c r="DR29" s="1074"/>
      <c r="DS29" s="1074"/>
      <c r="DT29" s="1074"/>
      <c r="DU29" s="1075"/>
      <c r="DV29" s="1076"/>
      <c r="DW29" s="1077"/>
      <c r="DX29" s="1077"/>
      <c r="DY29" s="1077"/>
      <c r="DZ29" s="1078"/>
      <c r="EA29" s="222"/>
    </row>
    <row r="30" spans="1:131" s="223" customFormat="1" ht="26.25" customHeight="1" x14ac:dyDescent="0.15">
      <c r="A30" s="242">
        <v>3</v>
      </c>
      <c r="B30" s="1121" t="s">
        <v>395</v>
      </c>
      <c r="C30" s="1122"/>
      <c r="D30" s="1122"/>
      <c r="E30" s="1122"/>
      <c r="F30" s="1122"/>
      <c r="G30" s="1122"/>
      <c r="H30" s="1122"/>
      <c r="I30" s="1122"/>
      <c r="J30" s="1122"/>
      <c r="K30" s="1122"/>
      <c r="L30" s="1122"/>
      <c r="M30" s="1122"/>
      <c r="N30" s="1122"/>
      <c r="O30" s="1122"/>
      <c r="P30" s="1123"/>
      <c r="Q30" s="1127">
        <v>5012</v>
      </c>
      <c r="R30" s="1128"/>
      <c r="S30" s="1128"/>
      <c r="T30" s="1128"/>
      <c r="U30" s="1128"/>
      <c r="V30" s="1128">
        <v>5010</v>
      </c>
      <c r="W30" s="1128"/>
      <c r="X30" s="1128"/>
      <c r="Y30" s="1128"/>
      <c r="Z30" s="1128"/>
      <c r="AA30" s="1128">
        <v>2</v>
      </c>
      <c r="AB30" s="1128"/>
      <c r="AC30" s="1128"/>
      <c r="AD30" s="1128"/>
      <c r="AE30" s="1129"/>
      <c r="AF30" s="1103">
        <v>2</v>
      </c>
      <c r="AG30" s="1104"/>
      <c r="AH30" s="1104"/>
      <c r="AI30" s="1104"/>
      <c r="AJ30" s="1105"/>
      <c r="AK30" s="1049">
        <v>2334</v>
      </c>
      <c r="AL30" s="1040"/>
      <c r="AM30" s="1040"/>
      <c r="AN30" s="1040"/>
      <c r="AO30" s="1040"/>
      <c r="AP30" s="1131" t="s">
        <v>500</v>
      </c>
      <c r="AQ30" s="1131"/>
      <c r="AR30" s="1131"/>
      <c r="AS30" s="1131"/>
      <c r="AT30" s="1131"/>
      <c r="AU30" s="1131" t="s">
        <v>500</v>
      </c>
      <c r="AV30" s="1131"/>
      <c r="AW30" s="1131"/>
      <c r="AX30" s="1131"/>
      <c r="AY30" s="1131"/>
      <c r="AZ30" s="1130" t="s">
        <v>500</v>
      </c>
      <c r="BA30" s="1130"/>
      <c r="BB30" s="1130"/>
      <c r="BC30" s="1130"/>
      <c r="BD30" s="1130"/>
      <c r="BE30" s="1116"/>
      <c r="BF30" s="1116"/>
      <c r="BG30" s="1116"/>
      <c r="BH30" s="1116"/>
      <c r="BI30" s="1117"/>
      <c r="BJ30" s="228"/>
      <c r="BK30" s="228"/>
      <c r="BL30" s="228"/>
      <c r="BM30" s="228"/>
      <c r="BN30" s="228"/>
      <c r="BO30" s="241"/>
      <c r="BP30" s="241"/>
      <c r="BQ30" s="238">
        <v>24</v>
      </c>
      <c r="BR30" s="239"/>
      <c r="BS30" s="1098"/>
      <c r="BT30" s="1099"/>
      <c r="BU30" s="1099"/>
      <c r="BV30" s="1099"/>
      <c r="BW30" s="1099"/>
      <c r="BX30" s="1099"/>
      <c r="BY30" s="1099"/>
      <c r="BZ30" s="1099"/>
      <c r="CA30" s="1099"/>
      <c r="CB30" s="1099"/>
      <c r="CC30" s="1099"/>
      <c r="CD30" s="1099"/>
      <c r="CE30" s="1099"/>
      <c r="CF30" s="1099"/>
      <c r="CG30" s="1100"/>
      <c r="CH30" s="1073"/>
      <c r="CI30" s="1074"/>
      <c r="CJ30" s="1074"/>
      <c r="CK30" s="1074"/>
      <c r="CL30" s="1075"/>
      <c r="CM30" s="1073"/>
      <c r="CN30" s="1074"/>
      <c r="CO30" s="1074"/>
      <c r="CP30" s="1074"/>
      <c r="CQ30" s="1075"/>
      <c r="CR30" s="1073"/>
      <c r="CS30" s="1074"/>
      <c r="CT30" s="1074"/>
      <c r="CU30" s="1074"/>
      <c r="CV30" s="1075"/>
      <c r="CW30" s="1073"/>
      <c r="CX30" s="1074"/>
      <c r="CY30" s="1074"/>
      <c r="CZ30" s="1074"/>
      <c r="DA30" s="1075"/>
      <c r="DB30" s="1073"/>
      <c r="DC30" s="1074"/>
      <c r="DD30" s="1074"/>
      <c r="DE30" s="1074"/>
      <c r="DF30" s="1075"/>
      <c r="DG30" s="1073"/>
      <c r="DH30" s="1074"/>
      <c r="DI30" s="1074"/>
      <c r="DJ30" s="1074"/>
      <c r="DK30" s="1075"/>
      <c r="DL30" s="1073"/>
      <c r="DM30" s="1074"/>
      <c r="DN30" s="1074"/>
      <c r="DO30" s="1074"/>
      <c r="DP30" s="1075"/>
      <c r="DQ30" s="1073"/>
      <c r="DR30" s="1074"/>
      <c r="DS30" s="1074"/>
      <c r="DT30" s="1074"/>
      <c r="DU30" s="1075"/>
      <c r="DV30" s="1076"/>
      <c r="DW30" s="1077"/>
      <c r="DX30" s="1077"/>
      <c r="DY30" s="1077"/>
      <c r="DZ30" s="1078"/>
      <c r="EA30" s="222"/>
    </row>
    <row r="31" spans="1:131" s="223" customFormat="1" ht="26.25" customHeight="1" x14ac:dyDescent="0.15">
      <c r="A31" s="242">
        <v>4</v>
      </c>
      <c r="B31" s="1121" t="s">
        <v>396</v>
      </c>
      <c r="C31" s="1122"/>
      <c r="D31" s="1122"/>
      <c r="E31" s="1122"/>
      <c r="F31" s="1122"/>
      <c r="G31" s="1122"/>
      <c r="H31" s="1122"/>
      <c r="I31" s="1122"/>
      <c r="J31" s="1122"/>
      <c r="K31" s="1122"/>
      <c r="L31" s="1122"/>
      <c r="M31" s="1122"/>
      <c r="N31" s="1122"/>
      <c r="O31" s="1122"/>
      <c r="P31" s="1123"/>
      <c r="Q31" s="1127">
        <v>4255</v>
      </c>
      <c r="R31" s="1128"/>
      <c r="S31" s="1128"/>
      <c r="T31" s="1128"/>
      <c r="U31" s="1128"/>
      <c r="V31" s="1128">
        <v>1789</v>
      </c>
      <c r="W31" s="1128"/>
      <c r="X31" s="1128"/>
      <c r="Y31" s="1128"/>
      <c r="Z31" s="1128"/>
      <c r="AA31" s="1128">
        <v>2466</v>
      </c>
      <c r="AB31" s="1128"/>
      <c r="AC31" s="1128"/>
      <c r="AD31" s="1128"/>
      <c r="AE31" s="1129"/>
      <c r="AF31" s="1103">
        <v>2466</v>
      </c>
      <c r="AG31" s="1104"/>
      <c r="AH31" s="1104"/>
      <c r="AI31" s="1104"/>
      <c r="AJ31" s="1105"/>
      <c r="AK31" s="1132" t="s">
        <v>561</v>
      </c>
      <c r="AL31" s="1131"/>
      <c r="AM31" s="1131"/>
      <c r="AN31" s="1131"/>
      <c r="AO31" s="1131"/>
      <c r="AP31" s="1131" t="s">
        <v>500</v>
      </c>
      <c r="AQ31" s="1131"/>
      <c r="AR31" s="1131"/>
      <c r="AS31" s="1131"/>
      <c r="AT31" s="1131"/>
      <c r="AU31" s="1131" t="s">
        <v>500</v>
      </c>
      <c r="AV31" s="1131"/>
      <c r="AW31" s="1131"/>
      <c r="AX31" s="1131"/>
      <c r="AY31" s="1131"/>
      <c r="AZ31" s="1130" t="s">
        <v>500</v>
      </c>
      <c r="BA31" s="1130"/>
      <c r="BB31" s="1130"/>
      <c r="BC31" s="1130"/>
      <c r="BD31" s="1130"/>
      <c r="BE31" s="1116" t="s">
        <v>397</v>
      </c>
      <c r="BF31" s="1116"/>
      <c r="BG31" s="1116"/>
      <c r="BH31" s="1116"/>
      <c r="BI31" s="1117"/>
      <c r="BJ31" s="228"/>
      <c r="BK31" s="228"/>
      <c r="BL31" s="228"/>
      <c r="BM31" s="228"/>
      <c r="BN31" s="228"/>
      <c r="BO31" s="241"/>
      <c r="BP31" s="241"/>
      <c r="BQ31" s="238">
        <v>25</v>
      </c>
      <c r="BR31" s="239"/>
      <c r="BS31" s="1098"/>
      <c r="BT31" s="1099"/>
      <c r="BU31" s="1099"/>
      <c r="BV31" s="1099"/>
      <c r="BW31" s="1099"/>
      <c r="BX31" s="1099"/>
      <c r="BY31" s="1099"/>
      <c r="BZ31" s="1099"/>
      <c r="CA31" s="1099"/>
      <c r="CB31" s="1099"/>
      <c r="CC31" s="1099"/>
      <c r="CD31" s="1099"/>
      <c r="CE31" s="1099"/>
      <c r="CF31" s="1099"/>
      <c r="CG31" s="1100"/>
      <c r="CH31" s="1073"/>
      <c r="CI31" s="1074"/>
      <c r="CJ31" s="1074"/>
      <c r="CK31" s="1074"/>
      <c r="CL31" s="1075"/>
      <c r="CM31" s="1073"/>
      <c r="CN31" s="1074"/>
      <c r="CO31" s="1074"/>
      <c r="CP31" s="1074"/>
      <c r="CQ31" s="1075"/>
      <c r="CR31" s="1073"/>
      <c r="CS31" s="1074"/>
      <c r="CT31" s="1074"/>
      <c r="CU31" s="1074"/>
      <c r="CV31" s="1075"/>
      <c r="CW31" s="1073"/>
      <c r="CX31" s="1074"/>
      <c r="CY31" s="1074"/>
      <c r="CZ31" s="1074"/>
      <c r="DA31" s="1075"/>
      <c r="DB31" s="1073"/>
      <c r="DC31" s="1074"/>
      <c r="DD31" s="1074"/>
      <c r="DE31" s="1074"/>
      <c r="DF31" s="1075"/>
      <c r="DG31" s="1073"/>
      <c r="DH31" s="1074"/>
      <c r="DI31" s="1074"/>
      <c r="DJ31" s="1074"/>
      <c r="DK31" s="1075"/>
      <c r="DL31" s="1073"/>
      <c r="DM31" s="1074"/>
      <c r="DN31" s="1074"/>
      <c r="DO31" s="1074"/>
      <c r="DP31" s="1075"/>
      <c r="DQ31" s="1073"/>
      <c r="DR31" s="1074"/>
      <c r="DS31" s="1074"/>
      <c r="DT31" s="1074"/>
      <c r="DU31" s="1075"/>
      <c r="DV31" s="1076"/>
      <c r="DW31" s="1077"/>
      <c r="DX31" s="1077"/>
      <c r="DY31" s="1077"/>
      <c r="DZ31" s="1078"/>
      <c r="EA31" s="222"/>
    </row>
    <row r="32" spans="1:131" s="223" customFormat="1" ht="26.25" customHeight="1" x14ac:dyDescent="0.15">
      <c r="A32" s="242">
        <v>5</v>
      </c>
      <c r="B32" s="1121" t="s">
        <v>398</v>
      </c>
      <c r="C32" s="1122"/>
      <c r="D32" s="1122"/>
      <c r="E32" s="1122"/>
      <c r="F32" s="1122"/>
      <c r="G32" s="1122"/>
      <c r="H32" s="1122"/>
      <c r="I32" s="1122"/>
      <c r="J32" s="1122"/>
      <c r="K32" s="1122"/>
      <c r="L32" s="1122"/>
      <c r="M32" s="1122"/>
      <c r="N32" s="1122"/>
      <c r="O32" s="1122"/>
      <c r="P32" s="1123"/>
      <c r="Q32" s="1127">
        <v>4017</v>
      </c>
      <c r="R32" s="1128"/>
      <c r="S32" s="1128"/>
      <c r="T32" s="1128"/>
      <c r="U32" s="1128"/>
      <c r="V32" s="1128">
        <v>3957</v>
      </c>
      <c r="W32" s="1128"/>
      <c r="X32" s="1128"/>
      <c r="Y32" s="1128"/>
      <c r="Z32" s="1128"/>
      <c r="AA32" s="1128">
        <v>60</v>
      </c>
      <c r="AB32" s="1128"/>
      <c r="AC32" s="1128"/>
      <c r="AD32" s="1128"/>
      <c r="AE32" s="1129"/>
      <c r="AF32" s="1103">
        <v>60</v>
      </c>
      <c r="AG32" s="1104"/>
      <c r="AH32" s="1104"/>
      <c r="AI32" s="1104"/>
      <c r="AJ32" s="1105"/>
      <c r="AK32" s="1049">
        <v>1400</v>
      </c>
      <c r="AL32" s="1040"/>
      <c r="AM32" s="1040"/>
      <c r="AN32" s="1040"/>
      <c r="AO32" s="1040"/>
      <c r="AP32" s="1040">
        <v>4714</v>
      </c>
      <c r="AQ32" s="1040"/>
      <c r="AR32" s="1040"/>
      <c r="AS32" s="1040"/>
      <c r="AT32" s="1040"/>
      <c r="AU32" s="1040">
        <v>2541</v>
      </c>
      <c r="AV32" s="1040"/>
      <c r="AW32" s="1040"/>
      <c r="AX32" s="1040"/>
      <c r="AY32" s="1040"/>
      <c r="AZ32" s="1130" t="s">
        <v>500</v>
      </c>
      <c r="BA32" s="1130"/>
      <c r="BB32" s="1130"/>
      <c r="BC32" s="1130"/>
      <c r="BD32" s="1130"/>
      <c r="BE32" s="1116" t="s">
        <v>399</v>
      </c>
      <c r="BF32" s="1116"/>
      <c r="BG32" s="1116"/>
      <c r="BH32" s="1116"/>
      <c r="BI32" s="1117"/>
      <c r="BJ32" s="228"/>
      <c r="BK32" s="228"/>
      <c r="BL32" s="228"/>
      <c r="BM32" s="228"/>
      <c r="BN32" s="228"/>
      <c r="BO32" s="241"/>
      <c r="BP32" s="241"/>
      <c r="BQ32" s="238">
        <v>26</v>
      </c>
      <c r="BR32" s="239"/>
      <c r="BS32" s="1098"/>
      <c r="BT32" s="1099"/>
      <c r="BU32" s="1099"/>
      <c r="BV32" s="1099"/>
      <c r="BW32" s="1099"/>
      <c r="BX32" s="1099"/>
      <c r="BY32" s="1099"/>
      <c r="BZ32" s="1099"/>
      <c r="CA32" s="1099"/>
      <c r="CB32" s="1099"/>
      <c r="CC32" s="1099"/>
      <c r="CD32" s="1099"/>
      <c r="CE32" s="1099"/>
      <c r="CF32" s="1099"/>
      <c r="CG32" s="1100"/>
      <c r="CH32" s="1073"/>
      <c r="CI32" s="1074"/>
      <c r="CJ32" s="1074"/>
      <c r="CK32" s="1074"/>
      <c r="CL32" s="1075"/>
      <c r="CM32" s="1073"/>
      <c r="CN32" s="1074"/>
      <c r="CO32" s="1074"/>
      <c r="CP32" s="1074"/>
      <c r="CQ32" s="1075"/>
      <c r="CR32" s="1073"/>
      <c r="CS32" s="1074"/>
      <c r="CT32" s="1074"/>
      <c r="CU32" s="1074"/>
      <c r="CV32" s="1075"/>
      <c r="CW32" s="1073"/>
      <c r="CX32" s="1074"/>
      <c r="CY32" s="1074"/>
      <c r="CZ32" s="1074"/>
      <c r="DA32" s="1075"/>
      <c r="DB32" s="1073"/>
      <c r="DC32" s="1074"/>
      <c r="DD32" s="1074"/>
      <c r="DE32" s="1074"/>
      <c r="DF32" s="1075"/>
      <c r="DG32" s="1073"/>
      <c r="DH32" s="1074"/>
      <c r="DI32" s="1074"/>
      <c r="DJ32" s="1074"/>
      <c r="DK32" s="1075"/>
      <c r="DL32" s="1073"/>
      <c r="DM32" s="1074"/>
      <c r="DN32" s="1074"/>
      <c r="DO32" s="1074"/>
      <c r="DP32" s="1075"/>
      <c r="DQ32" s="1073"/>
      <c r="DR32" s="1074"/>
      <c r="DS32" s="1074"/>
      <c r="DT32" s="1074"/>
      <c r="DU32" s="1075"/>
      <c r="DV32" s="1076"/>
      <c r="DW32" s="1077"/>
      <c r="DX32" s="1077"/>
      <c r="DY32" s="1077"/>
      <c r="DZ32" s="1078"/>
      <c r="EA32" s="222"/>
    </row>
    <row r="33" spans="1:131" s="223" customFormat="1" ht="26.25" customHeight="1" x14ac:dyDescent="0.15">
      <c r="A33" s="242">
        <v>6</v>
      </c>
      <c r="B33" s="1121"/>
      <c r="C33" s="1122"/>
      <c r="D33" s="1122"/>
      <c r="E33" s="1122"/>
      <c r="F33" s="1122"/>
      <c r="G33" s="1122"/>
      <c r="H33" s="1122"/>
      <c r="I33" s="1122"/>
      <c r="J33" s="1122"/>
      <c r="K33" s="1122"/>
      <c r="L33" s="1122"/>
      <c r="M33" s="1122"/>
      <c r="N33" s="1122"/>
      <c r="O33" s="1122"/>
      <c r="P33" s="1123"/>
      <c r="Q33" s="1127"/>
      <c r="R33" s="1128"/>
      <c r="S33" s="1128"/>
      <c r="T33" s="1128"/>
      <c r="U33" s="1128"/>
      <c r="V33" s="1128"/>
      <c r="W33" s="1128"/>
      <c r="X33" s="1128"/>
      <c r="Y33" s="1128"/>
      <c r="Z33" s="1128"/>
      <c r="AA33" s="1128"/>
      <c r="AB33" s="1128"/>
      <c r="AC33" s="1128"/>
      <c r="AD33" s="1128"/>
      <c r="AE33" s="1129"/>
      <c r="AF33" s="1103"/>
      <c r="AG33" s="1104"/>
      <c r="AH33" s="1104"/>
      <c r="AI33" s="1104"/>
      <c r="AJ33" s="1105"/>
      <c r="AK33" s="1049"/>
      <c r="AL33" s="1040"/>
      <c r="AM33" s="1040"/>
      <c r="AN33" s="1040"/>
      <c r="AO33" s="1040"/>
      <c r="AP33" s="1040"/>
      <c r="AQ33" s="1040"/>
      <c r="AR33" s="1040"/>
      <c r="AS33" s="1040"/>
      <c r="AT33" s="1040"/>
      <c r="AU33" s="1040"/>
      <c r="AV33" s="1040"/>
      <c r="AW33" s="1040"/>
      <c r="AX33" s="1040"/>
      <c r="AY33" s="1040"/>
      <c r="AZ33" s="1126"/>
      <c r="BA33" s="1126"/>
      <c r="BB33" s="1126"/>
      <c r="BC33" s="1126"/>
      <c r="BD33" s="1126"/>
      <c r="BE33" s="1116"/>
      <c r="BF33" s="1116"/>
      <c r="BG33" s="1116"/>
      <c r="BH33" s="1116"/>
      <c r="BI33" s="1117"/>
      <c r="BJ33" s="228"/>
      <c r="BK33" s="228"/>
      <c r="BL33" s="228"/>
      <c r="BM33" s="228"/>
      <c r="BN33" s="228"/>
      <c r="BO33" s="241"/>
      <c r="BP33" s="241"/>
      <c r="BQ33" s="238">
        <v>27</v>
      </c>
      <c r="BR33" s="239"/>
      <c r="BS33" s="1098"/>
      <c r="BT33" s="1099"/>
      <c r="BU33" s="1099"/>
      <c r="BV33" s="1099"/>
      <c r="BW33" s="1099"/>
      <c r="BX33" s="1099"/>
      <c r="BY33" s="1099"/>
      <c r="BZ33" s="1099"/>
      <c r="CA33" s="1099"/>
      <c r="CB33" s="1099"/>
      <c r="CC33" s="1099"/>
      <c r="CD33" s="1099"/>
      <c r="CE33" s="1099"/>
      <c r="CF33" s="1099"/>
      <c r="CG33" s="1100"/>
      <c r="CH33" s="1073"/>
      <c r="CI33" s="1074"/>
      <c r="CJ33" s="1074"/>
      <c r="CK33" s="1074"/>
      <c r="CL33" s="1075"/>
      <c r="CM33" s="1073"/>
      <c r="CN33" s="1074"/>
      <c r="CO33" s="1074"/>
      <c r="CP33" s="1074"/>
      <c r="CQ33" s="1075"/>
      <c r="CR33" s="1073"/>
      <c r="CS33" s="1074"/>
      <c r="CT33" s="1074"/>
      <c r="CU33" s="1074"/>
      <c r="CV33" s="1075"/>
      <c r="CW33" s="1073"/>
      <c r="CX33" s="1074"/>
      <c r="CY33" s="1074"/>
      <c r="CZ33" s="1074"/>
      <c r="DA33" s="1075"/>
      <c r="DB33" s="1073"/>
      <c r="DC33" s="1074"/>
      <c r="DD33" s="1074"/>
      <c r="DE33" s="1074"/>
      <c r="DF33" s="1075"/>
      <c r="DG33" s="1073"/>
      <c r="DH33" s="1074"/>
      <c r="DI33" s="1074"/>
      <c r="DJ33" s="1074"/>
      <c r="DK33" s="1075"/>
      <c r="DL33" s="1073"/>
      <c r="DM33" s="1074"/>
      <c r="DN33" s="1074"/>
      <c r="DO33" s="1074"/>
      <c r="DP33" s="1075"/>
      <c r="DQ33" s="1073"/>
      <c r="DR33" s="1074"/>
      <c r="DS33" s="1074"/>
      <c r="DT33" s="1074"/>
      <c r="DU33" s="1075"/>
      <c r="DV33" s="1076"/>
      <c r="DW33" s="1077"/>
      <c r="DX33" s="1077"/>
      <c r="DY33" s="1077"/>
      <c r="DZ33" s="1078"/>
      <c r="EA33" s="222"/>
    </row>
    <row r="34" spans="1:131" s="223" customFormat="1" ht="26.25" customHeight="1" x14ac:dyDescent="0.15">
      <c r="A34" s="242">
        <v>7</v>
      </c>
      <c r="B34" s="1121"/>
      <c r="C34" s="1122"/>
      <c r="D34" s="1122"/>
      <c r="E34" s="1122"/>
      <c r="F34" s="1122"/>
      <c r="G34" s="1122"/>
      <c r="H34" s="1122"/>
      <c r="I34" s="1122"/>
      <c r="J34" s="1122"/>
      <c r="K34" s="1122"/>
      <c r="L34" s="1122"/>
      <c r="M34" s="1122"/>
      <c r="N34" s="1122"/>
      <c r="O34" s="1122"/>
      <c r="P34" s="1123"/>
      <c r="Q34" s="1127"/>
      <c r="R34" s="1128"/>
      <c r="S34" s="1128"/>
      <c r="T34" s="1128"/>
      <c r="U34" s="1128"/>
      <c r="V34" s="1128"/>
      <c r="W34" s="1128"/>
      <c r="X34" s="1128"/>
      <c r="Y34" s="1128"/>
      <c r="Z34" s="1128"/>
      <c r="AA34" s="1128"/>
      <c r="AB34" s="1128"/>
      <c r="AC34" s="1128"/>
      <c r="AD34" s="1128"/>
      <c r="AE34" s="1129"/>
      <c r="AF34" s="1103"/>
      <c r="AG34" s="1104"/>
      <c r="AH34" s="1104"/>
      <c r="AI34" s="1104"/>
      <c r="AJ34" s="1105"/>
      <c r="AK34" s="1049"/>
      <c r="AL34" s="1040"/>
      <c r="AM34" s="1040"/>
      <c r="AN34" s="1040"/>
      <c r="AO34" s="1040"/>
      <c r="AP34" s="1040"/>
      <c r="AQ34" s="1040"/>
      <c r="AR34" s="1040"/>
      <c r="AS34" s="1040"/>
      <c r="AT34" s="1040"/>
      <c r="AU34" s="1040"/>
      <c r="AV34" s="1040"/>
      <c r="AW34" s="1040"/>
      <c r="AX34" s="1040"/>
      <c r="AY34" s="1040"/>
      <c r="AZ34" s="1126"/>
      <c r="BA34" s="1126"/>
      <c r="BB34" s="1126"/>
      <c r="BC34" s="1126"/>
      <c r="BD34" s="1126"/>
      <c r="BE34" s="1116"/>
      <c r="BF34" s="1116"/>
      <c r="BG34" s="1116"/>
      <c r="BH34" s="1116"/>
      <c r="BI34" s="1117"/>
      <c r="BJ34" s="228"/>
      <c r="BK34" s="228"/>
      <c r="BL34" s="228"/>
      <c r="BM34" s="228"/>
      <c r="BN34" s="228"/>
      <c r="BO34" s="241"/>
      <c r="BP34" s="241"/>
      <c r="BQ34" s="238">
        <v>28</v>
      </c>
      <c r="BR34" s="239"/>
      <c r="BS34" s="1098"/>
      <c r="BT34" s="1099"/>
      <c r="BU34" s="1099"/>
      <c r="BV34" s="1099"/>
      <c r="BW34" s="1099"/>
      <c r="BX34" s="1099"/>
      <c r="BY34" s="1099"/>
      <c r="BZ34" s="1099"/>
      <c r="CA34" s="1099"/>
      <c r="CB34" s="1099"/>
      <c r="CC34" s="1099"/>
      <c r="CD34" s="1099"/>
      <c r="CE34" s="1099"/>
      <c r="CF34" s="1099"/>
      <c r="CG34" s="1100"/>
      <c r="CH34" s="1073"/>
      <c r="CI34" s="1074"/>
      <c r="CJ34" s="1074"/>
      <c r="CK34" s="1074"/>
      <c r="CL34" s="1075"/>
      <c r="CM34" s="1073"/>
      <c r="CN34" s="1074"/>
      <c r="CO34" s="1074"/>
      <c r="CP34" s="1074"/>
      <c r="CQ34" s="1075"/>
      <c r="CR34" s="1073"/>
      <c r="CS34" s="1074"/>
      <c r="CT34" s="1074"/>
      <c r="CU34" s="1074"/>
      <c r="CV34" s="1075"/>
      <c r="CW34" s="1073"/>
      <c r="CX34" s="1074"/>
      <c r="CY34" s="1074"/>
      <c r="CZ34" s="1074"/>
      <c r="DA34" s="1075"/>
      <c r="DB34" s="1073"/>
      <c r="DC34" s="1074"/>
      <c r="DD34" s="1074"/>
      <c r="DE34" s="1074"/>
      <c r="DF34" s="1075"/>
      <c r="DG34" s="1073"/>
      <c r="DH34" s="1074"/>
      <c r="DI34" s="1074"/>
      <c r="DJ34" s="1074"/>
      <c r="DK34" s="1075"/>
      <c r="DL34" s="1073"/>
      <c r="DM34" s="1074"/>
      <c r="DN34" s="1074"/>
      <c r="DO34" s="1074"/>
      <c r="DP34" s="1075"/>
      <c r="DQ34" s="1073"/>
      <c r="DR34" s="1074"/>
      <c r="DS34" s="1074"/>
      <c r="DT34" s="1074"/>
      <c r="DU34" s="1075"/>
      <c r="DV34" s="1076"/>
      <c r="DW34" s="1077"/>
      <c r="DX34" s="1077"/>
      <c r="DY34" s="1077"/>
      <c r="DZ34" s="1078"/>
      <c r="EA34" s="222"/>
    </row>
    <row r="35" spans="1:131" s="223" customFormat="1" ht="26.25" customHeight="1" x14ac:dyDescent="0.15">
      <c r="A35" s="242">
        <v>8</v>
      </c>
      <c r="B35" s="1121"/>
      <c r="C35" s="1122"/>
      <c r="D35" s="1122"/>
      <c r="E35" s="1122"/>
      <c r="F35" s="1122"/>
      <c r="G35" s="1122"/>
      <c r="H35" s="1122"/>
      <c r="I35" s="1122"/>
      <c r="J35" s="1122"/>
      <c r="K35" s="1122"/>
      <c r="L35" s="1122"/>
      <c r="M35" s="1122"/>
      <c r="N35" s="1122"/>
      <c r="O35" s="1122"/>
      <c r="P35" s="1123"/>
      <c r="Q35" s="1127"/>
      <c r="R35" s="1128"/>
      <c r="S35" s="1128"/>
      <c r="T35" s="1128"/>
      <c r="U35" s="1128"/>
      <c r="V35" s="1128"/>
      <c r="W35" s="1128"/>
      <c r="X35" s="1128"/>
      <c r="Y35" s="1128"/>
      <c r="Z35" s="1128"/>
      <c r="AA35" s="1128"/>
      <c r="AB35" s="1128"/>
      <c r="AC35" s="1128"/>
      <c r="AD35" s="1128"/>
      <c r="AE35" s="1129"/>
      <c r="AF35" s="1103"/>
      <c r="AG35" s="1104"/>
      <c r="AH35" s="1104"/>
      <c r="AI35" s="1104"/>
      <c r="AJ35" s="1105"/>
      <c r="AK35" s="1049"/>
      <c r="AL35" s="1040"/>
      <c r="AM35" s="1040"/>
      <c r="AN35" s="1040"/>
      <c r="AO35" s="1040"/>
      <c r="AP35" s="1040"/>
      <c r="AQ35" s="1040"/>
      <c r="AR35" s="1040"/>
      <c r="AS35" s="1040"/>
      <c r="AT35" s="1040"/>
      <c r="AU35" s="1040"/>
      <c r="AV35" s="1040"/>
      <c r="AW35" s="1040"/>
      <c r="AX35" s="1040"/>
      <c r="AY35" s="1040"/>
      <c r="AZ35" s="1126"/>
      <c r="BA35" s="1126"/>
      <c r="BB35" s="1126"/>
      <c r="BC35" s="1126"/>
      <c r="BD35" s="1126"/>
      <c r="BE35" s="1116"/>
      <c r="BF35" s="1116"/>
      <c r="BG35" s="1116"/>
      <c r="BH35" s="1116"/>
      <c r="BI35" s="1117"/>
      <c r="BJ35" s="228"/>
      <c r="BK35" s="228"/>
      <c r="BL35" s="228"/>
      <c r="BM35" s="228"/>
      <c r="BN35" s="228"/>
      <c r="BO35" s="241"/>
      <c r="BP35" s="241"/>
      <c r="BQ35" s="238">
        <v>29</v>
      </c>
      <c r="BR35" s="239"/>
      <c r="BS35" s="1098"/>
      <c r="BT35" s="1099"/>
      <c r="BU35" s="1099"/>
      <c r="BV35" s="1099"/>
      <c r="BW35" s="1099"/>
      <c r="BX35" s="1099"/>
      <c r="BY35" s="1099"/>
      <c r="BZ35" s="1099"/>
      <c r="CA35" s="1099"/>
      <c r="CB35" s="1099"/>
      <c r="CC35" s="1099"/>
      <c r="CD35" s="1099"/>
      <c r="CE35" s="1099"/>
      <c r="CF35" s="1099"/>
      <c r="CG35" s="1100"/>
      <c r="CH35" s="1073"/>
      <c r="CI35" s="1074"/>
      <c r="CJ35" s="1074"/>
      <c r="CK35" s="1074"/>
      <c r="CL35" s="1075"/>
      <c r="CM35" s="1073"/>
      <c r="CN35" s="1074"/>
      <c r="CO35" s="1074"/>
      <c r="CP35" s="1074"/>
      <c r="CQ35" s="1075"/>
      <c r="CR35" s="1073"/>
      <c r="CS35" s="1074"/>
      <c r="CT35" s="1074"/>
      <c r="CU35" s="1074"/>
      <c r="CV35" s="1075"/>
      <c r="CW35" s="1073"/>
      <c r="CX35" s="1074"/>
      <c r="CY35" s="1074"/>
      <c r="CZ35" s="1074"/>
      <c r="DA35" s="1075"/>
      <c r="DB35" s="1073"/>
      <c r="DC35" s="1074"/>
      <c r="DD35" s="1074"/>
      <c r="DE35" s="1074"/>
      <c r="DF35" s="1075"/>
      <c r="DG35" s="1073"/>
      <c r="DH35" s="1074"/>
      <c r="DI35" s="1074"/>
      <c r="DJ35" s="1074"/>
      <c r="DK35" s="1075"/>
      <c r="DL35" s="1073"/>
      <c r="DM35" s="1074"/>
      <c r="DN35" s="1074"/>
      <c r="DO35" s="1074"/>
      <c r="DP35" s="1075"/>
      <c r="DQ35" s="1073"/>
      <c r="DR35" s="1074"/>
      <c r="DS35" s="1074"/>
      <c r="DT35" s="1074"/>
      <c r="DU35" s="1075"/>
      <c r="DV35" s="1076"/>
      <c r="DW35" s="1077"/>
      <c r="DX35" s="1077"/>
      <c r="DY35" s="1077"/>
      <c r="DZ35" s="1078"/>
      <c r="EA35" s="222"/>
    </row>
    <row r="36" spans="1:131" s="223" customFormat="1" ht="26.25" customHeight="1" x14ac:dyDescent="0.15">
      <c r="A36" s="242">
        <v>9</v>
      </c>
      <c r="B36" s="1121"/>
      <c r="C36" s="1122"/>
      <c r="D36" s="1122"/>
      <c r="E36" s="1122"/>
      <c r="F36" s="1122"/>
      <c r="G36" s="1122"/>
      <c r="H36" s="1122"/>
      <c r="I36" s="1122"/>
      <c r="J36" s="1122"/>
      <c r="K36" s="1122"/>
      <c r="L36" s="1122"/>
      <c r="M36" s="1122"/>
      <c r="N36" s="1122"/>
      <c r="O36" s="1122"/>
      <c r="P36" s="1123"/>
      <c r="Q36" s="1127"/>
      <c r="R36" s="1128"/>
      <c r="S36" s="1128"/>
      <c r="T36" s="1128"/>
      <c r="U36" s="1128"/>
      <c r="V36" s="1128"/>
      <c r="W36" s="1128"/>
      <c r="X36" s="1128"/>
      <c r="Y36" s="1128"/>
      <c r="Z36" s="1128"/>
      <c r="AA36" s="1128"/>
      <c r="AB36" s="1128"/>
      <c r="AC36" s="1128"/>
      <c r="AD36" s="1128"/>
      <c r="AE36" s="1129"/>
      <c r="AF36" s="1103"/>
      <c r="AG36" s="1104"/>
      <c r="AH36" s="1104"/>
      <c r="AI36" s="1104"/>
      <c r="AJ36" s="1105"/>
      <c r="AK36" s="1049"/>
      <c r="AL36" s="1040"/>
      <c r="AM36" s="1040"/>
      <c r="AN36" s="1040"/>
      <c r="AO36" s="1040"/>
      <c r="AP36" s="1040"/>
      <c r="AQ36" s="1040"/>
      <c r="AR36" s="1040"/>
      <c r="AS36" s="1040"/>
      <c r="AT36" s="1040"/>
      <c r="AU36" s="1040"/>
      <c r="AV36" s="1040"/>
      <c r="AW36" s="1040"/>
      <c r="AX36" s="1040"/>
      <c r="AY36" s="1040"/>
      <c r="AZ36" s="1126"/>
      <c r="BA36" s="1126"/>
      <c r="BB36" s="1126"/>
      <c r="BC36" s="1126"/>
      <c r="BD36" s="1126"/>
      <c r="BE36" s="1116"/>
      <c r="BF36" s="1116"/>
      <c r="BG36" s="1116"/>
      <c r="BH36" s="1116"/>
      <c r="BI36" s="1117"/>
      <c r="BJ36" s="228"/>
      <c r="BK36" s="228"/>
      <c r="BL36" s="228"/>
      <c r="BM36" s="228"/>
      <c r="BN36" s="228"/>
      <c r="BO36" s="241"/>
      <c r="BP36" s="241"/>
      <c r="BQ36" s="238">
        <v>30</v>
      </c>
      <c r="BR36" s="239"/>
      <c r="BS36" s="1098"/>
      <c r="BT36" s="1099"/>
      <c r="BU36" s="1099"/>
      <c r="BV36" s="1099"/>
      <c r="BW36" s="1099"/>
      <c r="BX36" s="1099"/>
      <c r="BY36" s="1099"/>
      <c r="BZ36" s="1099"/>
      <c r="CA36" s="1099"/>
      <c r="CB36" s="1099"/>
      <c r="CC36" s="1099"/>
      <c r="CD36" s="1099"/>
      <c r="CE36" s="1099"/>
      <c r="CF36" s="1099"/>
      <c r="CG36" s="1100"/>
      <c r="CH36" s="1073"/>
      <c r="CI36" s="1074"/>
      <c r="CJ36" s="1074"/>
      <c r="CK36" s="1074"/>
      <c r="CL36" s="1075"/>
      <c r="CM36" s="1073"/>
      <c r="CN36" s="1074"/>
      <c r="CO36" s="1074"/>
      <c r="CP36" s="1074"/>
      <c r="CQ36" s="1075"/>
      <c r="CR36" s="1073"/>
      <c r="CS36" s="1074"/>
      <c r="CT36" s="1074"/>
      <c r="CU36" s="1074"/>
      <c r="CV36" s="1075"/>
      <c r="CW36" s="1073"/>
      <c r="CX36" s="1074"/>
      <c r="CY36" s="1074"/>
      <c r="CZ36" s="1074"/>
      <c r="DA36" s="1075"/>
      <c r="DB36" s="1073"/>
      <c r="DC36" s="1074"/>
      <c r="DD36" s="1074"/>
      <c r="DE36" s="1074"/>
      <c r="DF36" s="1075"/>
      <c r="DG36" s="1073"/>
      <c r="DH36" s="1074"/>
      <c r="DI36" s="1074"/>
      <c r="DJ36" s="1074"/>
      <c r="DK36" s="1075"/>
      <c r="DL36" s="1073"/>
      <c r="DM36" s="1074"/>
      <c r="DN36" s="1074"/>
      <c r="DO36" s="1074"/>
      <c r="DP36" s="1075"/>
      <c r="DQ36" s="1073"/>
      <c r="DR36" s="1074"/>
      <c r="DS36" s="1074"/>
      <c r="DT36" s="1074"/>
      <c r="DU36" s="1075"/>
      <c r="DV36" s="1076"/>
      <c r="DW36" s="1077"/>
      <c r="DX36" s="1077"/>
      <c r="DY36" s="1077"/>
      <c r="DZ36" s="1078"/>
      <c r="EA36" s="222"/>
    </row>
    <row r="37" spans="1:131" s="223" customFormat="1" ht="26.25" customHeight="1" x14ac:dyDescent="0.15">
      <c r="A37" s="242">
        <v>10</v>
      </c>
      <c r="B37" s="1121"/>
      <c r="C37" s="1122"/>
      <c r="D37" s="1122"/>
      <c r="E37" s="1122"/>
      <c r="F37" s="1122"/>
      <c r="G37" s="1122"/>
      <c r="H37" s="1122"/>
      <c r="I37" s="1122"/>
      <c r="J37" s="1122"/>
      <c r="K37" s="1122"/>
      <c r="L37" s="1122"/>
      <c r="M37" s="1122"/>
      <c r="N37" s="1122"/>
      <c r="O37" s="1122"/>
      <c r="P37" s="1123"/>
      <c r="Q37" s="1127"/>
      <c r="R37" s="1128"/>
      <c r="S37" s="1128"/>
      <c r="T37" s="1128"/>
      <c r="U37" s="1128"/>
      <c r="V37" s="1128"/>
      <c r="W37" s="1128"/>
      <c r="X37" s="1128"/>
      <c r="Y37" s="1128"/>
      <c r="Z37" s="1128"/>
      <c r="AA37" s="1128"/>
      <c r="AB37" s="1128"/>
      <c r="AC37" s="1128"/>
      <c r="AD37" s="1128"/>
      <c r="AE37" s="1129"/>
      <c r="AF37" s="1103"/>
      <c r="AG37" s="1104"/>
      <c r="AH37" s="1104"/>
      <c r="AI37" s="1104"/>
      <c r="AJ37" s="1105"/>
      <c r="AK37" s="1049"/>
      <c r="AL37" s="1040"/>
      <c r="AM37" s="1040"/>
      <c r="AN37" s="1040"/>
      <c r="AO37" s="1040"/>
      <c r="AP37" s="1040"/>
      <c r="AQ37" s="1040"/>
      <c r="AR37" s="1040"/>
      <c r="AS37" s="1040"/>
      <c r="AT37" s="1040"/>
      <c r="AU37" s="1040"/>
      <c r="AV37" s="1040"/>
      <c r="AW37" s="1040"/>
      <c r="AX37" s="1040"/>
      <c r="AY37" s="1040"/>
      <c r="AZ37" s="1126"/>
      <c r="BA37" s="1126"/>
      <c r="BB37" s="1126"/>
      <c r="BC37" s="1126"/>
      <c r="BD37" s="1126"/>
      <c r="BE37" s="1116"/>
      <c r="BF37" s="1116"/>
      <c r="BG37" s="1116"/>
      <c r="BH37" s="1116"/>
      <c r="BI37" s="1117"/>
      <c r="BJ37" s="228"/>
      <c r="BK37" s="228"/>
      <c r="BL37" s="228"/>
      <c r="BM37" s="228"/>
      <c r="BN37" s="228"/>
      <c r="BO37" s="241"/>
      <c r="BP37" s="241"/>
      <c r="BQ37" s="238">
        <v>31</v>
      </c>
      <c r="BR37" s="239"/>
      <c r="BS37" s="1098"/>
      <c r="BT37" s="1099"/>
      <c r="BU37" s="1099"/>
      <c r="BV37" s="1099"/>
      <c r="BW37" s="1099"/>
      <c r="BX37" s="1099"/>
      <c r="BY37" s="1099"/>
      <c r="BZ37" s="1099"/>
      <c r="CA37" s="1099"/>
      <c r="CB37" s="1099"/>
      <c r="CC37" s="1099"/>
      <c r="CD37" s="1099"/>
      <c r="CE37" s="1099"/>
      <c r="CF37" s="1099"/>
      <c r="CG37" s="1100"/>
      <c r="CH37" s="1073"/>
      <c r="CI37" s="1074"/>
      <c r="CJ37" s="1074"/>
      <c r="CK37" s="1074"/>
      <c r="CL37" s="1075"/>
      <c r="CM37" s="1073"/>
      <c r="CN37" s="1074"/>
      <c r="CO37" s="1074"/>
      <c r="CP37" s="1074"/>
      <c r="CQ37" s="1075"/>
      <c r="CR37" s="1073"/>
      <c r="CS37" s="1074"/>
      <c r="CT37" s="1074"/>
      <c r="CU37" s="1074"/>
      <c r="CV37" s="1075"/>
      <c r="CW37" s="1073"/>
      <c r="CX37" s="1074"/>
      <c r="CY37" s="1074"/>
      <c r="CZ37" s="1074"/>
      <c r="DA37" s="1075"/>
      <c r="DB37" s="1073"/>
      <c r="DC37" s="1074"/>
      <c r="DD37" s="1074"/>
      <c r="DE37" s="1074"/>
      <c r="DF37" s="1075"/>
      <c r="DG37" s="1073"/>
      <c r="DH37" s="1074"/>
      <c r="DI37" s="1074"/>
      <c r="DJ37" s="1074"/>
      <c r="DK37" s="1075"/>
      <c r="DL37" s="1073"/>
      <c r="DM37" s="1074"/>
      <c r="DN37" s="1074"/>
      <c r="DO37" s="1074"/>
      <c r="DP37" s="1075"/>
      <c r="DQ37" s="1073"/>
      <c r="DR37" s="1074"/>
      <c r="DS37" s="1074"/>
      <c r="DT37" s="1074"/>
      <c r="DU37" s="1075"/>
      <c r="DV37" s="1076"/>
      <c r="DW37" s="1077"/>
      <c r="DX37" s="1077"/>
      <c r="DY37" s="1077"/>
      <c r="DZ37" s="1078"/>
      <c r="EA37" s="222"/>
    </row>
    <row r="38" spans="1:131" s="223" customFormat="1" ht="26.25" customHeight="1" x14ac:dyDescent="0.15">
      <c r="A38" s="242">
        <v>11</v>
      </c>
      <c r="B38" s="1121"/>
      <c r="C38" s="1122"/>
      <c r="D38" s="1122"/>
      <c r="E38" s="1122"/>
      <c r="F38" s="1122"/>
      <c r="G38" s="1122"/>
      <c r="H38" s="1122"/>
      <c r="I38" s="1122"/>
      <c r="J38" s="1122"/>
      <c r="K38" s="1122"/>
      <c r="L38" s="1122"/>
      <c r="M38" s="1122"/>
      <c r="N38" s="1122"/>
      <c r="O38" s="1122"/>
      <c r="P38" s="1123"/>
      <c r="Q38" s="1127"/>
      <c r="R38" s="1128"/>
      <c r="S38" s="1128"/>
      <c r="T38" s="1128"/>
      <c r="U38" s="1128"/>
      <c r="V38" s="1128"/>
      <c r="W38" s="1128"/>
      <c r="X38" s="1128"/>
      <c r="Y38" s="1128"/>
      <c r="Z38" s="1128"/>
      <c r="AA38" s="1128"/>
      <c r="AB38" s="1128"/>
      <c r="AC38" s="1128"/>
      <c r="AD38" s="1128"/>
      <c r="AE38" s="1129"/>
      <c r="AF38" s="1103"/>
      <c r="AG38" s="1104"/>
      <c r="AH38" s="1104"/>
      <c r="AI38" s="1104"/>
      <c r="AJ38" s="1105"/>
      <c r="AK38" s="1049"/>
      <c r="AL38" s="1040"/>
      <c r="AM38" s="1040"/>
      <c r="AN38" s="1040"/>
      <c r="AO38" s="1040"/>
      <c r="AP38" s="1040"/>
      <c r="AQ38" s="1040"/>
      <c r="AR38" s="1040"/>
      <c r="AS38" s="1040"/>
      <c r="AT38" s="1040"/>
      <c r="AU38" s="1040"/>
      <c r="AV38" s="1040"/>
      <c r="AW38" s="1040"/>
      <c r="AX38" s="1040"/>
      <c r="AY38" s="1040"/>
      <c r="AZ38" s="1126"/>
      <c r="BA38" s="1126"/>
      <c r="BB38" s="1126"/>
      <c r="BC38" s="1126"/>
      <c r="BD38" s="1126"/>
      <c r="BE38" s="1116"/>
      <c r="BF38" s="1116"/>
      <c r="BG38" s="1116"/>
      <c r="BH38" s="1116"/>
      <c r="BI38" s="1117"/>
      <c r="BJ38" s="228"/>
      <c r="BK38" s="228"/>
      <c r="BL38" s="228"/>
      <c r="BM38" s="228"/>
      <c r="BN38" s="228"/>
      <c r="BO38" s="241"/>
      <c r="BP38" s="241"/>
      <c r="BQ38" s="238">
        <v>32</v>
      </c>
      <c r="BR38" s="239"/>
      <c r="BS38" s="1098"/>
      <c r="BT38" s="1099"/>
      <c r="BU38" s="1099"/>
      <c r="BV38" s="1099"/>
      <c r="BW38" s="1099"/>
      <c r="BX38" s="1099"/>
      <c r="BY38" s="1099"/>
      <c r="BZ38" s="1099"/>
      <c r="CA38" s="1099"/>
      <c r="CB38" s="1099"/>
      <c r="CC38" s="1099"/>
      <c r="CD38" s="1099"/>
      <c r="CE38" s="1099"/>
      <c r="CF38" s="1099"/>
      <c r="CG38" s="1100"/>
      <c r="CH38" s="1073"/>
      <c r="CI38" s="1074"/>
      <c r="CJ38" s="1074"/>
      <c r="CK38" s="1074"/>
      <c r="CL38" s="1075"/>
      <c r="CM38" s="1073"/>
      <c r="CN38" s="1074"/>
      <c r="CO38" s="1074"/>
      <c r="CP38" s="1074"/>
      <c r="CQ38" s="1075"/>
      <c r="CR38" s="1073"/>
      <c r="CS38" s="1074"/>
      <c r="CT38" s="1074"/>
      <c r="CU38" s="1074"/>
      <c r="CV38" s="1075"/>
      <c r="CW38" s="1073"/>
      <c r="CX38" s="1074"/>
      <c r="CY38" s="1074"/>
      <c r="CZ38" s="1074"/>
      <c r="DA38" s="1075"/>
      <c r="DB38" s="1073"/>
      <c r="DC38" s="1074"/>
      <c r="DD38" s="1074"/>
      <c r="DE38" s="1074"/>
      <c r="DF38" s="1075"/>
      <c r="DG38" s="1073"/>
      <c r="DH38" s="1074"/>
      <c r="DI38" s="1074"/>
      <c r="DJ38" s="1074"/>
      <c r="DK38" s="1075"/>
      <c r="DL38" s="1073"/>
      <c r="DM38" s="1074"/>
      <c r="DN38" s="1074"/>
      <c r="DO38" s="1074"/>
      <c r="DP38" s="1075"/>
      <c r="DQ38" s="1073"/>
      <c r="DR38" s="1074"/>
      <c r="DS38" s="1074"/>
      <c r="DT38" s="1074"/>
      <c r="DU38" s="1075"/>
      <c r="DV38" s="1076"/>
      <c r="DW38" s="1077"/>
      <c r="DX38" s="1077"/>
      <c r="DY38" s="1077"/>
      <c r="DZ38" s="1078"/>
      <c r="EA38" s="222"/>
    </row>
    <row r="39" spans="1:131" s="223" customFormat="1" ht="26.25" customHeight="1" x14ac:dyDescent="0.15">
      <c r="A39" s="242">
        <v>12</v>
      </c>
      <c r="B39" s="1121"/>
      <c r="C39" s="1122"/>
      <c r="D39" s="1122"/>
      <c r="E39" s="1122"/>
      <c r="F39" s="1122"/>
      <c r="G39" s="1122"/>
      <c r="H39" s="1122"/>
      <c r="I39" s="1122"/>
      <c r="J39" s="1122"/>
      <c r="K39" s="1122"/>
      <c r="L39" s="1122"/>
      <c r="M39" s="1122"/>
      <c r="N39" s="1122"/>
      <c r="O39" s="1122"/>
      <c r="P39" s="1123"/>
      <c r="Q39" s="1127"/>
      <c r="R39" s="1128"/>
      <c r="S39" s="1128"/>
      <c r="T39" s="1128"/>
      <c r="U39" s="1128"/>
      <c r="V39" s="1128"/>
      <c r="W39" s="1128"/>
      <c r="X39" s="1128"/>
      <c r="Y39" s="1128"/>
      <c r="Z39" s="1128"/>
      <c r="AA39" s="1128"/>
      <c r="AB39" s="1128"/>
      <c r="AC39" s="1128"/>
      <c r="AD39" s="1128"/>
      <c r="AE39" s="1129"/>
      <c r="AF39" s="1103"/>
      <c r="AG39" s="1104"/>
      <c r="AH39" s="1104"/>
      <c r="AI39" s="1104"/>
      <c r="AJ39" s="1105"/>
      <c r="AK39" s="1049"/>
      <c r="AL39" s="1040"/>
      <c r="AM39" s="1040"/>
      <c r="AN39" s="1040"/>
      <c r="AO39" s="1040"/>
      <c r="AP39" s="1040"/>
      <c r="AQ39" s="1040"/>
      <c r="AR39" s="1040"/>
      <c r="AS39" s="1040"/>
      <c r="AT39" s="1040"/>
      <c r="AU39" s="1040"/>
      <c r="AV39" s="1040"/>
      <c r="AW39" s="1040"/>
      <c r="AX39" s="1040"/>
      <c r="AY39" s="1040"/>
      <c r="AZ39" s="1126"/>
      <c r="BA39" s="1126"/>
      <c r="BB39" s="1126"/>
      <c r="BC39" s="1126"/>
      <c r="BD39" s="1126"/>
      <c r="BE39" s="1116"/>
      <c r="BF39" s="1116"/>
      <c r="BG39" s="1116"/>
      <c r="BH39" s="1116"/>
      <c r="BI39" s="1117"/>
      <c r="BJ39" s="228"/>
      <c r="BK39" s="228"/>
      <c r="BL39" s="228"/>
      <c r="BM39" s="228"/>
      <c r="BN39" s="228"/>
      <c r="BO39" s="241"/>
      <c r="BP39" s="241"/>
      <c r="BQ39" s="238">
        <v>33</v>
      </c>
      <c r="BR39" s="239"/>
      <c r="BS39" s="1098"/>
      <c r="BT39" s="1099"/>
      <c r="BU39" s="1099"/>
      <c r="BV39" s="1099"/>
      <c r="BW39" s="1099"/>
      <c r="BX39" s="1099"/>
      <c r="BY39" s="1099"/>
      <c r="BZ39" s="1099"/>
      <c r="CA39" s="1099"/>
      <c r="CB39" s="1099"/>
      <c r="CC39" s="1099"/>
      <c r="CD39" s="1099"/>
      <c r="CE39" s="1099"/>
      <c r="CF39" s="1099"/>
      <c r="CG39" s="1100"/>
      <c r="CH39" s="1073"/>
      <c r="CI39" s="1074"/>
      <c r="CJ39" s="1074"/>
      <c r="CK39" s="1074"/>
      <c r="CL39" s="1075"/>
      <c r="CM39" s="1073"/>
      <c r="CN39" s="1074"/>
      <c r="CO39" s="1074"/>
      <c r="CP39" s="1074"/>
      <c r="CQ39" s="1075"/>
      <c r="CR39" s="1073"/>
      <c r="CS39" s="1074"/>
      <c r="CT39" s="1074"/>
      <c r="CU39" s="1074"/>
      <c r="CV39" s="1075"/>
      <c r="CW39" s="1073"/>
      <c r="CX39" s="1074"/>
      <c r="CY39" s="1074"/>
      <c r="CZ39" s="1074"/>
      <c r="DA39" s="1075"/>
      <c r="DB39" s="1073"/>
      <c r="DC39" s="1074"/>
      <c r="DD39" s="1074"/>
      <c r="DE39" s="1074"/>
      <c r="DF39" s="1075"/>
      <c r="DG39" s="1073"/>
      <c r="DH39" s="1074"/>
      <c r="DI39" s="1074"/>
      <c r="DJ39" s="1074"/>
      <c r="DK39" s="1075"/>
      <c r="DL39" s="1073"/>
      <c r="DM39" s="1074"/>
      <c r="DN39" s="1074"/>
      <c r="DO39" s="1074"/>
      <c r="DP39" s="1075"/>
      <c r="DQ39" s="1073"/>
      <c r="DR39" s="1074"/>
      <c r="DS39" s="1074"/>
      <c r="DT39" s="1074"/>
      <c r="DU39" s="1075"/>
      <c r="DV39" s="1076"/>
      <c r="DW39" s="1077"/>
      <c r="DX39" s="1077"/>
      <c r="DY39" s="1077"/>
      <c r="DZ39" s="1078"/>
      <c r="EA39" s="222"/>
    </row>
    <row r="40" spans="1:131" s="223" customFormat="1" ht="26.25" customHeight="1" x14ac:dyDescent="0.15">
      <c r="A40" s="237">
        <v>13</v>
      </c>
      <c r="B40" s="1121"/>
      <c r="C40" s="1122"/>
      <c r="D40" s="1122"/>
      <c r="E40" s="1122"/>
      <c r="F40" s="1122"/>
      <c r="G40" s="1122"/>
      <c r="H40" s="1122"/>
      <c r="I40" s="1122"/>
      <c r="J40" s="1122"/>
      <c r="K40" s="1122"/>
      <c r="L40" s="1122"/>
      <c r="M40" s="1122"/>
      <c r="N40" s="1122"/>
      <c r="O40" s="1122"/>
      <c r="P40" s="1123"/>
      <c r="Q40" s="1127"/>
      <c r="R40" s="1128"/>
      <c r="S40" s="1128"/>
      <c r="T40" s="1128"/>
      <c r="U40" s="1128"/>
      <c r="V40" s="1128"/>
      <c r="W40" s="1128"/>
      <c r="X40" s="1128"/>
      <c r="Y40" s="1128"/>
      <c r="Z40" s="1128"/>
      <c r="AA40" s="1128"/>
      <c r="AB40" s="1128"/>
      <c r="AC40" s="1128"/>
      <c r="AD40" s="1128"/>
      <c r="AE40" s="1129"/>
      <c r="AF40" s="1103"/>
      <c r="AG40" s="1104"/>
      <c r="AH40" s="1104"/>
      <c r="AI40" s="1104"/>
      <c r="AJ40" s="1105"/>
      <c r="AK40" s="1049"/>
      <c r="AL40" s="1040"/>
      <c r="AM40" s="1040"/>
      <c r="AN40" s="1040"/>
      <c r="AO40" s="1040"/>
      <c r="AP40" s="1040"/>
      <c r="AQ40" s="1040"/>
      <c r="AR40" s="1040"/>
      <c r="AS40" s="1040"/>
      <c r="AT40" s="1040"/>
      <c r="AU40" s="1040"/>
      <c r="AV40" s="1040"/>
      <c r="AW40" s="1040"/>
      <c r="AX40" s="1040"/>
      <c r="AY40" s="1040"/>
      <c r="AZ40" s="1126"/>
      <c r="BA40" s="1126"/>
      <c r="BB40" s="1126"/>
      <c r="BC40" s="1126"/>
      <c r="BD40" s="1126"/>
      <c r="BE40" s="1116"/>
      <c r="BF40" s="1116"/>
      <c r="BG40" s="1116"/>
      <c r="BH40" s="1116"/>
      <c r="BI40" s="1117"/>
      <c r="BJ40" s="228"/>
      <c r="BK40" s="228"/>
      <c r="BL40" s="228"/>
      <c r="BM40" s="228"/>
      <c r="BN40" s="228"/>
      <c r="BO40" s="241"/>
      <c r="BP40" s="241"/>
      <c r="BQ40" s="238">
        <v>34</v>
      </c>
      <c r="BR40" s="239"/>
      <c r="BS40" s="1098"/>
      <c r="BT40" s="1099"/>
      <c r="BU40" s="1099"/>
      <c r="BV40" s="1099"/>
      <c r="BW40" s="1099"/>
      <c r="BX40" s="1099"/>
      <c r="BY40" s="1099"/>
      <c r="BZ40" s="1099"/>
      <c r="CA40" s="1099"/>
      <c r="CB40" s="1099"/>
      <c r="CC40" s="1099"/>
      <c r="CD40" s="1099"/>
      <c r="CE40" s="1099"/>
      <c r="CF40" s="1099"/>
      <c r="CG40" s="1100"/>
      <c r="CH40" s="1073"/>
      <c r="CI40" s="1074"/>
      <c r="CJ40" s="1074"/>
      <c r="CK40" s="1074"/>
      <c r="CL40" s="1075"/>
      <c r="CM40" s="1073"/>
      <c r="CN40" s="1074"/>
      <c r="CO40" s="1074"/>
      <c r="CP40" s="1074"/>
      <c r="CQ40" s="1075"/>
      <c r="CR40" s="1073"/>
      <c r="CS40" s="1074"/>
      <c r="CT40" s="1074"/>
      <c r="CU40" s="1074"/>
      <c r="CV40" s="1075"/>
      <c r="CW40" s="1073"/>
      <c r="CX40" s="1074"/>
      <c r="CY40" s="1074"/>
      <c r="CZ40" s="1074"/>
      <c r="DA40" s="1075"/>
      <c r="DB40" s="1073"/>
      <c r="DC40" s="1074"/>
      <c r="DD40" s="1074"/>
      <c r="DE40" s="1074"/>
      <c r="DF40" s="1075"/>
      <c r="DG40" s="1073"/>
      <c r="DH40" s="1074"/>
      <c r="DI40" s="1074"/>
      <c r="DJ40" s="1074"/>
      <c r="DK40" s="1075"/>
      <c r="DL40" s="1073"/>
      <c r="DM40" s="1074"/>
      <c r="DN40" s="1074"/>
      <c r="DO40" s="1074"/>
      <c r="DP40" s="1075"/>
      <c r="DQ40" s="1073"/>
      <c r="DR40" s="1074"/>
      <c r="DS40" s="1074"/>
      <c r="DT40" s="1074"/>
      <c r="DU40" s="1075"/>
      <c r="DV40" s="1076"/>
      <c r="DW40" s="1077"/>
      <c r="DX40" s="1077"/>
      <c r="DY40" s="1077"/>
      <c r="DZ40" s="1078"/>
      <c r="EA40" s="222"/>
    </row>
    <row r="41" spans="1:131" s="223" customFormat="1" ht="26.25" customHeight="1" x14ac:dyDescent="0.15">
      <c r="A41" s="237">
        <v>14</v>
      </c>
      <c r="B41" s="1121"/>
      <c r="C41" s="1122"/>
      <c r="D41" s="1122"/>
      <c r="E41" s="1122"/>
      <c r="F41" s="1122"/>
      <c r="G41" s="1122"/>
      <c r="H41" s="1122"/>
      <c r="I41" s="1122"/>
      <c r="J41" s="1122"/>
      <c r="K41" s="1122"/>
      <c r="L41" s="1122"/>
      <c r="M41" s="1122"/>
      <c r="N41" s="1122"/>
      <c r="O41" s="1122"/>
      <c r="P41" s="1123"/>
      <c r="Q41" s="1127"/>
      <c r="R41" s="1128"/>
      <c r="S41" s="1128"/>
      <c r="T41" s="1128"/>
      <c r="U41" s="1128"/>
      <c r="V41" s="1128"/>
      <c r="W41" s="1128"/>
      <c r="X41" s="1128"/>
      <c r="Y41" s="1128"/>
      <c r="Z41" s="1128"/>
      <c r="AA41" s="1128"/>
      <c r="AB41" s="1128"/>
      <c r="AC41" s="1128"/>
      <c r="AD41" s="1128"/>
      <c r="AE41" s="1129"/>
      <c r="AF41" s="1103"/>
      <c r="AG41" s="1104"/>
      <c r="AH41" s="1104"/>
      <c r="AI41" s="1104"/>
      <c r="AJ41" s="1105"/>
      <c r="AK41" s="1049"/>
      <c r="AL41" s="1040"/>
      <c r="AM41" s="1040"/>
      <c r="AN41" s="1040"/>
      <c r="AO41" s="1040"/>
      <c r="AP41" s="1040"/>
      <c r="AQ41" s="1040"/>
      <c r="AR41" s="1040"/>
      <c r="AS41" s="1040"/>
      <c r="AT41" s="1040"/>
      <c r="AU41" s="1040"/>
      <c r="AV41" s="1040"/>
      <c r="AW41" s="1040"/>
      <c r="AX41" s="1040"/>
      <c r="AY41" s="1040"/>
      <c r="AZ41" s="1126"/>
      <c r="BA41" s="1126"/>
      <c r="BB41" s="1126"/>
      <c r="BC41" s="1126"/>
      <c r="BD41" s="1126"/>
      <c r="BE41" s="1116"/>
      <c r="BF41" s="1116"/>
      <c r="BG41" s="1116"/>
      <c r="BH41" s="1116"/>
      <c r="BI41" s="1117"/>
      <c r="BJ41" s="228"/>
      <c r="BK41" s="228"/>
      <c r="BL41" s="228"/>
      <c r="BM41" s="228"/>
      <c r="BN41" s="228"/>
      <c r="BO41" s="241"/>
      <c r="BP41" s="241"/>
      <c r="BQ41" s="238">
        <v>35</v>
      </c>
      <c r="BR41" s="239"/>
      <c r="BS41" s="1098"/>
      <c r="BT41" s="1099"/>
      <c r="BU41" s="1099"/>
      <c r="BV41" s="1099"/>
      <c r="BW41" s="1099"/>
      <c r="BX41" s="1099"/>
      <c r="BY41" s="1099"/>
      <c r="BZ41" s="1099"/>
      <c r="CA41" s="1099"/>
      <c r="CB41" s="1099"/>
      <c r="CC41" s="1099"/>
      <c r="CD41" s="1099"/>
      <c r="CE41" s="1099"/>
      <c r="CF41" s="1099"/>
      <c r="CG41" s="1100"/>
      <c r="CH41" s="1073"/>
      <c r="CI41" s="1074"/>
      <c r="CJ41" s="1074"/>
      <c r="CK41" s="1074"/>
      <c r="CL41" s="1075"/>
      <c r="CM41" s="1073"/>
      <c r="CN41" s="1074"/>
      <c r="CO41" s="1074"/>
      <c r="CP41" s="1074"/>
      <c r="CQ41" s="1075"/>
      <c r="CR41" s="1073"/>
      <c r="CS41" s="1074"/>
      <c r="CT41" s="1074"/>
      <c r="CU41" s="1074"/>
      <c r="CV41" s="1075"/>
      <c r="CW41" s="1073"/>
      <c r="CX41" s="1074"/>
      <c r="CY41" s="1074"/>
      <c r="CZ41" s="1074"/>
      <c r="DA41" s="1075"/>
      <c r="DB41" s="1073"/>
      <c r="DC41" s="1074"/>
      <c r="DD41" s="1074"/>
      <c r="DE41" s="1074"/>
      <c r="DF41" s="1075"/>
      <c r="DG41" s="1073"/>
      <c r="DH41" s="1074"/>
      <c r="DI41" s="1074"/>
      <c r="DJ41" s="1074"/>
      <c r="DK41" s="1075"/>
      <c r="DL41" s="1073"/>
      <c r="DM41" s="1074"/>
      <c r="DN41" s="1074"/>
      <c r="DO41" s="1074"/>
      <c r="DP41" s="1075"/>
      <c r="DQ41" s="1073"/>
      <c r="DR41" s="1074"/>
      <c r="DS41" s="1074"/>
      <c r="DT41" s="1074"/>
      <c r="DU41" s="1075"/>
      <c r="DV41" s="1076"/>
      <c r="DW41" s="1077"/>
      <c r="DX41" s="1077"/>
      <c r="DY41" s="1077"/>
      <c r="DZ41" s="1078"/>
      <c r="EA41" s="222"/>
    </row>
    <row r="42" spans="1:131" s="223" customFormat="1" ht="26.25" customHeight="1" x14ac:dyDescent="0.15">
      <c r="A42" s="237">
        <v>15</v>
      </c>
      <c r="B42" s="1121"/>
      <c r="C42" s="1122"/>
      <c r="D42" s="1122"/>
      <c r="E42" s="1122"/>
      <c r="F42" s="1122"/>
      <c r="G42" s="1122"/>
      <c r="H42" s="1122"/>
      <c r="I42" s="1122"/>
      <c r="J42" s="1122"/>
      <c r="K42" s="1122"/>
      <c r="L42" s="1122"/>
      <c r="M42" s="1122"/>
      <c r="N42" s="1122"/>
      <c r="O42" s="1122"/>
      <c r="P42" s="1123"/>
      <c r="Q42" s="1127"/>
      <c r="R42" s="1128"/>
      <c r="S42" s="1128"/>
      <c r="T42" s="1128"/>
      <c r="U42" s="1128"/>
      <c r="V42" s="1128"/>
      <c r="W42" s="1128"/>
      <c r="X42" s="1128"/>
      <c r="Y42" s="1128"/>
      <c r="Z42" s="1128"/>
      <c r="AA42" s="1128"/>
      <c r="AB42" s="1128"/>
      <c r="AC42" s="1128"/>
      <c r="AD42" s="1128"/>
      <c r="AE42" s="1129"/>
      <c r="AF42" s="1103"/>
      <c r="AG42" s="1104"/>
      <c r="AH42" s="1104"/>
      <c r="AI42" s="1104"/>
      <c r="AJ42" s="1105"/>
      <c r="AK42" s="1049"/>
      <c r="AL42" s="1040"/>
      <c r="AM42" s="1040"/>
      <c r="AN42" s="1040"/>
      <c r="AO42" s="1040"/>
      <c r="AP42" s="1040"/>
      <c r="AQ42" s="1040"/>
      <c r="AR42" s="1040"/>
      <c r="AS42" s="1040"/>
      <c r="AT42" s="1040"/>
      <c r="AU42" s="1040"/>
      <c r="AV42" s="1040"/>
      <c r="AW42" s="1040"/>
      <c r="AX42" s="1040"/>
      <c r="AY42" s="1040"/>
      <c r="AZ42" s="1126"/>
      <c r="BA42" s="1126"/>
      <c r="BB42" s="1126"/>
      <c r="BC42" s="1126"/>
      <c r="BD42" s="1126"/>
      <c r="BE42" s="1116"/>
      <c r="BF42" s="1116"/>
      <c r="BG42" s="1116"/>
      <c r="BH42" s="1116"/>
      <c r="BI42" s="1117"/>
      <c r="BJ42" s="228"/>
      <c r="BK42" s="228"/>
      <c r="BL42" s="228"/>
      <c r="BM42" s="228"/>
      <c r="BN42" s="228"/>
      <c r="BO42" s="241"/>
      <c r="BP42" s="241"/>
      <c r="BQ42" s="238">
        <v>36</v>
      </c>
      <c r="BR42" s="239"/>
      <c r="BS42" s="1098"/>
      <c r="BT42" s="1099"/>
      <c r="BU42" s="1099"/>
      <c r="BV42" s="1099"/>
      <c r="BW42" s="1099"/>
      <c r="BX42" s="1099"/>
      <c r="BY42" s="1099"/>
      <c r="BZ42" s="1099"/>
      <c r="CA42" s="1099"/>
      <c r="CB42" s="1099"/>
      <c r="CC42" s="1099"/>
      <c r="CD42" s="1099"/>
      <c r="CE42" s="1099"/>
      <c r="CF42" s="1099"/>
      <c r="CG42" s="1100"/>
      <c r="CH42" s="1073"/>
      <c r="CI42" s="1074"/>
      <c r="CJ42" s="1074"/>
      <c r="CK42" s="1074"/>
      <c r="CL42" s="1075"/>
      <c r="CM42" s="1073"/>
      <c r="CN42" s="1074"/>
      <c r="CO42" s="1074"/>
      <c r="CP42" s="1074"/>
      <c r="CQ42" s="1075"/>
      <c r="CR42" s="1073"/>
      <c r="CS42" s="1074"/>
      <c r="CT42" s="1074"/>
      <c r="CU42" s="1074"/>
      <c r="CV42" s="1075"/>
      <c r="CW42" s="1073"/>
      <c r="CX42" s="1074"/>
      <c r="CY42" s="1074"/>
      <c r="CZ42" s="1074"/>
      <c r="DA42" s="1075"/>
      <c r="DB42" s="1073"/>
      <c r="DC42" s="1074"/>
      <c r="DD42" s="1074"/>
      <c r="DE42" s="1074"/>
      <c r="DF42" s="1075"/>
      <c r="DG42" s="1073"/>
      <c r="DH42" s="1074"/>
      <c r="DI42" s="1074"/>
      <c r="DJ42" s="1074"/>
      <c r="DK42" s="1075"/>
      <c r="DL42" s="1073"/>
      <c r="DM42" s="1074"/>
      <c r="DN42" s="1074"/>
      <c r="DO42" s="1074"/>
      <c r="DP42" s="1075"/>
      <c r="DQ42" s="1073"/>
      <c r="DR42" s="1074"/>
      <c r="DS42" s="1074"/>
      <c r="DT42" s="1074"/>
      <c r="DU42" s="1075"/>
      <c r="DV42" s="1076"/>
      <c r="DW42" s="1077"/>
      <c r="DX42" s="1077"/>
      <c r="DY42" s="1077"/>
      <c r="DZ42" s="1078"/>
      <c r="EA42" s="222"/>
    </row>
    <row r="43" spans="1:131" s="223" customFormat="1" ht="26.25" customHeight="1" x14ac:dyDescent="0.15">
      <c r="A43" s="237">
        <v>16</v>
      </c>
      <c r="B43" s="1121"/>
      <c r="C43" s="1122"/>
      <c r="D43" s="1122"/>
      <c r="E43" s="1122"/>
      <c r="F43" s="1122"/>
      <c r="G43" s="1122"/>
      <c r="H43" s="1122"/>
      <c r="I43" s="1122"/>
      <c r="J43" s="1122"/>
      <c r="K43" s="1122"/>
      <c r="L43" s="1122"/>
      <c r="M43" s="1122"/>
      <c r="N43" s="1122"/>
      <c r="O43" s="1122"/>
      <c r="P43" s="1123"/>
      <c r="Q43" s="1127"/>
      <c r="R43" s="1128"/>
      <c r="S43" s="1128"/>
      <c r="T43" s="1128"/>
      <c r="U43" s="1128"/>
      <c r="V43" s="1128"/>
      <c r="W43" s="1128"/>
      <c r="X43" s="1128"/>
      <c r="Y43" s="1128"/>
      <c r="Z43" s="1128"/>
      <c r="AA43" s="1128"/>
      <c r="AB43" s="1128"/>
      <c r="AC43" s="1128"/>
      <c r="AD43" s="1128"/>
      <c r="AE43" s="1129"/>
      <c r="AF43" s="1103"/>
      <c r="AG43" s="1104"/>
      <c r="AH43" s="1104"/>
      <c r="AI43" s="1104"/>
      <c r="AJ43" s="1105"/>
      <c r="AK43" s="1049"/>
      <c r="AL43" s="1040"/>
      <c r="AM43" s="1040"/>
      <c r="AN43" s="1040"/>
      <c r="AO43" s="1040"/>
      <c r="AP43" s="1040"/>
      <c r="AQ43" s="1040"/>
      <c r="AR43" s="1040"/>
      <c r="AS43" s="1040"/>
      <c r="AT43" s="1040"/>
      <c r="AU43" s="1040"/>
      <c r="AV43" s="1040"/>
      <c r="AW43" s="1040"/>
      <c r="AX43" s="1040"/>
      <c r="AY43" s="1040"/>
      <c r="AZ43" s="1126"/>
      <c r="BA43" s="1126"/>
      <c r="BB43" s="1126"/>
      <c r="BC43" s="1126"/>
      <c r="BD43" s="1126"/>
      <c r="BE43" s="1116"/>
      <c r="BF43" s="1116"/>
      <c r="BG43" s="1116"/>
      <c r="BH43" s="1116"/>
      <c r="BI43" s="1117"/>
      <c r="BJ43" s="228"/>
      <c r="BK43" s="228"/>
      <c r="BL43" s="228"/>
      <c r="BM43" s="228"/>
      <c r="BN43" s="228"/>
      <c r="BO43" s="241"/>
      <c r="BP43" s="241"/>
      <c r="BQ43" s="238">
        <v>37</v>
      </c>
      <c r="BR43" s="239"/>
      <c r="BS43" s="1098"/>
      <c r="BT43" s="1099"/>
      <c r="BU43" s="1099"/>
      <c r="BV43" s="1099"/>
      <c r="BW43" s="1099"/>
      <c r="BX43" s="1099"/>
      <c r="BY43" s="1099"/>
      <c r="BZ43" s="1099"/>
      <c r="CA43" s="1099"/>
      <c r="CB43" s="1099"/>
      <c r="CC43" s="1099"/>
      <c r="CD43" s="1099"/>
      <c r="CE43" s="1099"/>
      <c r="CF43" s="1099"/>
      <c r="CG43" s="1100"/>
      <c r="CH43" s="1073"/>
      <c r="CI43" s="1074"/>
      <c r="CJ43" s="1074"/>
      <c r="CK43" s="1074"/>
      <c r="CL43" s="1075"/>
      <c r="CM43" s="1073"/>
      <c r="CN43" s="1074"/>
      <c r="CO43" s="1074"/>
      <c r="CP43" s="1074"/>
      <c r="CQ43" s="1075"/>
      <c r="CR43" s="1073"/>
      <c r="CS43" s="1074"/>
      <c r="CT43" s="1074"/>
      <c r="CU43" s="1074"/>
      <c r="CV43" s="1075"/>
      <c r="CW43" s="1073"/>
      <c r="CX43" s="1074"/>
      <c r="CY43" s="1074"/>
      <c r="CZ43" s="1074"/>
      <c r="DA43" s="1075"/>
      <c r="DB43" s="1073"/>
      <c r="DC43" s="1074"/>
      <c r="DD43" s="1074"/>
      <c r="DE43" s="1074"/>
      <c r="DF43" s="1075"/>
      <c r="DG43" s="1073"/>
      <c r="DH43" s="1074"/>
      <c r="DI43" s="1074"/>
      <c r="DJ43" s="1074"/>
      <c r="DK43" s="1075"/>
      <c r="DL43" s="1073"/>
      <c r="DM43" s="1074"/>
      <c r="DN43" s="1074"/>
      <c r="DO43" s="1074"/>
      <c r="DP43" s="1075"/>
      <c r="DQ43" s="1073"/>
      <c r="DR43" s="1074"/>
      <c r="DS43" s="1074"/>
      <c r="DT43" s="1074"/>
      <c r="DU43" s="1075"/>
      <c r="DV43" s="1076"/>
      <c r="DW43" s="1077"/>
      <c r="DX43" s="1077"/>
      <c r="DY43" s="1077"/>
      <c r="DZ43" s="1078"/>
      <c r="EA43" s="222"/>
    </row>
    <row r="44" spans="1:131" s="223" customFormat="1" ht="26.25" customHeight="1" x14ac:dyDescent="0.15">
      <c r="A44" s="237">
        <v>17</v>
      </c>
      <c r="B44" s="1121"/>
      <c r="C44" s="1122"/>
      <c r="D44" s="1122"/>
      <c r="E44" s="1122"/>
      <c r="F44" s="1122"/>
      <c r="G44" s="1122"/>
      <c r="H44" s="1122"/>
      <c r="I44" s="1122"/>
      <c r="J44" s="1122"/>
      <c r="K44" s="1122"/>
      <c r="L44" s="1122"/>
      <c r="M44" s="1122"/>
      <c r="N44" s="1122"/>
      <c r="O44" s="1122"/>
      <c r="P44" s="1123"/>
      <c r="Q44" s="1127"/>
      <c r="R44" s="1128"/>
      <c r="S44" s="1128"/>
      <c r="T44" s="1128"/>
      <c r="U44" s="1128"/>
      <c r="V44" s="1128"/>
      <c r="W44" s="1128"/>
      <c r="X44" s="1128"/>
      <c r="Y44" s="1128"/>
      <c r="Z44" s="1128"/>
      <c r="AA44" s="1128"/>
      <c r="AB44" s="1128"/>
      <c r="AC44" s="1128"/>
      <c r="AD44" s="1128"/>
      <c r="AE44" s="1129"/>
      <c r="AF44" s="1103"/>
      <c r="AG44" s="1104"/>
      <c r="AH44" s="1104"/>
      <c r="AI44" s="1104"/>
      <c r="AJ44" s="1105"/>
      <c r="AK44" s="1049"/>
      <c r="AL44" s="1040"/>
      <c r="AM44" s="1040"/>
      <c r="AN44" s="1040"/>
      <c r="AO44" s="1040"/>
      <c r="AP44" s="1040"/>
      <c r="AQ44" s="1040"/>
      <c r="AR44" s="1040"/>
      <c r="AS44" s="1040"/>
      <c r="AT44" s="1040"/>
      <c r="AU44" s="1040"/>
      <c r="AV44" s="1040"/>
      <c r="AW44" s="1040"/>
      <c r="AX44" s="1040"/>
      <c r="AY44" s="1040"/>
      <c r="AZ44" s="1126"/>
      <c r="BA44" s="1126"/>
      <c r="BB44" s="1126"/>
      <c r="BC44" s="1126"/>
      <c r="BD44" s="1126"/>
      <c r="BE44" s="1116"/>
      <c r="BF44" s="1116"/>
      <c r="BG44" s="1116"/>
      <c r="BH44" s="1116"/>
      <c r="BI44" s="1117"/>
      <c r="BJ44" s="228"/>
      <c r="BK44" s="228"/>
      <c r="BL44" s="228"/>
      <c r="BM44" s="228"/>
      <c r="BN44" s="228"/>
      <c r="BO44" s="241"/>
      <c r="BP44" s="241"/>
      <c r="BQ44" s="238">
        <v>38</v>
      </c>
      <c r="BR44" s="239"/>
      <c r="BS44" s="1098"/>
      <c r="BT44" s="1099"/>
      <c r="BU44" s="1099"/>
      <c r="BV44" s="1099"/>
      <c r="BW44" s="1099"/>
      <c r="BX44" s="1099"/>
      <c r="BY44" s="1099"/>
      <c r="BZ44" s="1099"/>
      <c r="CA44" s="1099"/>
      <c r="CB44" s="1099"/>
      <c r="CC44" s="1099"/>
      <c r="CD44" s="1099"/>
      <c r="CE44" s="1099"/>
      <c r="CF44" s="1099"/>
      <c r="CG44" s="1100"/>
      <c r="CH44" s="1073"/>
      <c r="CI44" s="1074"/>
      <c r="CJ44" s="1074"/>
      <c r="CK44" s="1074"/>
      <c r="CL44" s="1075"/>
      <c r="CM44" s="1073"/>
      <c r="CN44" s="1074"/>
      <c r="CO44" s="1074"/>
      <c r="CP44" s="1074"/>
      <c r="CQ44" s="1075"/>
      <c r="CR44" s="1073"/>
      <c r="CS44" s="1074"/>
      <c r="CT44" s="1074"/>
      <c r="CU44" s="1074"/>
      <c r="CV44" s="1075"/>
      <c r="CW44" s="1073"/>
      <c r="CX44" s="1074"/>
      <c r="CY44" s="1074"/>
      <c r="CZ44" s="1074"/>
      <c r="DA44" s="1075"/>
      <c r="DB44" s="1073"/>
      <c r="DC44" s="1074"/>
      <c r="DD44" s="1074"/>
      <c r="DE44" s="1074"/>
      <c r="DF44" s="1075"/>
      <c r="DG44" s="1073"/>
      <c r="DH44" s="1074"/>
      <c r="DI44" s="1074"/>
      <c r="DJ44" s="1074"/>
      <c r="DK44" s="1075"/>
      <c r="DL44" s="1073"/>
      <c r="DM44" s="1074"/>
      <c r="DN44" s="1074"/>
      <c r="DO44" s="1074"/>
      <c r="DP44" s="1075"/>
      <c r="DQ44" s="1073"/>
      <c r="DR44" s="1074"/>
      <c r="DS44" s="1074"/>
      <c r="DT44" s="1074"/>
      <c r="DU44" s="1075"/>
      <c r="DV44" s="1076"/>
      <c r="DW44" s="1077"/>
      <c r="DX44" s="1077"/>
      <c r="DY44" s="1077"/>
      <c r="DZ44" s="1078"/>
      <c r="EA44" s="222"/>
    </row>
    <row r="45" spans="1:131" s="223" customFormat="1" ht="26.25" customHeight="1" x14ac:dyDescent="0.15">
      <c r="A45" s="237">
        <v>18</v>
      </c>
      <c r="B45" s="1121"/>
      <c r="C45" s="1122"/>
      <c r="D45" s="1122"/>
      <c r="E45" s="1122"/>
      <c r="F45" s="1122"/>
      <c r="G45" s="1122"/>
      <c r="H45" s="1122"/>
      <c r="I45" s="1122"/>
      <c r="J45" s="1122"/>
      <c r="K45" s="1122"/>
      <c r="L45" s="1122"/>
      <c r="M45" s="1122"/>
      <c r="N45" s="1122"/>
      <c r="O45" s="1122"/>
      <c r="P45" s="1123"/>
      <c r="Q45" s="1127"/>
      <c r="R45" s="1128"/>
      <c r="S45" s="1128"/>
      <c r="T45" s="1128"/>
      <c r="U45" s="1128"/>
      <c r="V45" s="1128"/>
      <c r="W45" s="1128"/>
      <c r="X45" s="1128"/>
      <c r="Y45" s="1128"/>
      <c r="Z45" s="1128"/>
      <c r="AA45" s="1128"/>
      <c r="AB45" s="1128"/>
      <c r="AC45" s="1128"/>
      <c r="AD45" s="1128"/>
      <c r="AE45" s="1129"/>
      <c r="AF45" s="1103"/>
      <c r="AG45" s="1104"/>
      <c r="AH45" s="1104"/>
      <c r="AI45" s="1104"/>
      <c r="AJ45" s="1105"/>
      <c r="AK45" s="1049"/>
      <c r="AL45" s="1040"/>
      <c r="AM45" s="1040"/>
      <c r="AN45" s="1040"/>
      <c r="AO45" s="1040"/>
      <c r="AP45" s="1040"/>
      <c r="AQ45" s="1040"/>
      <c r="AR45" s="1040"/>
      <c r="AS45" s="1040"/>
      <c r="AT45" s="1040"/>
      <c r="AU45" s="1040"/>
      <c r="AV45" s="1040"/>
      <c r="AW45" s="1040"/>
      <c r="AX45" s="1040"/>
      <c r="AY45" s="1040"/>
      <c r="AZ45" s="1126"/>
      <c r="BA45" s="1126"/>
      <c r="BB45" s="1126"/>
      <c r="BC45" s="1126"/>
      <c r="BD45" s="1126"/>
      <c r="BE45" s="1116"/>
      <c r="BF45" s="1116"/>
      <c r="BG45" s="1116"/>
      <c r="BH45" s="1116"/>
      <c r="BI45" s="1117"/>
      <c r="BJ45" s="228"/>
      <c r="BK45" s="228"/>
      <c r="BL45" s="228"/>
      <c r="BM45" s="228"/>
      <c r="BN45" s="228"/>
      <c r="BO45" s="241"/>
      <c r="BP45" s="241"/>
      <c r="BQ45" s="238">
        <v>39</v>
      </c>
      <c r="BR45" s="239"/>
      <c r="BS45" s="1098"/>
      <c r="BT45" s="1099"/>
      <c r="BU45" s="1099"/>
      <c r="BV45" s="1099"/>
      <c r="BW45" s="1099"/>
      <c r="BX45" s="1099"/>
      <c r="BY45" s="1099"/>
      <c r="BZ45" s="1099"/>
      <c r="CA45" s="1099"/>
      <c r="CB45" s="1099"/>
      <c r="CC45" s="1099"/>
      <c r="CD45" s="1099"/>
      <c r="CE45" s="1099"/>
      <c r="CF45" s="1099"/>
      <c r="CG45" s="1100"/>
      <c r="CH45" s="1073"/>
      <c r="CI45" s="1074"/>
      <c r="CJ45" s="1074"/>
      <c r="CK45" s="1074"/>
      <c r="CL45" s="1075"/>
      <c r="CM45" s="1073"/>
      <c r="CN45" s="1074"/>
      <c r="CO45" s="1074"/>
      <c r="CP45" s="1074"/>
      <c r="CQ45" s="1075"/>
      <c r="CR45" s="1073"/>
      <c r="CS45" s="1074"/>
      <c r="CT45" s="1074"/>
      <c r="CU45" s="1074"/>
      <c r="CV45" s="1075"/>
      <c r="CW45" s="1073"/>
      <c r="CX45" s="1074"/>
      <c r="CY45" s="1074"/>
      <c r="CZ45" s="1074"/>
      <c r="DA45" s="1075"/>
      <c r="DB45" s="1073"/>
      <c r="DC45" s="1074"/>
      <c r="DD45" s="1074"/>
      <c r="DE45" s="1074"/>
      <c r="DF45" s="1075"/>
      <c r="DG45" s="1073"/>
      <c r="DH45" s="1074"/>
      <c r="DI45" s="1074"/>
      <c r="DJ45" s="1074"/>
      <c r="DK45" s="1075"/>
      <c r="DL45" s="1073"/>
      <c r="DM45" s="1074"/>
      <c r="DN45" s="1074"/>
      <c r="DO45" s="1074"/>
      <c r="DP45" s="1075"/>
      <c r="DQ45" s="1073"/>
      <c r="DR45" s="1074"/>
      <c r="DS45" s="1074"/>
      <c r="DT45" s="1074"/>
      <c r="DU45" s="1075"/>
      <c r="DV45" s="1076"/>
      <c r="DW45" s="1077"/>
      <c r="DX45" s="1077"/>
      <c r="DY45" s="1077"/>
      <c r="DZ45" s="1078"/>
      <c r="EA45" s="222"/>
    </row>
    <row r="46" spans="1:131" s="223" customFormat="1" ht="26.25" customHeight="1" x14ac:dyDescent="0.15">
      <c r="A46" s="237">
        <v>19</v>
      </c>
      <c r="B46" s="1121"/>
      <c r="C46" s="1122"/>
      <c r="D46" s="1122"/>
      <c r="E46" s="1122"/>
      <c r="F46" s="1122"/>
      <c r="G46" s="1122"/>
      <c r="H46" s="1122"/>
      <c r="I46" s="1122"/>
      <c r="J46" s="1122"/>
      <c r="K46" s="1122"/>
      <c r="L46" s="1122"/>
      <c r="M46" s="1122"/>
      <c r="N46" s="1122"/>
      <c r="O46" s="1122"/>
      <c r="P46" s="1123"/>
      <c r="Q46" s="1127"/>
      <c r="R46" s="1128"/>
      <c r="S46" s="1128"/>
      <c r="T46" s="1128"/>
      <c r="U46" s="1128"/>
      <c r="V46" s="1128"/>
      <c r="W46" s="1128"/>
      <c r="X46" s="1128"/>
      <c r="Y46" s="1128"/>
      <c r="Z46" s="1128"/>
      <c r="AA46" s="1128"/>
      <c r="AB46" s="1128"/>
      <c r="AC46" s="1128"/>
      <c r="AD46" s="1128"/>
      <c r="AE46" s="1129"/>
      <c r="AF46" s="1103"/>
      <c r="AG46" s="1104"/>
      <c r="AH46" s="1104"/>
      <c r="AI46" s="1104"/>
      <c r="AJ46" s="1105"/>
      <c r="AK46" s="1049"/>
      <c r="AL46" s="1040"/>
      <c r="AM46" s="1040"/>
      <c r="AN46" s="1040"/>
      <c r="AO46" s="1040"/>
      <c r="AP46" s="1040"/>
      <c r="AQ46" s="1040"/>
      <c r="AR46" s="1040"/>
      <c r="AS46" s="1040"/>
      <c r="AT46" s="1040"/>
      <c r="AU46" s="1040"/>
      <c r="AV46" s="1040"/>
      <c r="AW46" s="1040"/>
      <c r="AX46" s="1040"/>
      <c r="AY46" s="1040"/>
      <c r="AZ46" s="1126"/>
      <c r="BA46" s="1126"/>
      <c r="BB46" s="1126"/>
      <c r="BC46" s="1126"/>
      <c r="BD46" s="1126"/>
      <c r="BE46" s="1116"/>
      <c r="BF46" s="1116"/>
      <c r="BG46" s="1116"/>
      <c r="BH46" s="1116"/>
      <c r="BI46" s="1117"/>
      <c r="BJ46" s="228"/>
      <c r="BK46" s="228"/>
      <c r="BL46" s="228"/>
      <c r="BM46" s="228"/>
      <c r="BN46" s="228"/>
      <c r="BO46" s="241"/>
      <c r="BP46" s="241"/>
      <c r="BQ46" s="238">
        <v>40</v>
      </c>
      <c r="BR46" s="239"/>
      <c r="BS46" s="1098"/>
      <c r="BT46" s="1099"/>
      <c r="BU46" s="1099"/>
      <c r="BV46" s="1099"/>
      <c r="BW46" s="1099"/>
      <c r="BX46" s="1099"/>
      <c r="BY46" s="1099"/>
      <c r="BZ46" s="1099"/>
      <c r="CA46" s="1099"/>
      <c r="CB46" s="1099"/>
      <c r="CC46" s="1099"/>
      <c r="CD46" s="1099"/>
      <c r="CE46" s="1099"/>
      <c r="CF46" s="1099"/>
      <c r="CG46" s="1100"/>
      <c r="CH46" s="1073"/>
      <c r="CI46" s="1074"/>
      <c r="CJ46" s="1074"/>
      <c r="CK46" s="1074"/>
      <c r="CL46" s="1075"/>
      <c r="CM46" s="1073"/>
      <c r="CN46" s="1074"/>
      <c r="CO46" s="1074"/>
      <c r="CP46" s="1074"/>
      <c r="CQ46" s="1075"/>
      <c r="CR46" s="1073"/>
      <c r="CS46" s="1074"/>
      <c r="CT46" s="1074"/>
      <c r="CU46" s="1074"/>
      <c r="CV46" s="1075"/>
      <c r="CW46" s="1073"/>
      <c r="CX46" s="1074"/>
      <c r="CY46" s="1074"/>
      <c r="CZ46" s="1074"/>
      <c r="DA46" s="1075"/>
      <c r="DB46" s="1073"/>
      <c r="DC46" s="1074"/>
      <c r="DD46" s="1074"/>
      <c r="DE46" s="1074"/>
      <c r="DF46" s="1075"/>
      <c r="DG46" s="1073"/>
      <c r="DH46" s="1074"/>
      <c r="DI46" s="1074"/>
      <c r="DJ46" s="1074"/>
      <c r="DK46" s="1075"/>
      <c r="DL46" s="1073"/>
      <c r="DM46" s="1074"/>
      <c r="DN46" s="1074"/>
      <c r="DO46" s="1074"/>
      <c r="DP46" s="1075"/>
      <c r="DQ46" s="1073"/>
      <c r="DR46" s="1074"/>
      <c r="DS46" s="1074"/>
      <c r="DT46" s="1074"/>
      <c r="DU46" s="1075"/>
      <c r="DV46" s="1076"/>
      <c r="DW46" s="1077"/>
      <c r="DX46" s="1077"/>
      <c r="DY46" s="1077"/>
      <c r="DZ46" s="1078"/>
      <c r="EA46" s="222"/>
    </row>
    <row r="47" spans="1:131" s="223" customFormat="1" ht="26.25" customHeight="1" x14ac:dyDescent="0.15">
      <c r="A47" s="237">
        <v>20</v>
      </c>
      <c r="B47" s="1121"/>
      <c r="C47" s="1122"/>
      <c r="D47" s="1122"/>
      <c r="E47" s="1122"/>
      <c r="F47" s="1122"/>
      <c r="G47" s="1122"/>
      <c r="H47" s="1122"/>
      <c r="I47" s="1122"/>
      <c r="J47" s="1122"/>
      <c r="K47" s="1122"/>
      <c r="L47" s="1122"/>
      <c r="M47" s="1122"/>
      <c r="N47" s="1122"/>
      <c r="O47" s="1122"/>
      <c r="P47" s="1123"/>
      <c r="Q47" s="1127"/>
      <c r="R47" s="1128"/>
      <c r="S47" s="1128"/>
      <c r="T47" s="1128"/>
      <c r="U47" s="1128"/>
      <c r="V47" s="1128"/>
      <c r="W47" s="1128"/>
      <c r="X47" s="1128"/>
      <c r="Y47" s="1128"/>
      <c r="Z47" s="1128"/>
      <c r="AA47" s="1128"/>
      <c r="AB47" s="1128"/>
      <c r="AC47" s="1128"/>
      <c r="AD47" s="1128"/>
      <c r="AE47" s="1129"/>
      <c r="AF47" s="1103"/>
      <c r="AG47" s="1104"/>
      <c r="AH47" s="1104"/>
      <c r="AI47" s="1104"/>
      <c r="AJ47" s="1105"/>
      <c r="AK47" s="1049"/>
      <c r="AL47" s="1040"/>
      <c r="AM47" s="1040"/>
      <c r="AN47" s="1040"/>
      <c r="AO47" s="1040"/>
      <c r="AP47" s="1040"/>
      <c r="AQ47" s="1040"/>
      <c r="AR47" s="1040"/>
      <c r="AS47" s="1040"/>
      <c r="AT47" s="1040"/>
      <c r="AU47" s="1040"/>
      <c r="AV47" s="1040"/>
      <c r="AW47" s="1040"/>
      <c r="AX47" s="1040"/>
      <c r="AY47" s="1040"/>
      <c r="AZ47" s="1126"/>
      <c r="BA47" s="1126"/>
      <c r="BB47" s="1126"/>
      <c r="BC47" s="1126"/>
      <c r="BD47" s="1126"/>
      <c r="BE47" s="1116"/>
      <c r="BF47" s="1116"/>
      <c r="BG47" s="1116"/>
      <c r="BH47" s="1116"/>
      <c r="BI47" s="1117"/>
      <c r="BJ47" s="228"/>
      <c r="BK47" s="228"/>
      <c r="BL47" s="228"/>
      <c r="BM47" s="228"/>
      <c r="BN47" s="228"/>
      <c r="BO47" s="241"/>
      <c r="BP47" s="241"/>
      <c r="BQ47" s="238">
        <v>41</v>
      </c>
      <c r="BR47" s="239"/>
      <c r="BS47" s="1098"/>
      <c r="BT47" s="1099"/>
      <c r="BU47" s="1099"/>
      <c r="BV47" s="1099"/>
      <c r="BW47" s="1099"/>
      <c r="BX47" s="1099"/>
      <c r="BY47" s="1099"/>
      <c r="BZ47" s="1099"/>
      <c r="CA47" s="1099"/>
      <c r="CB47" s="1099"/>
      <c r="CC47" s="1099"/>
      <c r="CD47" s="1099"/>
      <c r="CE47" s="1099"/>
      <c r="CF47" s="1099"/>
      <c r="CG47" s="1100"/>
      <c r="CH47" s="1073"/>
      <c r="CI47" s="1074"/>
      <c r="CJ47" s="1074"/>
      <c r="CK47" s="1074"/>
      <c r="CL47" s="1075"/>
      <c r="CM47" s="1073"/>
      <c r="CN47" s="1074"/>
      <c r="CO47" s="1074"/>
      <c r="CP47" s="1074"/>
      <c r="CQ47" s="1075"/>
      <c r="CR47" s="1073"/>
      <c r="CS47" s="1074"/>
      <c r="CT47" s="1074"/>
      <c r="CU47" s="1074"/>
      <c r="CV47" s="1075"/>
      <c r="CW47" s="1073"/>
      <c r="CX47" s="1074"/>
      <c r="CY47" s="1074"/>
      <c r="CZ47" s="1074"/>
      <c r="DA47" s="1075"/>
      <c r="DB47" s="1073"/>
      <c r="DC47" s="1074"/>
      <c r="DD47" s="1074"/>
      <c r="DE47" s="1074"/>
      <c r="DF47" s="1075"/>
      <c r="DG47" s="1073"/>
      <c r="DH47" s="1074"/>
      <c r="DI47" s="1074"/>
      <c r="DJ47" s="1074"/>
      <c r="DK47" s="1075"/>
      <c r="DL47" s="1073"/>
      <c r="DM47" s="1074"/>
      <c r="DN47" s="1074"/>
      <c r="DO47" s="1074"/>
      <c r="DP47" s="1075"/>
      <c r="DQ47" s="1073"/>
      <c r="DR47" s="1074"/>
      <c r="DS47" s="1074"/>
      <c r="DT47" s="1074"/>
      <c r="DU47" s="1075"/>
      <c r="DV47" s="1076"/>
      <c r="DW47" s="1077"/>
      <c r="DX47" s="1077"/>
      <c r="DY47" s="1077"/>
      <c r="DZ47" s="1078"/>
      <c r="EA47" s="222"/>
    </row>
    <row r="48" spans="1:131" s="223" customFormat="1" ht="26.25" customHeight="1" x14ac:dyDescent="0.15">
      <c r="A48" s="237">
        <v>21</v>
      </c>
      <c r="B48" s="1121"/>
      <c r="C48" s="1122"/>
      <c r="D48" s="1122"/>
      <c r="E48" s="1122"/>
      <c r="F48" s="1122"/>
      <c r="G48" s="1122"/>
      <c r="H48" s="1122"/>
      <c r="I48" s="1122"/>
      <c r="J48" s="1122"/>
      <c r="K48" s="1122"/>
      <c r="L48" s="1122"/>
      <c r="M48" s="1122"/>
      <c r="N48" s="1122"/>
      <c r="O48" s="1122"/>
      <c r="P48" s="1123"/>
      <c r="Q48" s="1127"/>
      <c r="R48" s="1128"/>
      <c r="S48" s="1128"/>
      <c r="T48" s="1128"/>
      <c r="U48" s="1128"/>
      <c r="V48" s="1128"/>
      <c r="W48" s="1128"/>
      <c r="X48" s="1128"/>
      <c r="Y48" s="1128"/>
      <c r="Z48" s="1128"/>
      <c r="AA48" s="1128"/>
      <c r="AB48" s="1128"/>
      <c r="AC48" s="1128"/>
      <c r="AD48" s="1128"/>
      <c r="AE48" s="1129"/>
      <c r="AF48" s="1103"/>
      <c r="AG48" s="1104"/>
      <c r="AH48" s="1104"/>
      <c r="AI48" s="1104"/>
      <c r="AJ48" s="1105"/>
      <c r="AK48" s="1049"/>
      <c r="AL48" s="1040"/>
      <c r="AM48" s="1040"/>
      <c r="AN48" s="1040"/>
      <c r="AO48" s="1040"/>
      <c r="AP48" s="1040"/>
      <c r="AQ48" s="1040"/>
      <c r="AR48" s="1040"/>
      <c r="AS48" s="1040"/>
      <c r="AT48" s="1040"/>
      <c r="AU48" s="1040"/>
      <c r="AV48" s="1040"/>
      <c r="AW48" s="1040"/>
      <c r="AX48" s="1040"/>
      <c r="AY48" s="1040"/>
      <c r="AZ48" s="1126"/>
      <c r="BA48" s="1126"/>
      <c r="BB48" s="1126"/>
      <c r="BC48" s="1126"/>
      <c r="BD48" s="1126"/>
      <c r="BE48" s="1116"/>
      <c r="BF48" s="1116"/>
      <c r="BG48" s="1116"/>
      <c r="BH48" s="1116"/>
      <c r="BI48" s="1117"/>
      <c r="BJ48" s="228"/>
      <c r="BK48" s="228"/>
      <c r="BL48" s="228"/>
      <c r="BM48" s="228"/>
      <c r="BN48" s="228"/>
      <c r="BO48" s="241"/>
      <c r="BP48" s="241"/>
      <c r="BQ48" s="238">
        <v>42</v>
      </c>
      <c r="BR48" s="239"/>
      <c r="BS48" s="1098"/>
      <c r="BT48" s="1099"/>
      <c r="BU48" s="1099"/>
      <c r="BV48" s="1099"/>
      <c r="BW48" s="1099"/>
      <c r="BX48" s="1099"/>
      <c r="BY48" s="1099"/>
      <c r="BZ48" s="1099"/>
      <c r="CA48" s="1099"/>
      <c r="CB48" s="1099"/>
      <c r="CC48" s="1099"/>
      <c r="CD48" s="1099"/>
      <c r="CE48" s="1099"/>
      <c r="CF48" s="1099"/>
      <c r="CG48" s="1100"/>
      <c r="CH48" s="1073"/>
      <c r="CI48" s="1074"/>
      <c r="CJ48" s="1074"/>
      <c r="CK48" s="1074"/>
      <c r="CL48" s="1075"/>
      <c r="CM48" s="1073"/>
      <c r="CN48" s="1074"/>
      <c r="CO48" s="1074"/>
      <c r="CP48" s="1074"/>
      <c r="CQ48" s="1075"/>
      <c r="CR48" s="1073"/>
      <c r="CS48" s="1074"/>
      <c r="CT48" s="1074"/>
      <c r="CU48" s="1074"/>
      <c r="CV48" s="1075"/>
      <c r="CW48" s="1073"/>
      <c r="CX48" s="1074"/>
      <c r="CY48" s="1074"/>
      <c r="CZ48" s="1074"/>
      <c r="DA48" s="1075"/>
      <c r="DB48" s="1073"/>
      <c r="DC48" s="1074"/>
      <c r="DD48" s="1074"/>
      <c r="DE48" s="1074"/>
      <c r="DF48" s="1075"/>
      <c r="DG48" s="1073"/>
      <c r="DH48" s="1074"/>
      <c r="DI48" s="1074"/>
      <c r="DJ48" s="1074"/>
      <c r="DK48" s="1075"/>
      <c r="DL48" s="1073"/>
      <c r="DM48" s="1074"/>
      <c r="DN48" s="1074"/>
      <c r="DO48" s="1074"/>
      <c r="DP48" s="1075"/>
      <c r="DQ48" s="1073"/>
      <c r="DR48" s="1074"/>
      <c r="DS48" s="1074"/>
      <c r="DT48" s="1074"/>
      <c r="DU48" s="1075"/>
      <c r="DV48" s="1076"/>
      <c r="DW48" s="1077"/>
      <c r="DX48" s="1077"/>
      <c r="DY48" s="1077"/>
      <c r="DZ48" s="1078"/>
      <c r="EA48" s="222"/>
    </row>
    <row r="49" spans="1:131" s="223" customFormat="1" ht="26.25" customHeight="1" x14ac:dyDescent="0.15">
      <c r="A49" s="237">
        <v>22</v>
      </c>
      <c r="B49" s="1121"/>
      <c r="C49" s="1122"/>
      <c r="D49" s="1122"/>
      <c r="E49" s="1122"/>
      <c r="F49" s="1122"/>
      <c r="G49" s="1122"/>
      <c r="H49" s="1122"/>
      <c r="I49" s="1122"/>
      <c r="J49" s="1122"/>
      <c r="K49" s="1122"/>
      <c r="L49" s="1122"/>
      <c r="M49" s="1122"/>
      <c r="N49" s="1122"/>
      <c r="O49" s="1122"/>
      <c r="P49" s="1123"/>
      <c r="Q49" s="1127"/>
      <c r="R49" s="1128"/>
      <c r="S49" s="1128"/>
      <c r="T49" s="1128"/>
      <c r="U49" s="1128"/>
      <c r="V49" s="1128"/>
      <c r="W49" s="1128"/>
      <c r="X49" s="1128"/>
      <c r="Y49" s="1128"/>
      <c r="Z49" s="1128"/>
      <c r="AA49" s="1128"/>
      <c r="AB49" s="1128"/>
      <c r="AC49" s="1128"/>
      <c r="AD49" s="1128"/>
      <c r="AE49" s="1129"/>
      <c r="AF49" s="1103"/>
      <c r="AG49" s="1104"/>
      <c r="AH49" s="1104"/>
      <c r="AI49" s="1104"/>
      <c r="AJ49" s="1105"/>
      <c r="AK49" s="1049"/>
      <c r="AL49" s="1040"/>
      <c r="AM49" s="1040"/>
      <c r="AN49" s="1040"/>
      <c r="AO49" s="1040"/>
      <c r="AP49" s="1040"/>
      <c r="AQ49" s="1040"/>
      <c r="AR49" s="1040"/>
      <c r="AS49" s="1040"/>
      <c r="AT49" s="1040"/>
      <c r="AU49" s="1040"/>
      <c r="AV49" s="1040"/>
      <c r="AW49" s="1040"/>
      <c r="AX49" s="1040"/>
      <c r="AY49" s="1040"/>
      <c r="AZ49" s="1126"/>
      <c r="BA49" s="1126"/>
      <c r="BB49" s="1126"/>
      <c r="BC49" s="1126"/>
      <c r="BD49" s="1126"/>
      <c r="BE49" s="1116"/>
      <c r="BF49" s="1116"/>
      <c r="BG49" s="1116"/>
      <c r="BH49" s="1116"/>
      <c r="BI49" s="1117"/>
      <c r="BJ49" s="228"/>
      <c r="BK49" s="228"/>
      <c r="BL49" s="228"/>
      <c r="BM49" s="228"/>
      <c r="BN49" s="228"/>
      <c r="BO49" s="241"/>
      <c r="BP49" s="241"/>
      <c r="BQ49" s="238">
        <v>43</v>
      </c>
      <c r="BR49" s="239"/>
      <c r="BS49" s="1098"/>
      <c r="BT49" s="1099"/>
      <c r="BU49" s="1099"/>
      <c r="BV49" s="1099"/>
      <c r="BW49" s="1099"/>
      <c r="BX49" s="1099"/>
      <c r="BY49" s="1099"/>
      <c r="BZ49" s="1099"/>
      <c r="CA49" s="1099"/>
      <c r="CB49" s="1099"/>
      <c r="CC49" s="1099"/>
      <c r="CD49" s="1099"/>
      <c r="CE49" s="1099"/>
      <c r="CF49" s="1099"/>
      <c r="CG49" s="1100"/>
      <c r="CH49" s="1073"/>
      <c r="CI49" s="1074"/>
      <c r="CJ49" s="1074"/>
      <c r="CK49" s="1074"/>
      <c r="CL49" s="1075"/>
      <c r="CM49" s="1073"/>
      <c r="CN49" s="1074"/>
      <c r="CO49" s="1074"/>
      <c r="CP49" s="1074"/>
      <c r="CQ49" s="1075"/>
      <c r="CR49" s="1073"/>
      <c r="CS49" s="1074"/>
      <c r="CT49" s="1074"/>
      <c r="CU49" s="1074"/>
      <c r="CV49" s="1075"/>
      <c r="CW49" s="1073"/>
      <c r="CX49" s="1074"/>
      <c r="CY49" s="1074"/>
      <c r="CZ49" s="1074"/>
      <c r="DA49" s="1075"/>
      <c r="DB49" s="1073"/>
      <c r="DC49" s="1074"/>
      <c r="DD49" s="1074"/>
      <c r="DE49" s="1074"/>
      <c r="DF49" s="1075"/>
      <c r="DG49" s="1073"/>
      <c r="DH49" s="1074"/>
      <c r="DI49" s="1074"/>
      <c r="DJ49" s="1074"/>
      <c r="DK49" s="1075"/>
      <c r="DL49" s="1073"/>
      <c r="DM49" s="1074"/>
      <c r="DN49" s="1074"/>
      <c r="DO49" s="1074"/>
      <c r="DP49" s="1075"/>
      <c r="DQ49" s="1073"/>
      <c r="DR49" s="1074"/>
      <c r="DS49" s="1074"/>
      <c r="DT49" s="1074"/>
      <c r="DU49" s="1075"/>
      <c r="DV49" s="1076"/>
      <c r="DW49" s="1077"/>
      <c r="DX49" s="1077"/>
      <c r="DY49" s="1077"/>
      <c r="DZ49" s="1078"/>
      <c r="EA49" s="222"/>
    </row>
    <row r="50" spans="1:131" s="223" customFormat="1" ht="26.25" customHeight="1" x14ac:dyDescent="0.15">
      <c r="A50" s="237">
        <v>23</v>
      </c>
      <c r="B50" s="1121"/>
      <c r="C50" s="1122"/>
      <c r="D50" s="1122"/>
      <c r="E50" s="1122"/>
      <c r="F50" s="1122"/>
      <c r="G50" s="1122"/>
      <c r="H50" s="1122"/>
      <c r="I50" s="1122"/>
      <c r="J50" s="1122"/>
      <c r="K50" s="1122"/>
      <c r="L50" s="1122"/>
      <c r="M50" s="1122"/>
      <c r="N50" s="1122"/>
      <c r="O50" s="1122"/>
      <c r="P50" s="1123"/>
      <c r="Q50" s="1124"/>
      <c r="R50" s="1107"/>
      <c r="S50" s="1107"/>
      <c r="T50" s="1107"/>
      <c r="U50" s="1107"/>
      <c r="V50" s="1107"/>
      <c r="W50" s="1107"/>
      <c r="X50" s="1107"/>
      <c r="Y50" s="1107"/>
      <c r="Z50" s="1107"/>
      <c r="AA50" s="1107"/>
      <c r="AB50" s="1107"/>
      <c r="AC50" s="1107"/>
      <c r="AD50" s="1107"/>
      <c r="AE50" s="1125"/>
      <c r="AF50" s="1103"/>
      <c r="AG50" s="1104"/>
      <c r="AH50" s="1104"/>
      <c r="AI50" s="1104"/>
      <c r="AJ50" s="1105"/>
      <c r="AK50" s="1106"/>
      <c r="AL50" s="1107"/>
      <c r="AM50" s="1107"/>
      <c r="AN50" s="1107"/>
      <c r="AO50" s="1107"/>
      <c r="AP50" s="1107"/>
      <c r="AQ50" s="1107"/>
      <c r="AR50" s="1107"/>
      <c r="AS50" s="1107"/>
      <c r="AT50" s="1107"/>
      <c r="AU50" s="1107"/>
      <c r="AV50" s="1107"/>
      <c r="AW50" s="1107"/>
      <c r="AX50" s="1107"/>
      <c r="AY50" s="1107"/>
      <c r="AZ50" s="1108"/>
      <c r="BA50" s="1108"/>
      <c r="BB50" s="1108"/>
      <c r="BC50" s="1108"/>
      <c r="BD50" s="1108"/>
      <c r="BE50" s="1116"/>
      <c r="BF50" s="1116"/>
      <c r="BG50" s="1116"/>
      <c r="BH50" s="1116"/>
      <c r="BI50" s="1117"/>
      <c r="BJ50" s="228"/>
      <c r="BK50" s="228"/>
      <c r="BL50" s="228"/>
      <c r="BM50" s="228"/>
      <c r="BN50" s="228"/>
      <c r="BO50" s="241"/>
      <c r="BP50" s="241"/>
      <c r="BQ50" s="238">
        <v>44</v>
      </c>
      <c r="BR50" s="239"/>
      <c r="BS50" s="1098"/>
      <c r="BT50" s="1099"/>
      <c r="BU50" s="1099"/>
      <c r="BV50" s="1099"/>
      <c r="BW50" s="1099"/>
      <c r="BX50" s="1099"/>
      <c r="BY50" s="1099"/>
      <c r="BZ50" s="1099"/>
      <c r="CA50" s="1099"/>
      <c r="CB50" s="1099"/>
      <c r="CC50" s="1099"/>
      <c r="CD50" s="1099"/>
      <c r="CE50" s="1099"/>
      <c r="CF50" s="1099"/>
      <c r="CG50" s="1100"/>
      <c r="CH50" s="1073"/>
      <c r="CI50" s="1074"/>
      <c r="CJ50" s="1074"/>
      <c r="CK50" s="1074"/>
      <c r="CL50" s="1075"/>
      <c r="CM50" s="1073"/>
      <c r="CN50" s="1074"/>
      <c r="CO50" s="1074"/>
      <c r="CP50" s="1074"/>
      <c r="CQ50" s="1075"/>
      <c r="CR50" s="1073"/>
      <c r="CS50" s="1074"/>
      <c r="CT50" s="1074"/>
      <c r="CU50" s="1074"/>
      <c r="CV50" s="1075"/>
      <c r="CW50" s="1073"/>
      <c r="CX50" s="1074"/>
      <c r="CY50" s="1074"/>
      <c r="CZ50" s="1074"/>
      <c r="DA50" s="1075"/>
      <c r="DB50" s="1073"/>
      <c r="DC50" s="1074"/>
      <c r="DD50" s="1074"/>
      <c r="DE50" s="1074"/>
      <c r="DF50" s="1075"/>
      <c r="DG50" s="1073"/>
      <c r="DH50" s="1074"/>
      <c r="DI50" s="1074"/>
      <c r="DJ50" s="1074"/>
      <c r="DK50" s="1075"/>
      <c r="DL50" s="1073"/>
      <c r="DM50" s="1074"/>
      <c r="DN50" s="1074"/>
      <c r="DO50" s="1074"/>
      <c r="DP50" s="1075"/>
      <c r="DQ50" s="1073"/>
      <c r="DR50" s="1074"/>
      <c r="DS50" s="1074"/>
      <c r="DT50" s="1074"/>
      <c r="DU50" s="1075"/>
      <c r="DV50" s="1076"/>
      <c r="DW50" s="1077"/>
      <c r="DX50" s="1077"/>
      <c r="DY50" s="1077"/>
      <c r="DZ50" s="1078"/>
      <c r="EA50" s="222"/>
    </row>
    <row r="51" spans="1:131" s="223" customFormat="1" ht="26.25" customHeight="1" x14ac:dyDescent="0.15">
      <c r="A51" s="237">
        <v>24</v>
      </c>
      <c r="B51" s="1121"/>
      <c r="C51" s="1122"/>
      <c r="D51" s="1122"/>
      <c r="E51" s="1122"/>
      <c r="F51" s="1122"/>
      <c r="G51" s="1122"/>
      <c r="H51" s="1122"/>
      <c r="I51" s="1122"/>
      <c r="J51" s="1122"/>
      <c r="K51" s="1122"/>
      <c r="L51" s="1122"/>
      <c r="M51" s="1122"/>
      <c r="N51" s="1122"/>
      <c r="O51" s="1122"/>
      <c r="P51" s="1123"/>
      <c r="Q51" s="1124"/>
      <c r="R51" s="1107"/>
      <c r="S51" s="1107"/>
      <c r="T51" s="1107"/>
      <c r="U51" s="1107"/>
      <c r="V51" s="1107"/>
      <c r="W51" s="1107"/>
      <c r="X51" s="1107"/>
      <c r="Y51" s="1107"/>
      <c r="Z51" s="1107"/>
      <c r="AA51" s="1107"/>
      <c r="AB51" s="1107"/>
      <c r="AC51" s="1107"/>
      <c r="AD51" s="1107"/>
      <c r="AE51" s="1125"/>
      <c r="AF51" s="1103"/>
      <c r="AG51" s="1104"/>
      <c r="AH51" s="1104"/>
      <c r="AI51" s="1104"/>
      <c r="AJ51" s="1105"/>
      <c r="AK51" s="1106"/>
      <c r="AL51" s="1107"/>
      <c r="AM51" s="1107"/>
      <c r="AN51" s="1107"/>
      <c r="AO51" s="1107"/>
      <c r="AP51" s="1107"/>
      <c r="AQ51" s="1107"/>
      <c r="AR51" s="1107"/>
      <c r="AS51" s="1107"/>
      <c r="AT51" s="1107"/>
      <c r="AU51" s="1107"/>
      <c r="AV51" s="1107"/>
      <c r="AW51" s="1107"/>
      <c r="AX51" s="1107"/>
      <c r="AY51" s="1107"/>
      <c r="AZ51" s="1108"/>
      <c r="BA51" s="1108"/>
      <c r="BB51" s="1108"/>
      <c r="BC51" s="1108"/>
      <c r="BD51" s="1108"/>
      <c r="BE51" s="1116"/>
      <c r="BF51" s="1116"/>
      <c r="BG51" s="1116"/>
      <c r="BH51" s="1116"/>
      <c r="BI51" s="1117"/>
      <c r="BJ51" s="228"/>
      <c r="BK51" s="228"/>
      <c r="BL51" s="228"/>
      <c r="BM51" s="228"/>
      <c r="BN51" s="228"/>
      <c r="BO51" s="241"/>
      <c r="BP51" s="241"/>
      <c r="BQ51" s="238">
        <v>45</v>
      </c>
      <c r="BR51" s="239"/>
      <c r="BS51" s="1098"/>
      <c r="BT51" s="1099"/>
      <c r="BU51" s="1099"/>
      <c r="BV51" s="1099"/>
      <c r="BW51" s="1099"/>
      <c r="BX51" s="1099"/>
      <c r="BY51" s="1099"/>
      <c r="BZ51" s="1099"/>
      <c r="CA51" s="1099"/>
      <c r="CB51" s="1099"/>
      <c r="CC51" s="1099"/>
      <c r="CD51" s="1099"/>
      <c r="CE51" s="1099"/>
      <c r="CF51" s="1099"/>
      <c r="CG51" s="1100"/>
      <c r="CH51" s="1073"/>
      <c r="CI51" s="1074"/>
      <c r="CJ51" s="1074"/>
      <c r="CK51" s="1074"/>
      <c r="CL51" s="1075"/>
      <c r="CM51" s="1073"/>
      <c r="CN51" s="1074"/>
      <c r="CO51" s="1074"/>
      <c r="CP51" s="1074"/>
      <c r="CQ51" s="1075"/>
      <c r="CR51" s="1073"/>
      <c r="CS51" s="1074"/>
      <c r="CT51" s="1074"/>
      <c r="CU51" s="1074"/>
      <c r="CV51" s="1075"/>
      <c r="CW51" s="1073"/>
      <c r="CX51" s="1074"/>
      <c r="CY51" s="1074"/>
      <c r="CZ51" s="1074"/>
      <c r="DA51" s="1075"/>
      <c r="DB51" s="1073"/>
      <c r="DC51" s="1074"/>
      <c r="DD51" s="1074"/>
      <c r="DE51" s="1074"/>
      <c r="DF51" s="1075"/>
      <c r="DG51" s="1073"/>
      <c r="DH51" s="1074"/>
      <c r="DI51" s="1074"/>
      <c r="DJ51" s="1074"/>
      <c r="DK51" s="1075"/>
      <c r="DL51" s="1073"/>
      <c r="DM51" s="1074"/>
      <c r="DN51" s="1074"/>
      <c r="DO51" s="1074"/>
      <c r="DP51" s="1075"/>
      <c r="DQ51" s="1073"/>
      <c r="DR51" s="1074"/>
      <c r="DS51" s="1074"/>
      <c r="DT51" s="1074"/>
      <c r="DU51" s="1075"/>
      <c r="DV51" s="1076"/>
      <c r="DW51" s="1077"/>
      <c r="DX51" s="1077"/>
      <c r="DY51" s="1077"/>
      <c r="DZ51" s="1078"/>
      <c r="EA51" s="222"/>
    </row>
    <row r="52" spans="1:131" s="223" customFormat="1" ht="26.25" customHeight="1" x14ac:dyDescent="0.15">
      <c r="A52" s="237">
        <v>25</v>
      </c>
      <c r="B52" s="1121"/>
      <c r="C52" s="1122"/>
      <c r="D52" s="1122"/>
      <c r="E52" s="1122"/>
      <c r="F52" s="1122"/>
      <c r="G52" s="1122"/>
      <c r="H52" s="1122"/>
      <c r="I52" s="1122"/>
      <c r="J52" s="1122"/>
      <c r="K52" s="1122"/>
      <c r="L52" s="1122"/>
      <c r="M52" s="1122"/>
      <c r="N52" s="1122"/>
      <c r="O52" s="1122"/>
      <c r="P52" s="1123"/>
      <c r="Q52" s="1124"/>
      <c r="R52" s="1107"/>
      <c r="S52" s="1107"/>
      <c r="T52" s="1107"/>
      <c r="U52" s="1107"/>
      <c r="V52" s="1107"/>
      <c r="W52" s="1107"/>
      <c r="X52" s="1107"/>
      <c r="Y52" s="1107"/>
      <c r="Z52" s="1107"/>
      <c r="AA52" s="1107"/>
      <c r="AB52" s="1107"/>
      <c r="AC52" s="1107"/>
      <c r="AD52" s="1107"/>
      <c r="AE52" s="1125"/>
      <c r="AF52" s="1103"/>
      <c r="AG52" s="1104"/>
      <c r="AH52" s="1104"/>
      <c r="AI52" s="1104"/>
      <c r="AJ52" s="1105"/>
      <c r="AK52" s="1106"/>
      <c r="AL52" s="1107"/>
      <c r="AM52" s="1107"/>
      <c r="AN52" s="1107"/>
      <c r="AO52" s="1107"/>
      <c r="AP52" s="1107"/>
      <c r="AQ52" s="1107"/>
      <c r="AR52" s="1107"/>
      <c r="AS52" s="1107"/>
      <c r="AT52" s="1107"/>
      <c r="AU52" s="1107"/>
      <c r="AV52" s="1107"/>
      <c r="AW52" s="1107"/>
      <c r="AX52" s="1107"/>
      <c r="AY52" s="1107"/>
      <c r="AZ52" s="1108"/>
      <c r="BA52" s="1108"/>
      <c r="BB52" s="1108"/>
      <c r="BC52" s="1108"/>
      <c r="BD52" s="1108"/>
      <c r="BE52" s="1116"/>
      <c r="BF52" s="1116"/>
      <c r="BG52" s="1116"/>
      <c r="BH52" s="1116"/>
      <c r="BI52" s="1117"/>
      <c r="BJ52" s="228"/>
      <c r="BK52" s="228"/>
      <c r="BL52" s="228"/>
      <c r="BM52" s="228"/>
      <c r="BN52" s="228"/>
      <c r="BO52" s="241"/>
      <c r="BP52" s="241"/>
      <c r="BQ52" s="238">
        <v>46</v>
      </c>
      <c r="BR52" s="239"/>
      <c r="BS52" s="1098"/>
      <c r="BT52" s="1099"/>
      <c r="BU52" s="1099"/>
      <c r="BV52" s="1099"/>
      <c r="BW52" s="1099"/>
      <c r="BX52" s="1099"/>
      <c r="BY52" s="1099"/>
      <c r="BZ52" s="1099"/>
      <c r="CA52" s="1099"/>
      <c r="CB52" s="1099"/>
      <c r="CC52" s="1099"/>
      <c r="CD52" s="1099"/>
      <c r="CE52" s="1099"/>
      <c r="CF52" s="1099"/>
      <c r="CG52" s="1100"/>
      <c r="CH52" s="1073"/>
      <c r="CI52" s="1074"/>
      <c r="CJ52" s="1074"/>
      <c r="CK52" s="1074"/>
      <c r="CL52" s="1075"/>
      <c r="CM52" s="1073"/>
      <c r="CN52" s="1074"/>
      <c r="CO52" s="1074"/>
      <c r="CP52" s="1074"/>
      <c r="CQ52" s="1075"/>
      <c r="CR52" s="1073"/>
      <c r="CS52" s="1074"/>
      <c r="CT52" s="1074"/>
      <c r="CU52" s="1074"/>
      <c r="CV52" s="1075"/>
      <c r="CW52" s="1073"/>
      <c r="CX52" s="1074"/>
      <c r="CY52" s="1074"/>
      <c r="CZ52" s="1074"/>
      <c r="DA52" s="1075"/>
      <c r="DB52" s="1073"/>
      <c r="DC52" s="1074"/>
      <c r="DD52" s="1074"/>
      <c r="DE52" s="1074"/>
      <c r="DF52" s="1075"/>
      <c r="DG52" s="1073"/>
      <c r="DH52" s="1074"/>
      <c r="DI52" s="1074"/>
      <c r="DJ52" s="1074"/>
      <c r="DK52" s="1075"/>
      <c r="DL52" s="1073"/>
      <c r="DM52" s="1074"/>
      <c r="DN52" s="1074"/>
      <c r="DO52" s="1074"/>
      <c r="DP52" s="1075"/>
      <c r="DQ52" s="1073"/>
      <c r="DR52" s="1074"/>
      <c r="DS52" s="1074"/>
      <c r="DT52" s="1074"/>
      <c r="DU52" s="1075"/>
      <c r="DV52" s="1076"/>
      <c r="DW52" s="1077"/>
      <c r="DX52" s="1077"/>
      <c r="DY52" s="1077"/>
      <c r="DZ52" s="1078"/>
      <c r="EA52" s="222"/>
    </row>
    <row r="53" spans="1:131" s="223" customFormat="1" ht="26.25" customHeight="1" x14ac:dyDescent="0.15">
      <c r="A53" s="237">
        <v>26</v>
      </c>
      <c r="B53" s="1121"/>
      <c r="C53" s="1122"/>
      <c r="D53" s="1122"/>
      <c r="E53" s="1122"/>
      <c r="F53" s="1122"/>
      <c r="G53" s="1122"/>
      <c r="H53" s="1122"/>
      <c r="I53" s="1122"/>
      <c r="J53" s="1122"/>
      <c r="K53" s="1122"/>
      <c r="L53" s="1122"/>
      <c r="M53" s="1122"/>
      <c r="N53" s="1122"/>
      <c r="O53" s="1122"/>
      <c r="P53" s="1123"/>
      <c r="Q53" s="1124"/>
      <c r="R53" s="1107"/>
      <c r="S53" s="1107"/>
      <c r="T53" s="1107"/>
      <c r="U53" s="1107"/>
      <c r="V53" s="1107"/>
      <c r="W53" s="1107"/>
      <c r="X53" s="1107"/>
      <c r="Y53" s="1107"/>
      <c r="Z53" s="1107"/>
      <c r="AA53" s="1107"/>
      <c r="AB53" s="1107"/>
      <c r="AC53" s="1107"/>
      <c r="AD53" s="1107"/>
      <c r="AE53" s="1125"/>
      <c r="AF53" s="1103"/>
      <c r="AG53" s="1104"/>
      <c r="AH53" s="1104"/>
      <c r="AI53" s="1104"/>
      <c r="AJ53" s="1105"/>
      <c r="AK53" s="1106"/>
      <c r="AL53" s="1107"/>
      <c r="AM53" s="1107"/>
      <c r="AN53" s="1107"/>
      <c r="AO53" s="1107"/>
      <c r="AP53" s="1107"/>
      <c r="AQ53" s="1107"/>
      <c r="AR53" s="1107"/>
      <c r="AS53" s="1107"/>
      <c r="AT53" s="1107"/>
      <c r="AU53" s="1107"/>
      <c r="AV53" s="1107"/>
      <c r="AW53" s="1107"/>
      <c r="AX53" s="1107"/>
      <c r="AY53" s="1107"/>
      <c r="AZ53" s="1108"/>
      <c r="BA53" s="1108"/>
      <c r="BB53" s="1108"/>
      <c r="BC53" s="1108"/>
      <c r="BD53" s="1108"/>
      <c r="BE53" s="1116"/>
      <c r="BF53" s="1116"/>
      <c r="BG53" s="1116"/>
      <c r="BH53" s="1116"/>
      <c r="BI53" s="1117"/>
      <c r="BJ53" s="228"/>
      <c r="BK53" s="228"/>
      <c r="BL53" s="228"/>
      <c r="BM53" s="228"/>
      <c r="BN53" s="228"/>
      <c r="BO53" s="241"/>
      <c r="BP53" s="241"/>
      <c r="BQ53" s="238">
        <v>47</v>
      </c>
      <c r="BR53" s="239"/>
      <c r="BS53" s="1098"/>
      <c r="BT53" s="1099"/>
      <c r="BU53" s="1099"/>
      <c r="BV53" s="1099"/>
      <c r="BW53" s="1099"/>
      <c r="BX53" s="1099"/>
      <c r="BY53" s="1099"/>
      <c r="BZ53" s="1099"/>
      <c r="CA53" s="1099"/>
      <c r="CB53" s="1099"/>
      <c r="CC53" s="1099"/>
      <c r="CD53" s="1099"/>
      <c r="CE53" s="1099"/>
      <c r="CF53" s="1099"/>
      <c r="CG53" s="1100"/>
      <c r="CH53" s="1073"/>
      <c r="CI53" s="1074"/>
      <c r="CJ53" s="1074"/>
      <c r="CK53" s="1074"/>
      <c r="CL53" s="1075"/>
      <c r="CM53" s="1073"/>
      <c r="CN53" s="1074"/>
      <c r="CO53" s="1074"/>
      <c r="CP53" s="1074"/>
      <c r="CQ53" s="1075"/>
      <c r="CR53" s="1073"/>
      <c r="CS53" s="1074"/>
      <c r="CT53" s="1074"/>
      <c r="CU53" s="1074"/>
      <c r="CV53" s="1075"/>
      <c r="CW53" s="1073"/>
      <c r="CX53" s="1074"/>
      <c r="CY53" s="1074"/>
      <c r="CZ53" s="1074"/>
      <c r="DA53" s="1075"/>
      <c r="DB53" s="1073"/>
      <c r="DC53" s="1074"/>
      <c r="DD53" s="1074"/>
      <c r="DE53" s="1074"/>
      <c r="DF53" s="1075"/>
      <c r="DG53" s="1073"/>
      <c r="DH53" s="1074"/>
      <c r="DI53" s="1074"/>
      <c r="DJ53" s="1074"/>
      <c r="DK53" s="1075"/>
      <c r="DL53" s="1073"/>
      <c r="DM53" s="1074"/>
      <c r="DN53" s="1074"/>
      <c r="DO53" s="1074"/>
      <c r="DP53" s="1075"/>
      <c r="DQ53" s="1073"/>
      <c r="DR53" s="1074"/>
      <c r="DS53" s="1074"/>
      <c r="DT53" s="1074"/>
      <c r="DU53" s="1075"/>
      <c r="DV53" s="1076"/>
      <c r="DW53" s="1077"/>
      <c r="DX53" s="1077"/>
      <c r="DY53" s="1077"/>
      <c r="DZ53" s="1078"/>
      <c r="EA53" s="222"/>
    </row>
    <row r="54" spans="1:131" s="223" customFormat="1" ht="26.25" customHeight="1" x14ac:dyDescent="0.15">
      <c r="A54" s="237">
        <v>27</v>
      </c>
      <c r="B54" s="1121"/>
      <c r="C54" s="1122"/>
      <c r="D54" s="1122"/>
      <c r="E54" s="1122"/>
      <c r="F54" s="1122"/>
      <c r="G54" s="1122"/>
      <c r="H54" s="1122"/>
      <c r="I54" s="1122"/>
      <c r="J54" s="1122"/>
      <c r="K54" s="1122"/>
      <c r="L54" s="1122"/>
      <c r="M54" s="1122"/>
      <c r="N54" s="1122"/>
      <c r="O54" s="1122"/>
      <c r="P54" s="1123"/>
      <c r="Q54" s="1124"/>
      <c r="R54" s="1107"/>
      <c r="S54" s="1107"/>
      <c r="T54" s="1107"/>
      <c r="U54" s="1107"/>
      <c r="V54" s="1107"/>
      <c r="W54" s="1107"/>
      <c r="X54" s="1107"/>
      <c r="Y54" s="1107"/>
      <c r="Z54" s="1107"/>
      <c r="AA54" s="1107"/>
      <c r="AB54" s="1107"/>
      <c r="AC54" s="1107"/>
      <c r="AD54" s="1107"/>
      <c r="AE54" s="1125"/>
      <c r="AF54" s="1103"/>
      <c r="AG54" s="1104"/>
      <c r="AH54" s="1104"/>
      <c r="AI54" s="1104"/>
      <c r="AJ54" s="1105"/>
      <c r="AK54" s="1106"/>
      <c r="AL54" s="1107"/>
      <c r="AM54" s="1107"/>
      <c r="AN54" s="1107"/>
      <c r="AO54" s="1107"/>
      <c r="AP54" s="1107"/>
      <c r="AQ54" s="1107"/>
      <c r="AR54" s="1107"/>
      <c r="AS54" s="1107"/>
      <c r="AT54" s="1107"/>
      <c r="AU54" s="1107"/>
      <c r="AV54" s="1107"/>
      <c r="AW54" s="1107"/>
      <c r="AX54" s="1107"/>
      <c r="AY54" s="1107"/>
      <c r="AZ54" s="1108"/>
      <c r="BA54" s="1108"/>
      <c r="BB54" s="1108"/>
      <c r="BC54" s="1108"/>
      <c r="BD54" s="1108"/>
      <c r="BE54" s="1116"/>
      <c r="BF54" s="1116"/>
      <c r="BG54" s="1116"/>
      <c r="BH54" s="1116"/>
      <c r="BI54" s="1117"/>
      <c r="BJ54" s="228"/>
      <c r="BK54" s="228"/>
      <c r="BL54" s="228"/>
      <c r="BM54" s="228"/>
      <c r="BN54" s="228"/>
      <c r="BO54" s="241"/>
      <c r="BP54" s="241"/>
      <c r="BQ54" s="238">
        <v>48</v>
      </c>
      <c r="BR54" s="239"/>
      <c r="BS54" s="1098"/>
      <c r="BT54" s="1099"/>
      <c r="BU54" s="1099"/>
      <c r="BV54" s="1099"/>
      <c r="BW54" s="1099"/>
      <c r="BX54" s="1099"/>
      <c r="BY54" s="1099"/>
      <c r="BZ54" s="1099"/>
      <c r="CA54" s="1099"/>
      <c r="CB54" s="1099"/>
      <c r="CC54" s="1099"/>
      <c r="CD54" s="1099"/>
      <c r="CE54" s="1099"/>
      <c r="CF54" s="1099"/>
      <c r="CG54" s="1100"/>
      <c r="CH54" s="1073"/>
      <c r="CI54" s="1074"/>
      <c r="CJ54" s="1074"/>
      <c r="CK54" s="1074"/>
      <c r="CL54" s="1075"/>
      <c r="CM54" s="1073"/>
      <c r="CN54" s="1074"/>
      <c r="CO54" s="1074"/>
      <c r="CP54" s="1074"/>
      <c r="CQ54" s="1075"/>
      <c r="CR54" s="1073"/>
      <c r="CS54" s="1074"/>
      <c r="CT54" s="1074"/>
      <c r="CU54" s="1074"/>
      <c r="CV54" s="1075"/>
      <c r="CW54" s="1073"/>
      <c r="CX54" s="1074"/>
      <c r="CY54" s="1074"/>
      <c r="CZ54" s="1074"/>
      <c r="DA54" s="1075"/>
      <c r="DB54" s="1073"/>
      <c r="DC54" s="1074"/>
      <c r="DD54" s="1074"/>
      <c r="DE54" s="1074"/>
      <c r="DF54" s="1075"/>
      <c r="DG54" s="1073"/>
      <c r="DH54" s="1074"/>
      <c r="DI54" s="1074"/>
      <c r="DJ54" s="1074"/>
      <c r="DK54" s="1075"/>
      <c r="DL54" s="1073"/>
      <c r="DM54" s="1074"/>
      <c r="DN54" s="1074"/>
      <c r="DO54" s="1074"/>
      <c r="DP54" s="1075"/>
      <c r="DQ54" s="1073"/>
      <c r="DR54" s="1074"/>
      <c r="DS54" s="1074"/>
      <c r="DT54" s="1074"/>
      <c r="DU54" s="1075"/>
      <c r="DV54" s="1076"/>
      <c r="DW54" s="1077"/>
      <c r="DX54" s="1077"/>
      <c r="DY54" s="1077"/>
      <c r="DZ54" s="1078"/>
      <c r="EA54" s="222"/>
    </row>
    <row r="55" spans="1:131" s="223" customFormat="1" ht="26.25" customHeight="1" x14ac:dyDescent="0.15">
      <c r="A55" s="237">
        <v>28</v>
      </c>
      <c r="B55" s="1121"/>
      <c r="C55" s="1122"/>
      <c r="D55" s="1122"/>
      <c r="E55" s="1122"/>
      <c r="F55" s="1122"/>
      <c r="G55" s="1122"/>
      <c r="H55" s="1122"/>
      <c r="I55" s="1122"/>
      <c r="J55" s="1122"/>
      <c r="K55" s="1122"/>
      <c r="L55" s="1122"/>
      <c r="M55" s="1122"/>
      <c r="N55" s="1122"/>
      <c r="O55" s="1122"/>
      <c r="P55" s="1123"/>
      <c r="Q55" s="1124"/>
      <c r="R55" s="1107"/>
      <c r="S55" s="1107"/>
      <c r="T55" s="1107"/>
      <c r="U55" s="1107"/>
      <c r="V55" s="1107"/>
      <c r="W55" s="1107"/>
      <c r="X55" s="1107"/>
      <c r="Y55" s="1107"/>
      <c r="Z55" s="1107"/>
      <c r="AA55" s="1107"/>
      <c r="AB55" s="1107"/>
      <c r="AC55" s="1107"/>
      <c r="AD55" s="1107"/>
      <c r="AE55" s="1125"/>
      <c r="AF55" s="1103"/>
      <c r="AG55" s="1104"/>
      <c r="AH55" s="1104"/>
      <c r="AI55" s="1104"/>
      <c r="AJ55" s="1105"/>
      <c r="AK55" s="1106"/>
      <c r="AL55" s="1107"/>
      <c r="AM55" s="1107"/>
      <c r="AN55" s="1107"/>
      <c r="AO55" s="1107"/>
      <c r="AP55" s="1107"/>
      <c r="AQ55" s="1107"/>
      <c r="AR55" s="1107"/>
      <c r="AS55" s="1107"/>
      <c r="AT55" s="1107"/>
      <c r="AU55" s="1107"/>
      <c r="AV55" s="1107"/>
      <c r="AW55" s="1107"/>
      <c r="AX55" s="1107"/>
      <c r="AY55" s="1107"/>
      <c r="AZ55" s="1108"/>
      <c r="BA55" s="1108"/>
      <c r="BB55" s="1108"/>
      <c r="BC55" s="1108"/>
      <c r="BD55" s="1108"/>
      <c r="BE55" s="1116"/>
      <c r="BF55" s="1116"/>
      <c r="BG55" s="1116"/>
      <c r="BH55" s="1116"/>
      <c r="BI55" s="1117"/>
      <c r="BJ55" s="228"/>
      <c r="BK55" s="228"/>
      <c r="BL55" s="228"/>
      <c r="BM55" s="228"/>
      <c r="BN55" s="228"/>
      <c r="BO55" s="241"/>
      <c r="BP55" s="241"/>
      <c r="BQ55" s="238">
        <v>49</v>
      </c>
      <c r="BR55" s="239"/>
      <c r="BS55" s="1098"/>
      <c r="BT55" s="1099"/>
      <c r="BU55" s="1099"/>
      <c r="BV55" s="1099"/>
      <c r="BW55" s="1099"/>
      <c r="BX55" s="1099"/>
      <c r="BY55" s="1099"/>
      <c r="BZ55" s="1099"/>
      <c r="CA55" s="1099"/>
      <c r="CB55" s="1099"/>
      <c r="CC55" s="1099"/>
      <c r="CD55" s="1099"/>
      <c r="CE55" s="1099"/>
      <c r="CF55" s="1099"/>
      <c r="CG55" s="1100"/>
      <c r="CH55" s="1073"/>
      <c r="CI55" s="1074"/>
      <c r="CJ55" s="1074"/>
      <c r="CK55" s="1074"/>
      <c r="CL55" s="1075"/>
      <c r="CM55" s="1073"/>
      <c r="CN55" s="1074"/>
      <c r="CO55" s="1074"/>
      <c r="CP55" s="1074"/>
      <c r="CQ55" s="1075"/>
      <c r="CR55" s="1073"/>
      <c r="CS55" s="1074"/>
      <c r="CT55" s="1074"/>
      <c r="CU55" s="1074"/>
      <c r="CV55" s="1075"/>
      <c r="CW55" s="1073"/>
      <c r="CX55" s="1074"/>
      <c r="CY55" s="1074"/>
      <c r="CZ55" s="1074"/>
      <c r="DA55" s="1075"/>
      <c r="DB55" s="1073"/>
      <c r="DC55" s="1074"/>
      <c r="DD55" s="1074"/>
      <c r="DE55" s="1074"/>
      <c r="DF55" s="1075"/>
      <c r="DG55" s="1073"/>
      <c r="DH55" s="1074"/>
      <c r="DI55" s="1074"/>
      <c r="DJ55" s="1074"/>
      <c r="DK55" s="1075"/>
      <c r="DL55" s="1073"/>
      <c r="DM55" s="1074"/>
      <c r="DN55" s="1074"/>
      <c r="DO55" s="1074"/>
      <c r="DP55" s="1075"/>
      <c r="DQ55" s="1073"/>
      <c r="DR55" s="1074"/>
      <c r="DS55" s="1074"/>
      <c r="DT55" s="1074"/>
      <c r="DU55" s="1075"/>
      <c r="DV55" s="1076"/>
      <c r="DW55" s="1077"/>
      <c r="DX55" s="1077"/>
      <c r="DY55" s="1077"/>
      <c r="DZ55" s="1078"/>
      <c r="EA55" s="222"/>
    </row>
    <row r="56" spans="1:131" s="223" customFormat="1" ht="26.25" customHeight="1" x14ac:dyDescent="0.15">
      <c r="A56" s="237">
        <v>29</v>
      </c>
      <c r="B56" s="1121"/>
      <c r="C56" s="1122"/>
      <c r="D56" s="1122"/>
      <c r="E56" s="1122"/>
      <c r="F56" s="1122"/>
      <c r="G56" s="1122"/>
      <c r="H56" s="1122"/>
      <c r="I56" s="1122"/>
      <c r="J56" s="1122"/>
      <c r="K56" s="1122"/>
      <c r="L56" s="1122"/>
      <c r="M56" s="1122"/>
      <c r="N56" s="1122"/>
      <c r="O56" s="1122"/>
      <c r="P56" s="1123"/>
      <c r="Q56" s="1124"/>
      <c r="R56" s="1107"/>
      <c r="S56" s="1107"/>
      <c r="T56" s="1107"/>
      <c r="U56" s="1107"/>
      <c r="V56" s="1107"/>
      <c r="W56" s="1107"/>
      <c r="X56" s="1107"/>
      <c r="Y56" s="1107"/>
      <c r="Z56" s="1107"/>
      <c r="AA56" s="1107"/>
      <c r="AB56" s="1107"/>
      <c r="AC56" s="1107"/>
      <c r="AD56" s="1107"/>
      <c r="AE56" s="1125"/>
      <c r="AF56" s="1103"/>
      <c r="AG56" s="1104"/>
      <c r="AH56" s="1104"/>
      <c r="AI56" s="1104"/>
      <c r="AJ56" s="1105"/>
      <c r="AK56" s="1106"/>
      <c r="AL56" s="1107"/>
      <c r="AM56" s="1107"/>
      <c r="AN56" s="1107"/>
      <c r="AO56" s="1107"/>
      <c r="AP56" s="1107"/>
      <c r="AQ56" s="1107"/>
      <c r="AR56" s="1107"/>
      <c r="AS56" s="1107"/>
      <c r="AT56" s="1107"/>
      <c r="AU56" s="1107"/>
      <c r="AV56" s="1107"/>
      <c r="AW56" s="1107"/>
      <c r="AX56" s="1107"/>
      <c r="AY56" s="1107"/>
      <c r="AZ56" s="1108"/>
      <c r="BA56" s="1108"/>
      <c r="BB56" s="1108"/>
      <c r="BC56" s="1108"/>
      <c r="BD56" s="1108"/>
      <c r="BE56" s="1116"/>
      <c r="BF56" s="1116"/>
      <c r="BG56" s="1116"/>
      <c r="BH56" s="1116"/>
      <c r="BI56" s="1117"/>
      <c r="BJ56" s="228"/>
      <c r="BK56" s="228"/>
      <c r="BL56" s="228"/>
      <c r="BM56" s="228"/>
      <c r="BN56" s="228"/>
      <c r="BO56" s="241"/>
      <c r="BP56" s="241"/>
      <c r="BQ56" s="238">
        <v>50</v>
      </c>
      <c r="BR56" s="239"/>
      <c r="BS56" s="1098"/>
      <c r="BT56" s="1099"/>
      <c r="BU56" s="1099"/>
      <c r="BV56" s="1099"/>
      <c r="BW56" s="1099"/>
      <c r="BX56" s="1099"/>
      <c r="BY56" s="1099"/>
      <c r="BZ56" s="1099"/>
      <c r="CA56" s="1099"/>
      <c r="CB56" s="1099"/>
      <c r="CC56" s="1099"/>
      <c r="CD56" s="1099"/>
      <c r="CE56" s="1099"/>
      <c r="CF56" s="1099"/>
      <c r="CG56" s="1100"/>
      <c r="CH56" s="1073"/>
      <c r="CI56" s="1074"/>
      <c r="CJ56" s="1074"/>
      <c r="CK56" s="1074"/>
      <c r="CL56" s="1075"/>
      <c r="CM56" s="1073"/>
      <c r="CN56" s="1074"/>
      <c r="CO56" s="1074"/>
      <c r="CP56" s="1074"/>
      <c r="CQ56" s="1075"/>
      <c r="CR56" s="1073"/>
      <c r="CS56" s="1074"/>
      <c r="CT56" s="1074"/>
      <c r="CU56" s="1074"/>
      <c r="CV56" s="1075"/>
      <c r="CW56" s="1073"/>
      <c r="CX56" s="1074"/>
      <c r="CY56" s="1074"/>
      <c r="CZ56" s="1074"/>
      <c r="DA56" s="1075"/>
      <c r="DB56" s="1073"/>
      <c r="DC56" s="1074"/>
      <c r="DD56" s="1074"/>
      <c r="DE56" s="1074"/>
      <c r="DF56" s="1075"/>
      <c r="DG56" s="1073"/>
      <c r="DH56" s="1074"/>
      <c r="DI56" s="1074"/>
      <c r="DJ56" s="1074"/>
      <c r="DK56" s="1075"/>
      <c r="DL56" s="1073"/>
      <c r="DM56" s="1074"/>
      <c r="DN56" s="1074"/>
      <c r="DO56" s="1074"/>
      <c r="DP56" s="1075"/>
      <c r="DQ56" s="1073"/>
      <c r="DR56" s="1074"/>
      <c r="DS56" s="1074"/>
      <c r="DT56" s="1074"/>
      <c r="DU56" s="1075"/>
      <c r="DV56" s="1076"/>
      <c r="DW56" s="1077"/>
      <c r="DX56" s="1077"/>
      <c r="DY56" s="1077"/>
      <c r="DZ56" s="1078"/>
      <c r="EA56" s="222"/>
    </row>
    <row r="57" spans="1:131" s="223" customFormat="1" ht="26.25" customHeight="1" x14ac:dyDescent="0.15">
      <c r="A57" s="237">
        <v>30</v>
      </c>
      <c r="B57" s="1121"/>
      <c r="C57" s="1122"/>
      <c r="D57" s="1122"/>
      <c r="E57" s="1122"/>
      <c r="F57" s="1122"/>
      <c r="G57" s="1122"/>
      <c r="H57" s="1122"/>
      <c r="I57" s="1122"/>
      <c r="J57" s="1122"/>
      <c r="K57" s="1122"/>
      <c r="L57" s="1122"/>
      <c r="M57" s="1122"/>
      <c r="N57" s="1122"/>
      <c r="O57" s="1122"/>
      <c r="P57" s="1123"/>
      <c r="Q57" s="1124"/>
      <c r="R57" s="1107"/>
      <c r="S57" s="1107"/>
      <c r="T57" s="1107"/>
      <c r="U57" s="1107"/>
      <c r="V57" s="1107"/>
      <c r="W57" s="1107"/>
      <c r="X57" s="1107"/>
      <c r="Y57" s="1107"/>
      <c r="Z57" s="1107"/>
      <c r="AA57" s="1107"/>
      <c r="AB57" s="1107"/>
      <c r="AC57" s="1107"/>
      <c r="AD57" s="1107"/>
      <c r="AE57" s="1125"/>
      <c r="AF57" s="1103"/>
      <c r="AG57" s="1104"/>
      <c r="AH57" s="1104"/>
      <c r="AI57" s="1104"/>
      <c r="AJ57" s="1105"/>
      <c r="AK57" s="1106"/>
      <c r="AL57" s="1107"/>
      <c r="AM57" s="1107"/>
      <c r="AN57" s="1107"/>
      <c r="AO57" s="1107"/>
      <c r="AP57" s="1107"/>
      <c r="AQ57" s="1107"/>
      <c r="AR57" s="1107"/>
      <c r="AS57" s="1107"/>
      <c r="AT57" s="1107"/>
      <c r="AU57" s="1107"/>
      <c r="AV57" s="1107"/>
      <c r="AW57" s="1107"/>
      <c r="AX57" s="1107"/>
      <c r="AY57" s="1107"/>
      <c r="AZ57" s="1108"/>
      <c r="BA57" s="1108"/>
      <c r="BB57" s="1108"/>
      <c r="BC57" s="1108"/>
      <c r="BD57" s="1108"/>
      <c r="BE57" s="1116"/>
      <c r="BF57" s="1116"/>
      <c r="BG57" s="1116"/>
      <c r="BH57" s="1116"/>
      <c r="BI57" s="1117"/>
      <c r="BJ57" s="228"/>
      <c r="BK57" s="228"/>
      <c r="BL57" s="228"/>
      <c r="BM57" s="228"/>
      <c r="BN57" s="228"/>
      <c r="BO57" s="241"/>
      <c r="BP57" s="241"/>
      <c r="BQ57" s="238">
        <v>51</v>
      </c>
      <c r="BR57" s="239"/>
      <c r="BS57" s="1098"/>
      <c r="BT57" s="1099"/>
      <c r="BU57" s="1099"/>
      <c r="BV57" s="1099"/>
      <c r="BW57" s="1099"/>
      <c r="BX57" s="1099"/>
      <c r="BY57" s="1099"/>
      <c r="BZ57" s="1099"/>
      <c r="CA57" s="1099"/>
      <c r="CB57" s="1099"/>
      <c r="CC57" s="1099"/>
      <c r="CD57" s="1099"/>
      <c r="CE57" s="1099"/>
      <c r="CF57" s="1099"/>
      <c r="CG57" s="1100"/>
      <c r="CH57" s="1073"/>
      <c r="CI57" s="1074"/>
      <c r="CJ57" s="1074"/>
      <c r="CK57" s="1074"/>
      <c r="CL57" s="1075"/>
      <c r="CM57" s="1073"/>
      <c r="CN57" s="1074"/>
      <c r="CO57" s="1074"/>
      <c r="CP57" s="1074"/>
      <c r="CQ57" s="1075"/>
      <c r="CR57" s="1073"/>
      <c r="CS57" s="1074"/>
      <c r="CT57" s="1074"/>
      <c r="CU57" s="1074"/>
      <c r="CV57" s="1075"/>
      <c r="CW57" s="1073"/>
      <c r="CX57" s="1074"/>
      <c r="CY57" s="1074"/>
      <c r="CZ57" s="1074"/>
      <c r="DA57" s="1075"/>
      <c r="DB57" s="1073"/>
      <c r="DC57" s="1074"/>
      <c r="DD57" s="1074"/>
      <c r="DE57" s="1074"/>
      <c r="DF57" s="1075"/>
      <c r="DG57" s="1073"/>
      <c r="DH57" s="1074"/>
      <c r="DI57" s="1074"/>
      <c r="DJ57" s="1074"/>
      <c r="DK57" s="1075"/>
      <c r="DL57" s="1073"/>
      <c r="DM57" s="1074"/>
      <c r="DN57" s="1074"/>
      <c r="DO57" s="1074"/>
      <c r="DP57" s="1075"/>
      <c r="DQ57" s="1073"/>
      <c r="DR57" s="1074"/>
      <c r="DS57" s="1074"/>
      <c r="DT57" s="1074"/>
      <c r="DU57" s="1075"/>
      <c r="DV57" s="1076"/>
      <c r="DW57" s="1077"/>
      <c r="DX57" s="1077"/>
      <c r="DY57" s="1077"/>
      <c r="DZ57" s="1078"/>
      <c r="EA57" s="222"/>
    </row>
    <row r="58" spans="1:131" s="223" customFormat="1" ht="26.25" customHeight="1" x14ac:dyDescent="0.15">
      <c r="A58" s="237">
        <v>31</v>
      </c>
      <c r="B58" s="1121"/>
      <c r="C58" s="1122"/>
      <c r="D58" s="1122"/>
      <c r="E58" s="1122"/>
      <c r="F58" s="1122"/>
      <c r="G58" s="1122"/>
      <c r="H58" s="1122"/>
      <c r="I58" s="1122"/>
      <c r="J58" s="1122"/>
      <c r="K58" s="1122"/>
      <c r="L58" s="1122"/>
      <c r="M58" s="1122"/>
      <c r="N58" s="1122"/>
      <c r="O58" s="1122"/>
      <c r="P58" s="1123"/>
      <c r="Q58" s="1124"/>
      <c r="R58" s="1107"/>
      <c r="S58" s="1107"/>
      <c r="T58" s="1107"/>
      <c r="U58" s="1107"/>
      <c r="V58" s="1107"/>
      <c r="W58" s="1107"/>
      <c r="X58" s="1107"/>
      <c r="Y58" s="1107"/>
      <c r="Z58" s="1107"/>
      <c r="AA58" s="1107"/>
      <c r="AB58" s="1107"/>
      <c r="AC58" s="1107"/>
      <c r="AD58" s="1107"/>
      <c r="AE58" s="1125"/>
      <c r="AF58" s="1103"/>
      <c r="AG58" s="1104"/>
      <c r="AH58" s="1104"/>
      <c r="AI58" s="1104"/>
      <c r="AJ58" s="1105"/>
      <c r="AK58" s="1106"/>
      <c r="AL58" s="1107"/>
      <c r="AM58" s="1107"/>
      <c r="AN58" s="1107"/>
      <c r="AO58" s="1107"/>
      <c r="AP58" s="1107"/>
      <c r="AQ58" s="1107"/>
      <c r="AR58" s="1107"/>
      <c r="AS58" s="1107"/>
      <c r="AT58" s="1107"/>
      <c r="AU58" s="1107"/>
      <c r="AV58" s="1107"/>
      <c r="AW58" s="1107"/>
      <c r="AX58" s="1107"/>
      <c r="AY58" s="1107"/>
      <c r="AZ58" s="1108"/>
      <c r="BA58" s="1108"/>
      <c r="BB58" s="1108"/>
      <c r="BC58" s="1108"/>
      <c r="BD58" s="1108"/>
      <c r="BE58" s="1116"/>
      <c r="BF58" s="1116"/>
      <c r="BG58" s="1116"/>
      <c r="BH58" s="1116"/>
      <c r="BI58" s="1117"/>
      <c r="BJ58" s="228"/>
      <c r="BK58" s="228"/>
      <c r="BL58" s="228"/>
      <c r="BM58" s="228"/>
      <c r="BN58" s="228"/>
      <c r="BO58" s="241"/>
      <c r="BP58" s="241"/>
      <c r="BQ58" s="238">
        <v>52</v>
      </c>
      <c r="BR58" s="239"/>
      <c r="BS58" s="1098"/>
      <c r="BT58" s="1099"/>
      <c r="BU58" s="1099"/>
      <c r="BV58" s="1099"/>
      <c r="BW58" s="1099"/>
      <c r="BX58" s="1099"/>
      <c r="BY58" s="1099"/>
      <c r="BZ58" s="1099"/>
      <c r="CA58" s="1099"/>
      <c r="CB58" s="1099"/>
      <c r="CC58" s="1099"/>
      <c r="CD58" s="1099"/>
      <c r="CE58" s="1099"/>
      <c r="CF58" s="1099"/>
      <c r="CG58" s="1100"/>
      <c r="CH58" s="1073"/>
      <c r="CI58" s="1074"/>
      <c r="CJ58" s="1074"/>
      <c r="CK58" s="1074"/>
      <c r="CL58" s="1075"/>
      <c r="CM58" s="1073"/>
      <c r="CN58" s="1074"/>
      <c r="CO58" s="1074"/>
      <c r="CP58" s="1074"/>
      <c r="CQ58" s="1075"/>
      <c r="CR58" s="1073"/>
      <c r="CS58" s="1074"/>
      <c r="CT58" s="1074"/>
      <c r="CU58" s="1074"/>
      <c r="CV58" s="1075"/>
      <c r="CW58" s="1073"/>
      <c r="CX58" s="1074"/>
      <c r="CY58" s="1074"/>
      <c r="CZ58" s="1074"/>
      <c r="DA58" s="1075"/>
      <c r="DB58" s="1073"/>
      <c r="DC58" s="1074"/>
      <c r="DD58" s="1074"/>
      <c r="DE58" s="1074"/>
      <c r="DF58" s="1075"/>
      <c r="DG58" s="1073"/>
      <c r="DH58" s="1074"/>
      <c r="DI58" s="1074"/>
      <c r="DJ58" s="1074"/>
      <c r="DK58" s="1075"/>
      <c r="DL58" s="1073"/>
      <c r="DM58" s="1074"/>
      <c r="DN58" s="1074"/>
      <c r="DO58" s="1074"/>
      <c r="DP58" s="1075"/>
      <c r="DQ58" s="1073"/>
      <c r="DR58" s="1074"/>
      <c r="DS58" s="1074"/>
      <c r="DT58" s="1074"/>
      <c r="DU58" s="1075"/>
      <c r="DV58" s="1076"/>
      <c r="DW58" s="1077"/>
      <c r="DX58" s="1077"/>
      <c r="DY58" s="1077"/>
      <c r="DZ58" s="1078"/>
      <c r="EA58" s="222"/>
    </row>
    <row r="59" spans="1:131" s="223" customFormat="1" ht="26.25" customHeight="1" x14ac:dyDescent="0.15">
      <c r="A59" s="237">
        <v>32</v>
      </c>
      <c r="B59" s="1121"/>
      <c r="C59" s="1122"/>
      <c r="D59" s="1122"/>
      <c r="E59" s="1122"/>
      <c r="F59" s="1122"/>
      <c r="G59" s="1122"/>
      <c r="H59" s="1122"/>
      <c r="I59" s="1122"/>
      <c r="J59" s="1122"/>
      <c r="K59" s="1122"/>
      <c r="L59" s="1122"/>
      <c r="M59" s="1122"/>
      <c r="N59" s="1122"/>
      <c r="O59" s="1122"/>
      <c r="P59" s="1123"/>
      <c r="Q59" s="1124"/>
      <c r="R59" s="1107"/>
      <c r="S59" s="1107"/>
      <c r="T59" s="1107"/>
      <c r="U59" s="1107"/>
      <c r="V59" s="1107"/>
      <c r="W59" s="1107"/>
      <c r="X59" s="1107"/>
      <c r="Y59" s="1107"/>
      <c r="Z59" s="1107"/>
      <c r="AA59" s="1107"/>
      <c r="AB59" s="1107"/>
      <c r="AC59" s="1107"/>
      <c r="AD59" s="1107"/>
      <c r="AE59" s="1125"/>
      <c r="AF59" s="1103"/>
      <c r="AG59" s="1104"/>
      <c r="AH59" s="1104"/>
      <c r="AI59" s="1104"/>
      <c r="AJ59" s="1105"/>
      <c r="AK59" s="1106"/>
      <c r="AL59" s="1107"/>
      <c r="AM59" s="1107"/>
      <c r="AN59" s="1107"/>
      <c r="AO59" s="1107"/>
      <c r="AP59" s="1107"/>
      <c r="AQ59" s="1107"/>
      <c r="AR59" s="1107"/>
      <c r="AS59" s="1107"/>
      <c r="AT59" s="1107"/>
      <c r="AU59" s="1107"/>
      <c r="AV59" s="1107"/>
      <c r="AW59" s="1107"/>
      <c r="AX59" s="1107"/>
      <c r="AY59" s="1107"/>
      <c r="AZ59" s="1108"/>
      <c r="BA59" s="1108"/>
      <c r="BB59" s="1108"/>
      <c r="BC59" s="1108"/>
      <c r="BD59" s="1108"/>
      <c r="BE59" s="1116"/>
      <c r="BF59" s="1116"/>
      <c r="BG59" s="1116"/>
      <c r="BH59" s="1116"/>
      <c r="BI59" s="1117"/>
      <c r="BJ59" s="228"/>
      <c r="BK59" s="228"/>
      <c r="BL59" s="228"/>
      <c r="BM59" s="228"/>
      <c r="BN59" s="228"/>
      <c r="BO59" s="241"/>
      <c r="BP59" s="241"/>
      <c r="BQ59" s="238">
        <v>53</v>
      </c>
      <c r="BR59" s="239"/>
      <c r="BS59" s="1098"/>
      <c r="BT59" s="1099"/>
      <c r="BU59" s="1099"/>
      <c r="BV59" s="1099"/>
      <c r="BW59" s="1099"/>
      <c r="BX59" s="1099"/>
      <c r="BY59" s="1099"/>
      <c r="BZ59" s="1099"/>
      <c r="CA59" s="1099"/>
      <c r="CB59" s="1099"/>
      <c r="CC59" s="1099"/>
      <c r="CD59" s="1099"/>
      <c r="CE59" s="1099"/>
      <c r="CF59" s="1099"/>
      <c r="CG59" s="1100"/>
      <c r="CH59" s="1073"/>
      <c r="CI59" s="1074"/>
      <c r="CJ59" s="1074"/>
      <c r="CK59" s="1074"/>
      <c r="CL59" s="1075"/>
      <c r="CM59" s="1073"/>
      <c r="CN59" s="1074"/>
      <c r="CO59" s="1074"/>
      <c r="CP59" s="1074"/>
      <c r="CQ59" s="1075"/>
      <c r="CR59" s="1073"/>
      <c r="CS59" s="1074"/>
      <c r="CT59" s="1074"/>
      <c r="CU59" s="1074"/>
      <c r="CV59" s="1075"/>
      <c r="CW59" s="1073"/>
      <c r="CX59" s="1074"/>
      <c r="CY59" s="1074"/>
      <c r="CZ59" s="1074"/>
      <c r="DA59" s="1075"/>
      <c r="DB59" s="1073"/>
      <c r="DC59" s="1074"/>
      <c r="DD59" s="1074"/>
      <c r="DE59" s="1074"/>
      <c r="DF59" s="1075"/>
      <c r="DG59" s="1073"/>
      <c r="DH59" s="1074"/>
      <c r="DI59" s="1074"/>
      <c r="DJ59" s="1074"/>
      <c r="DK59" s="1075"/>
      <c r="DL59" s="1073"/>
      <c r="DM59" s="1074"/>
      <c r="DN59" s="1074"/>
      <c r="DO59" s="1074"/>
      <c r="DP59" s="1075"/>
      <c r="DQ59" s="1073"/>
      <c r="DR59" s="1074"/>
      <c r="DS59" s="1074"/>
      <c r="DT59" s="1074"/>
      <c r="DU59" s="1075"/>
      <c r="DV59" s="1076"/>
      <c r="DW59" s="1077"/>
      <c r="DX59" s="1077"/>
      <c r="DY59" s="1077"/>
      <c r="DZ59" s="1078"/>
      <c r="EA59" s="222"/>
    </row>
    <row r="60" spans="1:131" s="223" customFormat="1" ht="26.25" customHeight="1" x14ac:dyDescent="0.15">
      <c r="A60" s="237">
        <v>33</v>
      </c>
      <c r="B60" s="1121"/>
      <c r="C60" s="1122"/>
      <c r="D60" s="1122"/>
      <c r="E60" s="1122"/>
      <c r="F60" s="1122"/>
      <c r="G60" s="1122"/>
      <c r="H60" s="1122"/>
      <c r="I60" s="1122"/>
      <c r="J60" s="1122"/>
      <c r="K60" s="1122"/>
      <c r="L60" s="1122"/>
      <c r="M60" s="1122"/>
      <c r="N60" s="1122"/>
      <c r="O60" s="1122"/>
      <c r="P60" s="1123"/>
      <c r="Q60" s="1124"/>
      <c r="R60" s="1107"/>
      <c r="S60" s="1107"/>
      <c r="T60" s="1107"/>
      <c r="U60" s="1107"/>
      <c r="V60" s="1107"/>
      <c r="W60" s="1107"/>
      <c r="X60" s="1107"/>
      <c r="Y60" s="1107"/>
      <c r="Z60" s="1107"/>
      <c r="AA60" s="1107"/>
      <c r="AB60" s="1107"/>
      <c r="AC60" s="1107"/>
      <c r="AD60" s="1107"/>
      <c r="AE60" s="1125"/>
      <c r="AF60" s="1103"/>
      <c r="AG60" s="1104"/>
      <c r="AH60" s="1104"/>
      <c r="AI60" s="1104"/>
      <c r="AJ60" s="1105"/>
      <c r="AK60" s="1106"/>
      <c r="AL60" s="1107"/>
      <c r="AM60" s="1107"/>
      <c r="AN60" s="1107"/>
      <c r="AO60" s="1107"/>
      <c r="AP60" s="1107"/>
      <c r="AQ60" s="1107"/>
      <c r="AR60" s="1107"/>
      <c r="AS60" s="1107"/>
      <c r="AT60" s="1107"/>
      <c r="AU60" s="1107"/>
      <c r="AV60" s="1107"/>
      <c r="AW60" s="1107"/>
      <c r="AX60" s="1107"/>
      <c r="AY60" s="1107"/>
      <c r="AZ60" s="1108"/>
      <c r="BA60" s="1108"/>
      <c r="BB60" s="1108"/>
      <c r="BC60" s="1108"/>
      <c r="BD60" s="1108"/>
      <c r="BE60" s="1116"/>
      <c r="BF60" s="1116"/>
      <c r="BG60" s="1116"/>
      <c r="BH60" s="1116"/>
      <c r="BI60" s="1117"/>
      <c r="BJ60" s="228"/>
      <c r="BK60" s="228"/>
      <c r="BL60" s="228"/>
      <c r="BM60" s="228"/>
      <c r="BN60" s="228"/>
      <c r="BO60" s="241"/>
      <c r="BP60" s="241"/>
      <c r="BQ60" s="238">
        <v>54</v>
      </c>
      <c r="BR60" s="239"/>
      <c r="BS60" s="1098"/>
      <c r="BT60" s="1099"/>
      <c r="BU60" s="1099"/>
      <c r="BV60" s="1099"/>
      <c r="BW60" s="1099"/>
      <c r="BX60" s="1099"/>
      <c r="BY60" s="1099"/>
      <c r="BZ60" s="1099"/>
      <c r="CA60" s="1099"/>
      <c r="CB60" s="1099"/>
      <c r="CC60" s="1099"/>
      <c r="CD60" s="1099"/>
      <c r="CE60" s="1099"/>
      <c r="CF60" s="1099"/>
      <c r="CG60" s="1100"/>
      <c r="CH60" s="1073"/>
      <c r="CI60" s="1074"/>
      <c r="CJ60" s="1074"/>
      <c r="CK60" s="1074"/>
      <c r="CL60" s="1075"/>
      <c r="CM60" s="1073"/>
      <c r="CN60" s="1074"/>
      <c r="CO60" s="1074"/>
      <c r="CP60" s="1074"/>
      <c r="CQ60" s="1075"/>
      <c r="CR60" s="1073"/>
      <c r="CS60" s="1074"/>
      <c r="CT60" s="1074"/>
      <c r="CU60" s="1074"/>
      <c r="CV60" s="1075"/>
      <c r="CW60" s="1073"/>
      <c r="CX60" s="1074"/>
      <c r="CY60" s="1074"/>
      <c r="CZ60" s="1074"/>
      <c r="DA60" s="1075"/>
      <c r="DB60" s="1073"/>
      <c r="DC60" s="1074"/>
      <c r="DD60" s="1074"/>
      <c r="DE60" s="1074"/>
      <c r="DF60" s="1075"/>
      <c r="DG60" s="1073"/>
      <c r="DH60" s="1074"/>
      <c r="DI60" s="1074"/>
      <c r="DJ60" s="1074"/>
      <c r="DK60" s="1075"/>
      <c r="DL60" s="1073"/>
      <c r="DM60" s="1074"/>
      <c r="DN60" s="1074"/>
      <c r="DO60" s="1074"/>
      <c r="DP60" s="1075"/>
      <c r="DQ60" s="1073"/>
      <c r="DR60" s="1074"/>
      <c r="DS60" s="1074"/>
      <c r="DT60" s="1074"/>
      <c r="DU60" s="1075"/>
      <c r="DV60" s="1076"/>
      <c r="DW60" s="1077"/>
      <c r="DX60" s="1077"/>
      <c r="DY60" s="1077"/>
      <c r="DZ60" s="1078"/>
      <c r="EA60" s="222"/>
    </row>
    <row r="61" spans="1:131" s="223" customFormat="1" ht="26.25" customHeight="1" thickBot="1" x14ac:dyDescent="0.2">
      <c r="A61" s="237">
        <v>34</v>
      </c>
      <c r="B61" s="1121"/>
      <c r="C61" s="1122"/>
      <c r="D61" s="1122"/>
      <c r="E61" s="1122"/>
      <c r="F61" s="1122"/>
      <c r="G61" s="1122"/>
      <c r="H61" s="1122"/>
      <c r="I61" s="1122"/>
      <c r="J61" s="1122"/>
      <c r="K61" s="1122"/>
      <c r="L61" s="1122"/>
      <c r="M61" s="1122"/>
      <c r="N61" s="1122"/>
      <c r="O61" s="1122"/>
      <c r="P61" s="1123"/>
      <c r="Q61" s="1124"/>
      <c r="R61" s="1107"/>
      <c r="S61" s="1107"/>
      <c r="T61" s="1107"/>
      <c r="U61" s="1107"/>
      <c r="V61" s="1107"/>
      <c r="W61" s="1107"/>
      <c r="X61" s="1107"/>
      <c r="Y61" s="1107"/>
      <c r="Z61" s="1107"/>
      <c r="AA61" s="1107"/>
      <c r="AB61" s="1107"/>
      <c r="AC61" s="1107"/>
      <c r="AD61" s="1107"/>
      <c r="AE61" s="1125"/>
      <c r="AF61" s="1103"/>
      <c r="AG61" s="1104"/>
      <c r="AH61" s="1104"/>
      <c r="AI61" s="1104"/>
      <c r="AJ61" s="1105"/>
      <c r="AK61" s="1106"/>
      <c r="AL61" s="1107"/>
      <c r="AM61" s="1107"/>
      <c r="AN61" s="1107"/>
      <c r="AO61" s="1107"/>
      <c r="AP61" s="1107"/>
      <c r="AQ61" s="1107"/>
      <c r="AR61" s="1107"/>
      <c r="AS61" s="1107"/>
      <c r="AT61" s="1107"/>
      <c r="AU61" s="1107"/>
      <c r="AV61" s="1107"/>
      <c r="AW61" s="1107"/>
      <c r="AX61" s="1107"/>
      <c r="AY61" s="1107"/>
      <c r="AZ61" s="1108"/>
      <c r="BA61" s="1108"/>
      <c r="BB61" s="1108"/>
      <c r="BC61" s="1108"/>
      <c r="BD61" s="1108"/>
      <c r="BE61" s="1116"/>
      <c r="BF61" s="1116"/>
      <c r="BG61" s="1116"/>
      <c r="BH61" s="1116"/>
      <c r="BI61" s="1117"/>
      <c r="BJ61" s="228"/>
      <c r="BK61" s="228"/>
      <c r="BL61" s="228"/>
      <c r="BM61" s="228"/>
      <c r="BN61" s="228"/>
      <c r="BO61" s="241"/>
      <c r="BP61" s="241"/>
      <c r="BQ61" s="238">
        <v>55</v>
      </c>
      <c r="BR61" s="239"/>
      <c r="BS61" s="1098"/>
      <c r="BT61" s="1099"/>
      <c r="BU61" s="1099"/>
      <c r="BV61" s="1099"/>
      <c r="BW61" s="1099"/>
      <c r="BX61" s="1099"/>
      <c r="BY61" s="1099"/>
      <c r="BZ61" s="1099"/>
      <c r="CA61" s="1099"/>
      <c r="CB61" s="1099"/>
      <c r="CC61" s="1099"/>
      <c r="CD61" s="1099"/>
      <c r="CE61" s="1099"/>
      <c r="CF61" s="1099"/>
      <c r="CG61" s="1100"/>
      <c r="CH61" s="1073"/>
      <c r="CI61" s="1074"/>
      <c r="CJ61" s="1074"/>
      <c r="CK61" s="1074"/>
      <c r="CL61" s="1075"/>
      <c r="CM61" s="1073"/>
      <c r="CN61" s="1074"/>
      <c r="CO61" s="1074"/>
      <c r="CP61" s="1074"/>
      <c r="CQ61" s="1075"/>
      <c r="CR61" s="1073"/>
      <c r="CS61" s="1074"/>
      <c r="CT61" s="1074"/>
      <c r="CU61" s="1074"/>
      <c r="CV61" s="1075"/>
      <c r="CW61" s="1073"/>
      <c r="CX61" s="1074"/>
      <c r="CY61" s="1074"/>
      <c r="CZ61" s="1074"/>
      <c r="DA61" s="1075"/>
      <c r="DB61" s="1073"/>
      <c r="DC61" s="1074"/>
      <c r="DD61" s="1074"/>
      <c r="DE61" s="1074"/>
      <c r="DF61" s="1075"/>
      <c r="DG61" s="1073"/>
      <c r="DH61" s="1074"/>
      <c r="DI61" s="1074"/>
      <c r="DJ61" s="1074"/>
      <c r="DK61" s="1075"/>
      <c r="DL61" s="1073"/>
      <c r="DM61" s="1074"/>
      <c r="DN61" s="1074"/>
      <c r="DO61" s="1074"/>
      <c r="DP61" s="1075"/>
      <c r="DQ61" s="1073"/>
      <c r="DR61" s="1074"/>
      <c r="DS61" s="1074"/>
      <c r="DT61" s="1074"/>
      <c r="DU61" s="1075"/>
      <c r="DV61" s="1076"/>
      <c r="DW61" s="1077"/>
      <c r="DX61" s="1077"/>
      <c r="DY61" s="1077"/>
      <c r="DZ61" s="1078"/>
      <c r="EA61" s="222"/>
    </row>
    <row r="62" spans="1:131" s="223" customFormat="1" ht="26.25" customHeight="1" x14ac:dyDescent="0.15">
      <c r="A62" s="237">
        <v>35</v>
      </c>
      <c r="B62" s="1121"/>
      <c r="C62" s="1122"/>
      <c r="D62" s="1122"/>
      <c r="E62" s="1122"/>
      <c r="F62" s="1122"/>
      <c r="G62" s="1122"/>
      <c r="H62" s="1122"/>
      <c r="I62" s="1122"/>
      <c r="J62" s="1122"/>
      <c r="K62" s="1122"/>
      <c r="L62" s="1122"/>
      <c r="M62" s="1122"/>
      <c r="N62" s="1122"/>
      <c r="O62" s="1122"/>
      <c r="P62" s="1123"/>
      <c r="Q62" s="1124"/>
      <c r="R62" s="1107"/>
      <c r="S62" s="1107"/>
      <c r="T62" s="1107"/>
      <c r="U62" s="1107"/>
      <c r="V62" s="1107"/>
      <c r="W62" s="1107"/>
      <c r="X62" s="1107"/>
      <c r="Y62" s="1107"/>
      <c r="Z62" s="1107"/>
      <c r="AA62" s="1107"/>
      <c r="AB62" s="1107"/>
      <c r="AC62" s="1107"/>
      <c r="AD62" s="1107"/>
      <c r="AE62" s="1125"/>
      <c r="AF62" s="1103"/>
      <c r="AG62" s="1104"/>
      <c r="AH62" s="1104"/>
      <c r="AI62" s="1104"/>
      <c r="AJ62" s="1105"/>
      <c r="AK62" s="1106"/>
      <c r="AL62" s="1107"/>
      <c r="AM62" s="1107"/>
      <c r="AN62" s="1107"/>
      <c r="AO62" s="1107"/>
      <c r="AP62" s="1107"/>
      <c r="AQ62" s="1107"/>
      <c r="AR62" s="1107"/>
      <c r="AS62" s="1107"/>
      <c r="AT62" s="1107"/>
      <c r="AU62" s="1107"/>
      <c r="AV62" s="1107"/>
      <c r="AW62" s="1107"/>
      <c r="AX62" s="1107"/>
      <c r="AY62" s="1107"/>
      <c r="AZ62" s="1108"/>
      <c r="BA62" s="1108"/>
      <c r="BB62" s="1108"/>
      <c r="BC62" s="1108"/>
      <c r="BD62" s="1108"/>
      <c r="BE62" s="1116"/>
      <c r="BF62" s="1116"/>
      <c r="BG62" s="1116"/>
      <c r="BH62" s="1116"/>
      <c r="BI62" s="1117"/>
      <c r="BJ62" s="1118" t="s">
        <v>400</v>
      </c>
      <c r="BK62" s="1119"/>
      <c r="BL62" s="1119"/>
      <c r="BM62" s="1119"/>
      <c r="BN62" s="1120"/>
      <c r="BO62" s="241"/>
      <c r="BP62" s="241"/>
      <c r="BQ62" s="238">
        <v>56</v>
      </c>
      <c r="BR62" s="239"/>
      <c r="BS62" s="1098"/>
      <c r="BT62" s="1099"/>
      <c r="BU62" s="1099"/>
      <c r="BV62" s="1099"/>
      <c r="BW62" s="1099"/>
      <c r="BX62" s="1099"/>
      <c r="BY62" s="1099"/>
      <c r="BZ62" s="1099"/>
      <c r="CA62" s="1099"/>
      <c r="CB62" s="1099"/>
      <c r="CC62" s="1099"/>
      <c r="CD62" s="1099"/>
      <c r="CE62" s="1099"/>
      <c r="CF62" s="1099"/>
      <c r="CG62" s="1100"/>
      <c r="CH62" s="1073"/>
      <c r="CI62" s="1074"/>
      <c r="CJ62" s="1074"/>
      <c r="CK62" s="1074"/>
      <c r="CL62" s="1075"/>
      <c r="CM62" s="1073"/>
      <c r="CN62" s="1074"/>
      <c r="CO62" s="1074"/>
      <c r="CP62" s="1074"/>
      <c r="CQ62" s="1075"/>
      <c r="CR62" s="1073"/>
      <c r="CS62" s="1074"/>
      <c r="CT62" s="1074"/>
      <c r="CU62" s="1074"/>
      <c r="CV62" s="1075"/>
      <c r="CW62" s="1073"/>
      <c r="CX62" s="1074"/>
      <c r="CY62" s="1074"/>
      <c r="CZ62" s="1074"/>
      <c r="DA62" s="1075"/>
      <c r="DB62" s="1073"/>
      <c r="DC62" s="1074"/>
      <c r="DD62" s="1074"/>
      <c r="DE62" s="1074"/>
      <c r="DF62" s="1075"/>
      <c r="DG62" s="1073"/>
      <c r="DH62" s="1074"/>
      <c r="DI62" s="1074"/>
      <c r="DJ62" s="1074"/>
      <c r="DK62" s="1075"/>
      <c r="DL62" s="1073"/>
      <c r="DM62" s="1074"/>
      <c r="DN62" s="1074"/>
      <c r="DO62" s="1074"/>
      <c r="DP62" s="1075"/>
      <c r="DQ62" s="1073"/>
      <c r="DR62" s="1074"/>
      <c r="DS62" s="1074"/>
      <c r="DT62" s="1074"/>
      <c r="DU62" s="1075"/>
      <c r="DV62" s="1076"/>
      <c r="DW62" s="1077"/>
      <c r="DX62" s="1077"/>
      <c r="DY62" s="1077"/>
      <c r="DZ62" s="1078"/>
      <c r="EA62" s="222"/>
    </row>
    <row r="63" spans="1:131" s="223" customFormat="1" ht="26.25" customHeight="1" thickBot="1" x14ac:dyDescent="0.2">
      <c r="A63" s="240" t="s">
        <v>380</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12"/>
      <c r="AF63" s="1113">
        <v>3185</v>
      </c>
      <c r="AG63" s="1028"/>
      <c r="AH63" s="1028"/>
      <c r="AI63" s="1028"/>
      <c r="AJ63" s="1114"/>
      <c r="AK63" s="1115"/>
      <c r="AL63" s="1032"/>
      <c r="AM63" s="1032"/>
      <c r="AN63" s="1032"/>
      <c r="AO63" s="1032"/>
      <c r="AP63" s="1028"/>
      <c r="AQ63" s="1028"/>
      <c r="AR63" s="1028"/>
      <c r="AS63" s="1028"/>
      <c r="AT63" s="1028"/>
      <c r="AU63" s="1028"/>
      <c r="AV63" s="1028"/>
      <c r="AW63" s="1028"/>
      <c r="AX63" s="1028"/>
      <c r="AY63" s="1028"/>
      <c r="AZ63" s="1109"/>
      <c r="BA63" s="1109"/>
      <c r="BB63" s="1109"/>
      <c r="BC63" s="1109"/>
      <c r="BD63" s="1109"/>
      <c r="BE63" s="1029"/>
      <c r="BF63" s="1029"/>
      <c r="BG63" s="1029"/>
      <c r="BH63" s="1029"/>
      <c r="BI63" s="1030"/>
      <c r="BJ63" s="1110" t="s">
        <v>121</v>
      </c>
      <c r="BK63" s="1020"/>
      <c r="BL63" s="1020"/>
      <c r="BM63" s="1020"/>
      <c r="BN63" s="1111"/>
      <c r="BO63" s="241"/>
      <c r="BP63" s="241"/>
      <c r="BQ63" s="238">
        <v>57</v>
      </c>
      <c r="BR63" s="239"/>
      <c r="BS63" s="1098"/>
      <c r="BT63" s="1099"/>
      <c r="BU63" s="1099"/>
      <c r="BV63" s="1099"/>
      <c r="BW63" s="1099"/>
      <c r="BX63" s="1099"/>
      <c r="BY63" s="1099"/>
      <c r="BZ63" s="1099"/>
      <c r="CA63" s="1099"/>
      <c r="CB63" s="1099"/>
      <c r="CC63" s="1099"/>
      <c r="CD63" s="1099"/>
      <c r="CE63" s="1099"/>
      <c r="CF63" s="1099"/>
      <c r="CG63" s="1100"/>
      <c r="CH63" s="1073"/>
      <c r="CI63" s="1074"/>
      <c r="CJ63" s="1074"/>
      <c r="CK63" s="1074"/>
      <c r="CL63" s="1075"/>
      <c r="CM63" s="1073"/>
      <c r="CN63" s="1074"/>
      <c r="CO63" s="1074"/>
      <c r="CP63" s="1074"/>
      <c r="CQ63" s="1075"/>
      <c r="CR63" s="1073"/>
      <c r="CS63" s="1074"/>
      <c r="CT63" s="1074"/>
      <c r="CU63" s="1074"/>
      <c r="CV63" s="1075"/>
      <c r="CW63" s="1073"/>
      <c r="CX63" s="1074"/>
      <c r="CY63" s="1074"/>
      <c r="CZ63" s="1074"/>
      <c r="DA63" s="1075"/>
      <c r="DB63" s="1073"/>
      <c r="DC63" s="1074"/>
      <c r="DD63" s="1074"/>
      <c r="DE63" s="1074"/>
      <c r="DF63" s="1075"/>
      <c r="DG63" s="1073"/>
      <c r="DH63" s="1074"/>
      <c r="DI63" s="1074"/>
      <c r="DJ63" s="1074"/>
      <c r="DK63" s="1075"/>
      <c r="DL63" s="1073"/>
      <c r="DM63" s="1074"/>
      <c r="DN63" s="1074"/>
      <c r="DO63" s="1074"/>
      <c r="DP63" s="1075"/>
      <c r="DQ63" s="1073"/>
      <c r="DR63" s="1074"/>
      <c r="DS63" s="1074"/>
      <c r="DT63" s="1074"/>
      <c r="DU63" s="1075"/>
      <c r="DV63" s="1076"/>
      <c r="DW63" s="1077"/>
      <c r="DX63" s="1077"/>
      <c r="DY63" s="1077"/>
      <c r="DZ63" s="1078"/>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98"/>
      <c r="BT64" s="1099"/>
      <c r="BU64" s="1099"/>
      <c r="BV64" s="1099"/>
      <c r="BW64" s="1099"/>
      <c r="BX64" s="1099"/>
      <c r="BY64" s="1099"/>
      <c r="BZ64" s="1099"/>
      <c r="CA64" s="1099"/>
      <c r="CB64" s="1099"/>
      <c r="CC64" s="1099"/>
      <c r="CD64" s="1099"/>
      <c r="CE64" s="1099"/>
      <c r="CF64" s="1099"/>
      <c r="CG64" s="1100"/>
      <c r="CH64" s="1073"/>
      <c r="CI64" s="1074"/>
      <c r="CJ64" s="1074"/>
      <c r="CK64" s="1074"/>
      <c r="CL64" s="1075"/>
      <c r="CM64" s="1073"/>
      <c r="CN64" s="1074"/>
      <c r="CO64" s="1074"/>
      <c r="CP64" s="1074"/>
      <c r="CQ64" s="1075"/>
      <c r="CR64" s="1073"/>
      <c r="CS64" s="1074"/>
      <c r="CT64" s="1074"/>
      <c r="CU64" s="1074"/>
      <c r="CV64" s="1075"/>
      <c r="CW64" s="1073"/>
      <c r="CX64" s="1074"/>
      <c r="CY64" s="1074"/>
      <c r="CZ64" s="1074"/>
      <c r="DA64" s="1075"/>
      <c r="DB64" s="1073"/>
      <c r="DC64" s="1074"/>
      <c r="DD64" s="1074"/>
      <c r="DE64" s="1074"/>
      <c r="DF64" s="1075"/>
      <c r="DG64" s="1073"/>
      <c r="DH64" s="1074"/>
      <c r="DI64" s="1074"/>
      <c r="DJ64" s="1074"/>
      <c r="DK64" s="1075"/>
      <c r="DL64" s="1073"/>
      <c r="DM64" s="1074"/>
      <c r="DN64" s="1074"/>
      <c r="DO64" s="1074"/>
      <c r="DP64" s="1075"/>
      <c r="DQ64" s="1073"/>
      <c r="DR64" s="1074"/>
      <c r="DS64" s="1074"/>
      <c r="DT64" s="1074"/>
      <c r="DU64" s="1075"/>
      <c r="DV64" s="1076"/>
      <c r="DW64" s="1077"/>
      <c r="DX64" s="1077"/>
      <c r="DY64" s="1077"/>
      <c r="DZ64" s="1078"/>
      <c r="EA64" s="222"/>
    </row>
    <row r="65" spans="1:131" s="223" customFormat="1" ht="26.25" customHeight="1" thickBot="1" x14ac:dyDescent="0.2">
      <c r="A65" s="228" t="s">
        <v>402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1098"/>
      <c r="BT65" s="1099"/>
      <c r="BU65" s="1099"/>
      <c r="BV65" s="1099"/>
      <c r="BW65" s="1099"/>
      <c r="BX65" s="1099"/>
      <c r="BY65" s="1099"/>
      <c r="BZ65" s="1099"/>
      <c r="CA65" s="1099"/>
      <c r="CB65" s="1099"/>
      <c r="CC65" s="1099"/>
      <c r="CD65" s="1099"/>
      <c r="CE65" s="1099"/>
      <c r="CF65" s="1099"/>
      <c r="CG65" s="1100"/>
      <c r="CH65" s="1073"/>
      <c r="CI65" s="1074"/>
      <c r="CJ65" s="1074"/>
      <c r="CK65" s="1074"/>
      <c r="CL65" s="1075"/>
      <c r="CM65" s="1073"/>
      <c r="CN65" s="1074"/>
      <c r="CO65" s="1074"/>
      <c r="CP65" s="1074"/>
      <c r="CQ65" s="1075"/>
      <c r="CR65" s="1073"/>
      <c r="CS65" s="1074"/>
      <c r="CT65" s="1074"/>
      <c r="CU65" s="1074"/>
      <c r="CV65" s="1075"/>
      <c r="CW65" s="1073"/>
      <c r="CX65" s="1074"/>
      <c r="CY65" s="1074"/>
      <c r="CZ65" s="1074"/>
      <c r="DA65" s="1075"/>
      <c r="DB65" s="1073"/>
      <c r="DC65" s="1074"/>
      <c r="DD65" s="1074"/>
      <c r="DE65" s="1074"/>
      <c r="DF65" s="1075"/>
      <c r="DG65" s="1073"/>
      <c r="DH65" s="1074"/>
      <c r="DI65" s="1074"/>
      <c r="DJ65" s="1074"/>
      <c r="DK65" s="1075"/>
      <c r="DL65" s="1073"/>
      <c r="DM65" s="1074"/>
      <c r="DN65" s="1074"/>
      <c r="DO65" s="1074"/>
      <c r="DP65" s="1075"/>
      <c r="DQ65" s="1073"/>
      <c r="DR65" s="1074"/>
      <c r="DS65" s="1074"/>
      <c r="DT65" s="1074"/>
      <c r="DU65" s="1075"/>
      <c r="DV65" s="1076"/>
      <c r="DW65" s="1077"/>
      <c r="DX65" s="1077"/>
      <c r="DY65" s="1077"/>
      <c r="DZ65" s="1078"/>
      <c r="EA65" s="222"/>
    </row>
    <row r="66" spans="1:131" s="223" customFormat="1" ht="26.25" customHeight="1" x14ac:dyDescent="0.15">
      <c r="A66" s="1079" t="s">
        <v>403</v>
      </c>
      <c r="B66" s="1080"/>
      <c r="C66" s="1080"/>
      <c r="D66" s="1080"/>
      <c r="E66" s="1080"/>
      <c r="F66" s="1080"/>
      <c r="G66" s="1080"/>
      <c r="H66" s="1080"/>
      <c r="I66" s="1080"/>
      <c r="J66" s="1080"/>
      <c r="K66" s="1080"/>
      <c r="L66" s="1080"/>
      <c r="M66" s="1080"/>
      <c r="N66" s="1080"/>
      <c r="O66" s="1080"/>
      <c r="P66" s="1081"/>
      <c r="Q66" s="1085" t="s">
        <v>404</v>
      </c>
      <c r="R66" s="1086"/>
      <c r="S66" s="1086"/>
      <c r="T66" s="1086"/>
      <c r="U66" s="1087"/>
      <c r="V66" s="1085" t="s">
        <v>405</v>
      </c>
      <c r="W66" s="1086"/>
      <c r="X66" s="1086"/>
      <c r="Y66" s="1086"/>
      <c r="Z66" s="1087"/>
      <c r="AA66" s="1085" t="s">
        <v>406</v>
      </c>
      <c r="AB66" s="1086"/>
      <c r="AC66" s="1086"/>
      <c r="AD66" s="1086"/>
      <c r="AE66" s="1087"/>
      <c r="AF66" s="1091" t="s">
        <v>407</v>
      </c>
      <c r="AG66" s="1092"/>
      <c r="AH66" s="1092"/>
      <c r="AI66" s="1092"/>
      <c r="AJ66" s="1093"/>
      <c r="AK66" s="1085" t="s">
        <v>389</v>
      </c>
      <c r="AL66" s="1080"/>
      <c r="AM66" s="1080"/>
      <c r="AN66" s="1080"/>
      <c r="AO66" s="1081"/>
      <c r="AP66" s="1085" t="s">
        <v>408</v>
      </c>
      <c r="AQ66" s="1086"/>
      <c r="AR66" s="1086"/>
      <c r="AS66" s="1086"/>
      <c r="AT66" s="1087"/>
      <c r="AU66" s="1085" t="s">
        <v>409</v>
      </c>
      <c r="AV66" s="1086"/>
      <c r="AW66" s="1086"/>
      <c r="AX66" s="1086"/>
      <c r="AY66" s="1087"/>
      <c r="AZ66" s="1085" t="s">
        <v>366</v>
      </c>
      <c r="BA66" s="1086"/>
      <c r="BB66" s="1086"/>
      <c r="BC66" s="1086"/>
      <c r="BD66" s="1101"/>
      <c r="BE66" s="241"/>
      <c r="BF66" s="241"/>
      <c r="BG66" s="241"/>
      <c r="BH66" s="241"/>
      <c r="BI66" s="241"/>
      <c r="BJ66" s="241"/>
      <c r="BK66" s="241"/>
      <c r="BL66" s="241"/>
      <c r="BM66" s="241"/>
      <c r="BN66" s="241"/>
      <c r="BO66" s="241"/>
      <c r="BP66" s="241"/>
      <c r="BQ66" s="238">
        <v>60</v>
      </c>
      <c r="BR66" s="243"/>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2"/>
    </row>
    <row r="67" spans="1:131" s="223" customFormat="1" ht="26.25" customHeight="1" thickBot="1" x14ac:dyDescent="0.2">
      <c r="A67" s="1082"/>
      <c r="B67" s="1083"/>
      <c r="C67" s="1083"/>
      <c r="D67" s="1083"/>
      <c r="E67" s="1083"/>
      <c r="F67" s="1083"/>
      <c r="G67" s="1083"/>
      <c r="H67" s="1083"/>
      <c r="I67" s="1083"/>
      <c r="J67" s="1083"/>
      <c r="K67" s="1083"/>
      <c r="L67" s="1083"/>
      <c r="M67" s="1083"/>
      <c r="N67" s="1083"/>
      <c r="O67" s="1083"/>
      <c r="P67" s="1084"/>
      <c r="Q67" s="1088"/>
      <c r="R67" s="1089"/>
      <c r="S67" s="1089"/>
      <c r="T67" s="1089"/>
      <c r="U67" s="1090"/>
      <c r="V67" s="1088"/>
      <c r="W67" s="1089"/>
      <c r="X67" s="1089"/>
      <c r="Y67" s="1089"/>
      <c r="Z67" s="1090"/>
      <c r="AA67" s="1088"/>
      <c r="AB67" s="1089"/>
      <c r="AC67" s="1089"/>
      <c r="AD67" s="1089"/>
      <c r="AE67" s="1090"/>
      <c r="AF67" s="1094"/>
      <c r="AG67" s="1095"/>
      <c r="AH67" s="1095"/>
      <c r="AI67" s="1095"/>
      <c r="AJ67" s="1096"/>
      <c r="AK67" s="1097"/>
      <c r="AL67" s="1083"/>
      <c r="AM67" s="1083"/>
      <c r="AN67" s="1083"/>
      <c r="AO67" s="1084"/>
      <c r="AP67" s="1088"/>
      <c r="AQ67" s="1089"/>
      <c r="AR67" s="1089"/>
      <c r="AS67" s="1089"/>
      <c r="AT67" s="1090"/>
      <c r="AU67" s="1088"/>
      <c r="AV67" s="1089"/>
      <c r="AW67" s="1089"/>
      <c r="AX67" s="1089"/>
      <c r="AY67" s="1090"/>
      <c r="AZ67" s="1088"/>
      <c r="BA67" s="1089"/>
      <c r="BB67" s="1089"/>
      <c r="BC67" s="1089"/>
      <c r="BD67" s="1102"/>
      <c r="BE67" s="241"/>
      <c r="BF67" s="241"/>
      <c r="BG67" s="241"/>
      <c r="BH67" s="241"/>
      <c r="BI67" s="241"/>
      <c r="BJ67" s="241"/>
      <c r="BK67" s="241"/>
      <c r="BL67" s="241"/>
      <c r="BM67" s="241"/>
      <c r="BN67" s="241"/>
      <c r="BO67" s="241"/>
      <c r="BP67" s="241"/>
      <c r="BQ67" s="238">
        <v>61</v>
      </c>
      <c r="BR67" s="243"/>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2"/>
    </row>
    <row r="68" spans="1:131" s="223" customFormat="1" ht="26.25" customHeight="1" thickTop="1" x14ac:dyDescent="0.15">
      <c r="A68" s="234">
        <v>1</v>
      </c>
      <c r="B68" s="1069" t="s">
        <v>562</v>
      </c>
      <c r="C68" s="1070"/>
      <c r="D68" s="1070"/>
      <c r="E68" s="1070"/>
      <c r="F68" s="1070"/>
      <c r="G68" s="1070"/>
      <c r="H68" s="1070"/>
      <c r="I68" s="1070"/>
      <c r="J68" s="1070"/>
      <c r="K68" s="1070"/>
      <c r="L68" s="1070"/>
      <c r="M68" s="1070"/>
      <c r="N68" s="1070"/>
      <c r="O68" s="1070"/>
      <c r="P68" s="1071"/>
      <c r="Q68" s="1072">
        <v>10507</v>
      </c>
      <c r="R68" s="1066"/>
      <c r="S68" s="1066"/>
      <c r="T68" s="1066"/>
      <c r="U68" s="1066"/>
      <c r="V68" s="1066">
        <v>9832</v>
      </c>
      <c r="W68" s="1066"/>
      <c r="X68" s="1066"/>
      <c r="Y68" s="1066"/>
      <c r="Z68" s="1066"/>
      <c r="AA68" s="1066">
        <v>675</v>
      </c>
      <c r="AB68" s="1066"/>
      <c r="AC68" s="1066"/>
      <c r="AD68" s="1066"/>
      <c r="AE68" s="1066"/>
      <c r="AF68" s="1066">
        <v>675</v>
      </c>
      <c r="AG68" s="1066"/>
      <c r="AH68" s="1066"/>
      <c r="AI68" s="1066"/>
      <c r="AJ68" s="1066"/>
      <c r="AK68" s="1066" t="s">
        <v>561</v>
      </c>
      <c r="AL68" s="1066"/>
      <c r="AM68" s="1066"/>
      <c r="AN68" s="1066"/>
      <c r="AO68" s="1066"/>
      <c r="AP68" s="1066">
        <v>3531</v>
      </c>
      <c r="AQ68" s="1066"/>
      <c r="AR68" s="1066"/>
      <c r="AS68" s="1066"/>
      <c r="AT68" s="1066"/>
      <c r="AU68" s="1066">
        <v>102</v>
      </c>
      <c r="AV68" s="1066"/>
      <c r="AW68" s="1066"/>
      <c r="AX68" s="1066"/>
      <c r="AY68" s="1066"/>
      <c r="AZ68" s="1067"/>
      <c r="BA68" s="1067"/>
      <c r="BB68" s="1067"/>
      <c r="BC68" s="1067"/>
      <c r="BD68" s="1068"/>
      <c r="BE68" s="241"/>
      <c r="BF68" s="241"/>
      <c r="BG68" s="241"/>
      <c r="BH68" s="241"/>
      <c r="BI68" s="241"/>
      <c r="BJ68" s="241"/>
      <c r="BK68" s="241"/>
      <c r="BL68" s="241"/>
      <c r="BM68" s="241"/>
      <c r="BN68" s="241"/>
      <c r="BO68" s="241"/>
      <c r="BP68" s="241"/>
      <c r="BQ68" s="238">
        <v>62</v>
      </c>
      <c r="BR68" s="243"/>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2"/>
    </row>
    <row r="69" spans="1:131" s="223" customFormat="1" ht="26.25" customHeight="1" x14ac:dyDescent="0.15">
      <c r="A69" s="237">
        <v>2</v>
      </c>
      <c r="B69" s="1052" t="s">
        <v>563</v>
      </c>
      <c r="C69" s="1053"/>
      <c r="D69" s="1053"/>
      <c r="E69" s="1053"/>
      <c r="F69" s="1053"/>
      <c r="G69" s="1053"/>
      <c r="H69" s="1053"/>
      <c r="I69" s="1053"/>
      <c r="J69" s="1053"/>
      <c r="K69" s="1053"/>
      <c r="L69" s="1053"/>
      <c r="M69" s="1053"/>
      <c r="N69" s="1053"/>
      <c r="O69" s="1053"/>
      <c r="P69" s="1054"/>
      <c r="Q69" s="1055">
        <v>2546</v>
      </c>
      <c r="R69" s="1051"/>
      <c r="S69" s="1051"/>
      <c r="T69" s="1051"/>
      <c r="U69" s="1051"/>
      <c r="V69" s="1051">
        <v>2304</v>
      </c>
      <c r="W69" s="1051"/>
      <c r="X69" s="1051"/>
      <c r="Y69" s="1051"/>
      <c r="Z69" s="1051"/>
      <c r="AA69" s="1051">
        <v>242</v>
      </c>
      <c r="AB69" s="1051"/>
      <c r="AC69" s="1051"/>
      <c r="AD69" s="1051"/>
      <c r="AE69" s="1051"/>
      <c r="AF69" s="1051">
        <v>242</v>
      </c>
      <c r="AG69" s="1051"/>
      <c r="AH69" s="1051"/>
      <c r="AI69" s="1051"/>
      <c r="AJ69" s="1051"/>
      <c r="AK69" s="1051" t="s">
        <v>561</v>
      </c>
      <c r="AL69" s="1051"/>
      <c r="AM69" s="1051"/>
      <c r="AN69" s="1051"/>
      <c r="AO69" s="1051"/>
      <c r="AP69" s="1051">
        <v>1147</v>
      </c>
      <c r="AQ69" s="1051"/>
      <c r="AR69" s="1051"/>
      <c r="AS69" s="1051"/>
      <c r="AT69" s="1051"/>
      <c r="AU69" s="1051">
        <v>563</v>
      </c>
      <c r="AV69" s="1051"/>
      <c r="AW69" s="1051"/>
      <c r="AX69" s="1051"/>
      <c r="AY69" s="1051"/>
      <c r="AZ69" s="1041"/>
      <c r="BA69" s="1041"/>
      <c r="BB69" s="1041"/>
      <c r="BC69" s="1041"/>
      <c r="BD69" s="1042"/>
      <c r="BE69" s="241"/>
      <c r="BF69" s="241"/>
      <c r="BG69" s="241"/>
      <c r="BH69" s="241"/>
      <c r="BI69" s="241"/>
      <c r="BJ69" s="241"/>
      <c r="BK69" s="241"/>
      <c r="BL69" s="241"/>
      <c r="BM69" s="241"/>
      <c r="BN69" s="241"/>
      <c r="BO69" s="241"/>
      <c r="BP69" s="241"/>
      <c r="BQ69" s="238">
        <v>63</v>
      </c>
      <c r="BR69" s="243"/>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2"/>
    </row>
    <row r="70" spans="1:131" s="223" customFormat="1" ht="26.25" customHeight="1" x14ac:dyDescent="0.15">
      <c r="A70" s="237">
        <v>3</v>
      </c>
      <c r="B70" s="1052" t="s">
        <v>564</v>
      </c>
      <c r="C70" s="1053"/>
      <c r="D70" s="1053"/>
      <c r="E70" s="1053"/>
      <c r="F70" s="1053"/>
      <c r="G70" s="1053"/>
      <c r="H70" s="1053"/>
      <c r="I70" s="1053"/>
      <c r="J70" s="1053"/>
      <c r="K70" s="1053"/>
      <c r="L70" s="1053"/>
      <c r="M70" s="1053"/>
      <c r="N70" s="1053"/>
      <c r="O70" s="1053"/>
      <c r="P70" s="1054"/>
      <c r="Q70" s="1059">
        <v>5409</v>
      </c>
      <c r="R70" s="1060"/>
      <c r="S70" s="1060"/>
      <c r="T70" s="1060"/>
      <c r="U70" s="1061"/>
      <c r="V70" s="1063">
        <v>5393</v>
      </c>
      <c r="W70" s="1064"/>
      <c r="X70" s="1064"/>
      <c r="Y70" s="1064"/>
      <c r="Z70" s="1065"/>
      <c r="AA70" s="1062">
        <v>70</v>
      </c>
      <c r="AB70" s="1060"/>
      <c r="AC70" s="1060"/>
      <c r="AD70" s="1060"/>
      <c r="AE70" s="1061"/>
      <c r="AF70" s="1062">
        <v>70</v>
      </c>
      <c r="AG70" s="1060"/>
      <c r="AH70" s="1060"/>
      <c r="AI70" s="1060"/>
      <c r="AJ70" s="1061"/>
      <c r="AK70" s="1062">
        <v>1105</v>
      </c>
      <c r="AL70" s="1060"/>
      <c r="AM70" s="1060"/>
      <c r="AN70" s="1060"/>
      <c r="AO70" s="1061"/>
      <c r="AP70" s="1051" t="s">
        <v>561</v>
      </c>
      <c r="AQ70" s="1051"/>
      <c r="AR70" s="1051"/>
      <c r="AS70" s="1051"/>
      <c r="AT70" s="1051"/>
      <c r="AU70" s="1051" t="s">
        <v>561</v>
      </c>
      <c r="AV70" s="1051"/>
      <c r="AW70" s="1051"/>
      <c r="AX70" s="1051"/>
      <c r="AY70" s="1051"/>
      <c r="AZ70" s="1041"/>
      <c r="BA70" s="1041"/>
      <c r="BB70" s="1041"/>
      <c r="BC70" s="1041"/>
      <c r="BD70" s="1042"/>
      <c r="BE70" s="241"/>
      <c r="BF70" s="241"/>
      <c r="BG70" s="241"/>
      <c r="BH70" s="241"/>
      <c r="BI70" s="241"/>
      <c r="BJ70" s="241"/>
      <c r="BK70" s="241"/>
      <c r="BL70" s="241"/>
      <c r="BM70" s="241"/>
      <c r="BN70" s="241"/>
      <c r="BO70" s="241"/>
      <c r="BP70" s="241"/>
      <c r="BQ70" s="238">
        <v>64</v>
      </c>
      <c r="BR70" s="243"/>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2"/>
    </row>
    <row r="71" spans="1:131" s="223" customFormat="1" ht="26.25" customHeight="1" x14ac:dyDescent="0.15">
      <c r="A71" s="237">
        <v>4</v>
      </c>
      <c r="B71" s="1052" t="s">
        <v>565</v>
      </c>
      <c r="C71" s="1053"/>
      <c r="D71" s="1053"/>
      <c r="E71" s="1053"/>
      <c r="F71" s="1053"/>
      <c r="G71" s="1053"/>
      <c r="H71" s="1053"/>
      <c r="I71" s="1053"/>
      <c r="J71" s="1053"/>
      <c r="K71" s="1053"/>
      <c r="L71" s="1053"/>
      <c r="M71" s="1053"/>
      <c r="N71" s="1053"/>
      <c r="O71" s="1053"/>
      <c r="P71" s="1054"/>
      <c r="Q71" s="1059">
        <v>903</v>
      </c>
      <c r="R71" s="1060"/>
      <c r="S71" s="1060"/>
      <c r="T71" s="1060"/>
      <c r="U71" s="1061"/>
      <c r="V71" s="1051">
        <v>886</v>
      </c>
      <c r="W71" s="1051"/>
      <c r="X71" s="1051"/>
      <c r="Y71" s="1051"/>
      <c r="Z71" s="1051"/>
      <c r="AA71" s="1051">
        <v>17</v>
      </c>
      <c r="AB71" s="1051"/>
      <c r="AC71" s="1051"/>
      <c r="AD71" s="1051"/>
      <c r="AE71" s="1051"/>
      <c r="AF71" s="1051">
        <v>17</v>
      </c>
      <c r="AG71" s="1051"/>
      <c r="AH71" s="1051"/>
      <c r="AI71" s="1051"/>
      <c r="AJ71" s="1051"/>
      <c r="AK71" s="1051">
        <v>24</v>
      </c>
      <c r="AL71" s="1051"/>
      <c r="AM71" s="1051"/>
      <c r="AN71" s="1051"/>
      <c r="AO71" s="1051"/>
      <c r="AP71" s="1051" t="s">
        <v>561</v>
      </c>
      <c r="AQ71" s="1051"/>
      <c r="AR71" s="1051"/>
      <c r="AS71" s="1051"/>
      <c r="AT71" s="1051"/>
      <c r="AU71" s="1051" t="s">
        <v>561</v>
      </c>
      <c r="AV71" s="1051"/>
      <c r="AW71" s="1051"/>
      <c r="AX71" s="1051"/>
      <c r="AY71" s="1051"/>
      <c r="AZ71" s="1041"/>
      <c r="BA71" s="1041"/>
      <c r="BB71" s="1041"/>
      <c r="BC71" s="1041"/>
      <c r="BD71" s="1042"/>
      <c r="BE71" s="241"/>
      <c r="BF71" s="241"/>
      <c r="BG71" s="241"/>
      <c r="BH71" s="241"/>
      <c r="BI71" s="241"/>
      <c r="BJ71" s="241"/>
      <c r="BK71" s="241"/>
      <c r="BL71" s="241"/>
      <c r="BM71" s="241"/>
      <c r="BN71" s="241"/>
      <c r="BO71" s="241"/>
      <c r="BP71" s="241"/>
      <c r="BQ71" s="238">
        <v>65</v>
      </c>
      <c r="BR71" s="243"/>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2"/>
    </row>
    <row r="72" spans="1:131" s="223" customFormat="1" ht="26.25" customHeight="1" x14ac:dyDescent="0.15">
      <c r="A72" s="237">
        <v>5</v>
      </c>
      <c r="B72" s="1056" t="s">
        <v>566</v>
      </c>
      <c r="C72" s="1057"/>
      <c r="D72" s="1057"/>
      <c r="E72" s="1057"/>
      <c r="F72" s="1057"/>
      <c r="G72" s="1057"/>
      <c r="H72" s="1057"/>
      <c r="I72" s="1057"/>
      <c r="J72" s="1057"/>
      <c r="K72" s="1057"/>
      <c r="L72" s="1057"/>
      <c r="M72" s="1057"/>
      <c r="N72" s="1057"/>
      <c r="O72" s="1057"/>
      <c r="P72" s="1058"/>
      <c r="Q72" s="1059">
        <v>1349819</v>
      </c>
      <c r="R72" s="1060"/>
      <c r="S72" s="1060"/>
      <c r="T72" s="1060"/>
      <c r="U72" s="1061"/>
      <c r="V72" s="1062">
        <v>1314493</v>
      </c>
      <c r="W72" s="1060"/>
      <c r="X72" s="1060"/>
      <c r="Y72" s="1060"/>
      <c r="Z72" s="1061"/>
      <c r="AA72" s="1062">
        <v>35326</v>
      </c>
      <c r="AB72" s="1060"/>
      <c r="AC72" s="1060"/>
      <c r="AD72" s="1060"/>
      <c r="AE72" s="1061"/>
      <c r="AF72" s="1062">
        <v>35326</v>
      </c>
      <c r="AG72" s="1060"/>
      <c r="AH72" s="1060"/>
      <c r="AI72" s="1060"/>
      <c r="AJ72" s="1061"/>
      <c r="AK72" s="1062">
        <v>9983</v>
      </c>
      <c r="AL72" s="1060"/>
      <c r="AM72" s="1060"/>
      <c r="AN72" s="1060"/>
      <c r="AO72" s="1061"/>
      <c r="AP72" s="1051" t="s">
        <v>561</v>
      </c>
      <c r="AQ72" s="1051"/>
      <c r="AR72" s="1051"/>
      <c r="AS72" s="1051"/>
      <c r="AT72" s="1051"/>
      <c r="AU72" s="1051" t="s">
        <v>561</v>
      </c>
      <c r="AV72" s="1051"/>
      <c r="AW72" s="1051"/>
      <c r="AX72" s="1051"/>
      <c r="AY72" s="1051"/>
      <c r="AZ72" s="1041"/>
      <c r="BA72" s="1041"/>
      <c r="BB72" s="1041"/>
      <c r="BC72" s="1041"/>
      <c r="BD72" s="1042"/>
      <c r="BE72" s="241"/>
      <c r="BF72" s="241"/>
      <c r="BG72" s="241"/>
      <c r="BH72" s="241"/>
      <c r="BI72" s="241"/>
      <c r="BJ72" s="241"/>
      <c r="BK72" s="241"/>
      <c r="BL72" s="241"/>
      <c r="BM72" s="241"/>
      <c r="BN72" s="241"/>
      <c r="BO72" s="241"/>
      <c r="BP72" s="241"/>
      <c r="BQ72" s="238">
        <v>66</v>
      </c>
      <c r="BR72" s="243"/>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2"/>
    </row>
    <row r="73" spans="1:131" s="223" customFormat="1" ht="26.25" customHeight="1" x14ac:dyDescent="0.15">
      <c r="A73" s="237">
        <v>6</v>
      </c>
      <c r="B73" s="1056" t="s">
        <v>567</v>
      </c>
      <c r="C73" s="1057"/>
      <c r="D73" s="1057"/>
      <c r="E73" s="1057"/>
      <c r="F73" s="1057"/>
      <c r="G73" s="1057"/>
      <c r="H73" s="1057"/>
      <c r="I73" s="1057"/>
      <c r="J73" s="1057"/>
      <c r="K73" s="1057"/>
      <c r="L73" s="1057"/>
      <c r="M73" s="1057"/>
      <c r="N73" s="1057"/>
      <c r="O73" s="1057"/>
      <c r="P73" s="1058"/>
      <c r="Q73" s="1055">
        <v>352</v>
      </c>
      <c r="R73" s="1051"/>
      <c r="S73" s="1051"/>
      <c r="T73" s="1051"/>
      <c r="U73" s="1051"/>
      <c r="V73" s="1051">
        <v>238</v>
      </c>
      <c r="W73" s="1051"/>
      <c r="X73" s="1051"/>
      <c r="Y73" s="1051"/>
      <c r="Z73" s="1051"/>
      <c r="AA73" s="1051">
        <v>114</v>
      </c>
      <c r="AB73" s="1051"/>
      <c r="AC73" s="1051"/>
      <c r="AD73" s="1051"/>
      <c r="AE73" s="1051"/>
      <c r="AF73" s="1051">
        <v>114</v>
      </c>
      <c r="AG73" s="1051"/>
      <c r="AH73" s="1051"/>
      <c r="AI73" s="1051"/>
      <c r="AJ73" s="1051"/>
      <c r="AK73" s="1051" t="s">
        <v>561</v>
      </c>
      <c r="AL73" s="1051"/>
      <c r="AM73" s="1051"/>
      <c r="AN73" s="1051"/>
      <c r="AO73" s="1051"/>
      <c r="AP73" s="1051" t="s">
        <v>561</v>
      </c>
      <c r="AQ73" s="1051"/>
      <c r="AR73" s="1051"/>
      <c r="AS73" s="1051"/>
      <c r="AT73" s="1051"/>
      <c r="AU73" s="1051" t="s">
        <v>561</v>
      </c>
      <c r="AV73" s="1051"/>
      <c r="AW73" s="1051"/>
      <c r="AX73" s="1051"/>
      <c r="AY73" s="1051"/>
      <c r="AZ73" s="1041"/>
      <c r="BA73" s="1041"/>
      <c r="BB73" s="1041"/>
      <c r="BC73" s="1041"/>
      <c r="BD73" s="1042"/>
      <c r="BE73" s="241"/>
      <c r="BF73" s="241"/>
      <c r="BG73" s="241"/>
      <c r="BH73" s="241"/>
      <c r="BI73" s="241"/>
      <c r="BJ73" s="241"/>
      <c r="BK73" s="241"/>
      <c r="BL73" s="241"/>
      <c r="BM73" s="241"/>
      <c r="BN73" s="241"/>
      <c r="BO73" s="241"/>
      <c r="BP73" s="241"/>
      <c r="BQ73" s="238">
        <v>67</v>
      </c>
      <c r="BR73" s="243"/>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2"/>
    </row>
    <row r="74" spans="1:131" s="223" customFormat="1" ht="26.25" customHeight="1" x14ac:dyDescent="0.15">
      <c r="A74" s="237">
        <v>7</v>
      </c>
      <c r="B74" s="1052" t="s">
        <v>568</v>
      </c>
      <c r="C74" s="1053"/>
      <c r="D74" s="1053"/>
      <c r="E74" s="1053"/>
      <c r="F74" s="1053"/>
      <c r="G74" s="1053"/>
      <c r="H74" s="1053"/>
      <c r="I74" s="1053"/>
      <c r="J74" s="1053"/>
      <c r="K74" s="1053"/>
      <c r="L74" s="1053"/>
      <c r="M74" s="1053"/>
      <c r="N74" s="1053"/>
      <c r="O74" s="1053"/>
      <c r="P74" s="1054"/>
      <c r="Q74" s="1055">
        <v>1010</v>
      </c>
      <c r="R74" s="1051"/>
      <c r="S74" s="1051"/>
      <c r="T74" s="1051"/>
      <c r="U74" s="1051"/>
      <c r="V74" s="1051">
        <v>968</v>
      </c>
      <c r="W74" s="1051"/>
      <c r="X74" s="1051"/>
      <c r="Y74" s="1051"/>
      <c r="Z74" s="1051"/>
      <c r="AA74" s="1051">
        <v>42</v>
      </c>
      <c r="AB74" s="1051"/>
      <c r="AC74" s="1051"/>
      <c r="AD74" s="1051"/>
      <c r="AE74" s="1051"/>
      <c r="AF74" s="1051">
        <v>42</v>
      </c>
      <c r="AG74" s="1051"/>
      <c r="AH74" s="1051"/>
      <c r="AI74" s="1051"/>
      <c r="AJ74" s="1051"/>
      <c r="AK74" s="1051">
        <v>403</v>
      </c>
      <c r="AL74" s="1051"/>
      <c r="AM74" s="1051"/>
      <c r="AN74" s="1051"/>
      <c r="AO74" s="1051"/>
      <c r="AP74" s="1051">
        <v>2997</v>
      </c>
      <c r="AQ74" s="1051"/>
      <c r="AR74" s="1051"/>
      <c r="AS74" s="1051"/>
      <c r="AT74" s="1051"/>
      <c r="AU74" s="1051" t="s">
        <v>561</v>
      </c>
      <c r="AV74" s="1051"/>
      <c r="AW74" s="1051"/>
      <c r="AX74" s="1051"/>
      <c r="AY74" s="1051"/>
      <c r="AZ74" s="1041"/>
      <c r="BA74" s="1041"/>
      <c r="BB74" s="1041"/>
      <c r="BC74" s="1041"/>
      <c r="BD74" s="1042"/>
      <c r="BE74" s="241"/>
      <c r="BF74" s="241"/>
      <c r="BG74" s="241"/>
      <c r="BH74" s="241"/>
      <c r="BI74" s="241"/>
      <c r="BJ74" s="241"/>
      <c r="BK74" s="241"/>
      <c r="BL74" s="241"/>
      <c r="BM74" s="241"/>
      <c r="BN74" s="241"/>
      <c r="BO74" s="241"/>
      <c r="BP74" s="241"/>
      <c r="BQ74" s="238">
        <v>68</v>
      </c>
      <c r="BR74" s="243"/>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2"/>
    </row>
    <row r="75" spans="1:131" s="223" customFormat="1" ht="26.25" customHeight="1" x14ac:dyDescent="0.15">
      <c r="A75" s="237">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1"/>
      <c r="BF75" s="241"/>
      <c r="BG75" s="241"/>
      <c r="BH75" s="241"/>
      <c r="BI75" s="241"/>
      <c r="BJ75" s="241"/>
      <c r="BK75" s="241"/>
      <c r="BL75" s="241"/>
      <c r="BM75" s="241"/>
      <c r="BN75" s="241"/>
      <c r="BO75" s="241"/>
      <c r="BP75" s="241"/>
      <c r="BQ75" s="238">
        <v>69</v>
      </c>
      <c r="BR75" s="243"/>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2"/>
    </row>
    <row r="76" spans="1:131" s="223" customFormat="1" ht="26.25" customHeight="1" x14ac:dyDescent="0.15">
      <c r="A76" s="237">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1"/>
      <c r="BF76" s="241"/>
      <c r="BG76" s="241"/>
      <c r="BH76" s="241"/>
      <c r="BI76" s="241"/>
      <c r="BJ76" s="241"/>
      <c r="BK76" s="241"/>
      <c r="BL76" s="241"/>
      <c r="BM76" s="241"/>
      <c r="BN76" s="241"/>
      <c r="BO76" s="241"/>
      <c r="BP76" s="241"/>
      <c r="BQ76" s="238">
        <v>70</v>
      </c>
      <c r="BR76" s="243"/>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2"/>
    </row>
    <row r="77" spans="1:131" s="223" customFormat="1" ht="26.25" customHeight="1" x14ac:dyDescent="0.15">
      <c r="A77" s="237">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1"/>
      <c r="BF77" s="241"/>
      <c r="BG77" s="241"/>
      <c r="BH77" s="241"/>
      <c r="BI77" s="241"/>
      <c r="BJ77" s="241"/>
      <c r="BK77" s="241"/>
      <c r="BL77" s="241"/>
      <c r="BM77" s="241"/>
      <c r="BN77" s="241"/>
      <c r="BO77" s="241"/>
      <c r="BP77" s="241"/>
      <c r="BQ77" s="238">
        <v>71</v>
      </c>
      <c r="BR77" s="243"/>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2"/>
    </row>
    <row r="78" spans="1:131" s="223" customFormat="1" ht="26.25" customHeight="1" x14ac:dyDescent="0.15">
      <c r="A78" s="237">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1"/>
      <c r="BF78" s="241"/>
      <c r="BG78" s="241"/>
      <c r="BH78" s="241"/>
      <c r="BI78" s="241"/>
      <c r="BJ78" s="244"/>
      <c r="BK78" s="244"/>
      <c r="BL78" s="244"/>
      <c r="BM78" s="244"/>
      <c r="BN78" s="244"/>
      <c r="BO78" s="241"/>
      <c r="BP78" s="241"/>
      <c r="BQ78" s="238">
        <v>72</v>
      </c>
      <c r="BR78" s="243"/>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2"/>
    </row>
    <row r="79" spans="1:131" s="223" customFormat="1" ht="26.25" customHeight="1" x14ac:dyDescent="0.15">
      <c r="A79" s="237">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1"/>
      <c r="BF79" s="241"/>
      <c r="BG79" s="241"/>
      <c r="BH79" s="241"/>
      <c r="BI79" s="241"/>
      <c r="BJ79" s="244"/>
      <c r="BK79" s="244"/>
      <c r="BL79" s="244"/>
      <c r="BM79" s="244"/>
      <c r="BN79" s="244"/>
      <c r="BO79" s="241"/>
      <c r="BP79" s="241"/>
      <c r="BQ79" s="238">
        <v>73</v>
      </c>
      <c r="BR79" s="243"/>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2"/>
    </row>
    <row r="80" spans="1:131" s="223" customFormat="1" ht="26.25" customHeight="1" x14ac:dyDescent="0.15">
      <c r="A80" s="237">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1"/>
      <c r="BF80" s="241"/>
      <c r="BG80" s="241"/>
      <c r="BH80" s="241"/>
      <c r="BI80" s="241"/>
      <c r="BJ80" s="241"/>
      <c r="BK80" s="241"/>
      <c r="BL80" s="241"/>
      <c r="BM80" s="241"/>
      <c r="BN80" s="241"/>
      <c r="BO80" s="241"/>
      <c r="BP80" s="241"/>
      <c r="BQ80" s="238">
        <v>74</v>
      </c>
      <c r="BR80" s="243"/>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2"/>
    </row>
    <row r="81" spans="1:131" s="223" customFormat="1" ht="26.25" customHeight="1" x14ac:dyDescent="0.15">
      <c r="A81" s="237">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1"/>
      <c r="BF81" s="241"/>
      <c r="BG81" s="241"/>
      <c r="BH81" s="241"/>
      <c r="BI81" s="241"/>
      <c r="BJ81" s="241"/>
      <c r="BK81" s="241"/>
      <c r="BL81" s="241"/>
      <c r="BM81" s="241"/>
      <c r="BN81" s="241"/>
      <c r="BO81" s="241"/>
      <c r="BP81" s="241"/>
      <c r="BQ81" s="238">
        <v>75</v>
      </c>
      <c r="BR81" s="243"/>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2"/>
    </row>
    <row r="82" spans="1:131" s="223" customFormat="1" ht="26.25" customHeight="1" x14ac:dyDescent="0.15">
      <c r="A82" s="237">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1"/>
      <c r="BF82" s="241"/>
      <c r="BG82" s="241"/>
      <c r="BH82" s="241"/>
      <c r="BI82" s="241"/>
      <c r="BJ82" s="241"/>
      <c r="BK82" s="241"/>
      <c r="BL82" s="241"/>
      <c r="BM82" s="241"/>
      <c r="BN82" s="241"/>
      <c r="BO82" s="241"/>
      <c r="BP82" s="241"/>
      <c r="BQ82" s="238">
        <v>76</v>
      </c>
      <c r="BR82" s="243"/>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2"/>
    </row>
    <row r="83" spans="1:131" s="223" customFormat="1" ht="26.25" customHeight="1" x14ac:dyDescent="0.15">
      <c r="A83" s="237">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1"/>
      <c r="BF83" s="241"/>
      <c r="BG83" s="241"/>
      <c r="BH83" s="241"/>
      <c r="BI83" s="241"/>
      <c r="BJ83" s="241"/>
      <c r="BK83" s="241"/>
      <c r="BL83" s="241"/>
      <c r="BM83" s="241"/>
      <c r="BN83" s="241"/>
      <c r="BO83" s="241"/>
      <c r="BP83" s="241"/>
      <c r="BQ83" s="238">
        <v>77</v>
      </c>
      <c r="BR83" s="243"/>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2"/>
    </row>
    <row r="84" spans="1:131" s="223" customFormat="1" ht="26.25" customHeight="1" x14ac:dyDescent="0.15">
      <c r="A84" s="237">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1"/>
      <c r="BF84" s="241"/>
      <c r="BG84" s="241"/>
      <c r="BH84" s="241"/>
      <c r="BI84" s="241"/>
      <c r="BJ84" s="241"/>
      <c r="BK84" s="241"/>
      <c r="BL84" s="241"/>
      <c r="BM84" s="241"/>
      <c r="BN84" s="241"/>
      <c r="BO84" s="241"/>
      <c r="BP84" s="241"/>
      <c r="BQ84" s="238">
        <v>78</v>
      </c>
      <c r="BR84" s="243"/>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2"/>
    </row>
    <row r="85" spans="1:131" s="223" customFormat="1" ht="26.25" customHeight="1" x14ac:dyDescent="0.15">
      <c r="A85" s="237">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1"/>
      <c r="BF85" s="241"/>
      <c r="BG85" s="241"/>
      <c r="BH85" s="241"/>
      <c r="BI85" s="241"/>
      <c r="BJ85" s="241"/>
      <c r="BK85" s="241"/>
      <c r="BL85" s="241"/>
      <c r="BM85" s="241"/>
      <c r="BN85" s="241"/>
      <c r="BO85" s="241"/>
      <c r="BP85" s="241"/>
      <c r="BQ85" s="238">
        <v>79</v>
      </c>
      <c r="BR85" s="243"/>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2"/>
    </row>
    <row r="86" spans="1:131" s="223" customFormat="1" ht="26.25" customHeight="1" x14ac:dyDescent="0.15">
      <c r="A86" s="237">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1"/>
      <c r="BF86" s="241"/>
      <c r="BG86" s="241"/>
      <c r="BH86" s="241"/>
      <c r="BI86" s="241"/>
      <c r="BJ86" s="241"/>
      <c r="BK86" s="241"/>
      <c r="BL86" s="241"/>
      <c r="BM86" s="241"/>
      <c r="BN86" s="241"/>
      <c r="BO86" s="241"/>
      <c r="BP86" s="241"/>
      <c r="BQ86" s="238">
        <v>80</v>
      </c>
      <c r="BR86" s="243"/>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2"/>
    </row>
    <row r="87" spans="1:131" s="223" customFormat="1" ht="26.25" customHeight="1" x14ac:dyDescent="0.15">
      <c r="A87" s="245">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1"/>
      <c r="BF87" s="241"/>
      <c r="BG87" s="241"/>
      <c r="BH87" s="241"/>
      <c r="BI87" s="241"/>
      <c r="BJ87" s="241"/>
      <c r="BK87" s="241"/>
      <c r="BL87" s="241"/>
      <c r="BM87" s="241"/>
      <c r="BN87" s="241"/>
      <c r="BO87" s="241"/>
      <c r="BP87" s="241"/>
      <c r="BQ87" s="238">
        <v>81</v>
      </c>
      <c r="BR87" s="243"/>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2"/>
    </row>
    <row r="88" spans="1:131" s="223" customFormat="1" ht="26.25" customHeight="1" thickBot="1" x14ac:dyDescent="0.2">
      <c r="A88" s="240" t="s">
        <v>380</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1"/>
      <c r="BF88" s="241"/>
      <c r="BG88" s="241"/>
      <c r="BH88" s="241"/>
      <c r="BI88" s="241"/>
      <c r="BJ88" s="241"/>
      <c r="BK88" s="241"/>
      <c r="BL88" s="241"/>
      <c r="BM88" s="241"/>
      <c r="BN88" s="241"/>
      <c r="BO88" s="241"/>
      <c r="BP88" s="241"/>
      <c r="BQ88" s="238">
        <v>82</v>
      </c>
      <c r="BR88" s="243"/>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380</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414</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415</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2"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297</v>
      </c>
      <c r="AG109" s="963"/>
      <c r="AH109" s="963"/>
      <c r="AI109" s="963"/>
      <c r="AJ109" s="964"/>
      <c r="AK109" s="965" t="s">
        <v>296</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297</v>
      </c>
      <c r="BW109" s="963"/>
      <c r="BX109" s="963"/>
      <c r="BY109" s="963"/>
      <c r="BZ109" s="964"/>
      <c r="CA109" s="965" t="s">
        <v>296</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297</v>
      </c>
      <c r="DM109" s="963"/>
      <c r="DN109" s="963"/>
      <c r="DO109" s="963"/>
      <c r="DP109" s="964"/>
      <c r="DQ109" s="965" t="s">
        <v>296</v>
      </c>
      <c r="DR109" s="963"/>
      <c r="DS109" s="963"/>
      <c r="DT109" s="963"/>
      <c r="DU109" s="964"/>
      <c r="DV109" s="965" t="s">
        <v>420</v>
      </c>
      <c r="DW109" s="963"/>
      <c r="DX109" s="963"/>
      <c r="DY109" s="963"/>
      <c r="DZ109" s="994"/>
    </row>
    <row r="110" spans="1:131" s="222"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4440195</v>
      </c>
      <c r="AB110" s="956"/>
      <c r="AC110" s="956"/>
      <c r="AD110" s="956"/>
      <c r="AE110" s="957"/>
      <c r="AF110" s="958">
        <v>4254145</v>
      </c>
      <c r="AG110" s="956"/>
      <c r="AH110" s="956"/>
      <c r="AI110" s="956"/>
      <c r="AJ110" s="957"/>
      <c r="AK110" s="958">
        <v>4184909</v>
      </c>
      <c r="AL110" s="956"/>
      <c r="AM110" s="956"/>
      <c r="AN110" s="956"/>
      <c r="AO110" s="957"/>
      <c r="AP110" s="959">
        <v>8.1999999999999993</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38866396</v>
      </c>
      <c r="BR110" s="903"/>
      <c r="BS110" s="903"/>
      <c r="BT110" s="903"/>
      <c r="BU110" s="903"/>
      <c r="BV110" s="903">
        <v>40631812</v>
      </c>
      <c r="BW110" s="903"/>
      <c r="BX110" s="903"/>
      <c r="BY110" s="903"/>
      <c r="BZ110" s="903"/>
      <c r="CA110" s="903">
        <v>44391468</v>
      </c>
      <c r="CB110" s="903"/>
      <c r="CC110" s="903"/>
      <c r="CD110" s="903"/>
      <c r="CE110" s="903"/>
      <c r="CF110" s="927">
        <v>86.8</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2234538</v>
      </c>
      <c r="DH110" s="903"/>
      <c r="DI110" s="903"/>
      <c r="DJ110" s="903"/>
      <c r="DK110" s="903"/>
      <c r="DL110" s="903">
        <v>1914807</v>
      </c>
      <c r="DM110" s="903"/>
      <c r="DN110" s="903"/>
      <c r="DO110" s="903"/>
      <c r="DP110" s="903"/>
      <c r="DQ110" s="903">
        <v>1586672</v>
      </c>
      <c r="DR110" s="903"/>
      <c r="DS110" s="903"/>
      <c r="DT110" s="903"/>
      <c r="DU110" s="903"/>
      <c r="DV110" s="904">
        <v>3.1</v>
      </c>
      <c r="DW110" s="904"/>
      <c r="DX110" s="904"/>
      <c r="DY110" s="904"/>
      <c r="DZ110" s="905"/>
    </row>
    <row r="111" spans="1:131" s="222"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6259353</v>
      </c>
      <c r="BR111" s="875"/>
      <c r="BS111" s="875"/>
      <c r="BT111" s="875"/>
      <c r="BU111" s="875"/>
      <c r="BV111" s="875">
        <v>4652820</v>
      </c>
      <c r="BW111" s="875"/>
      <c r="BX111" s="875"/>
      <c r="BY111" s="875"/>
      <c r="BZ111" s="875"/>
      <c r="CA111" s="875">
        <v>4032709</v>
      </c>
      <c r="CB111" s="875"/>
      <c r="CC111" s="875"/>
      <c r="CD111" s="875"/>
      <c r="CE111" s="875"/>
      <c r="CF111" s="936">
        <v>7.9</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2"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3702680</v>
      </c>
      <c r="BR112" s="875"/>
      <c r="BS112" s="875"/>
      <c r="BT112" s="875"/>
      <c r="BU112" s="875"/>
      <c r="BV112" s="875">
        <v>3964025</v>
      </c>
      <c r="BW112" s="875"/>
      <c r="BX112" s="875"/>
      <c r="BY112" s="875"/>
      <c r="BZ112" s="875"/>
      <c r="CA112" s="875">
        <v>4714039</v>
      </c>
      <c r="CB112" s="875"/>
      <c r="CC112" s="875"/>
      <c r="CD112" s="875"/>
      <c r="CE112" s="875"/>
      <c r="CF112" s="936">
        <v>9.1999999999999993</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433</v>
      </c>
      <c r="DM112" s="875"/>
      <c r="DN112" s="875"/>
      <c r="DO112" s="875"/>
      <c r="DP112" s="875"/>
      <c r="DQ112" s="875" t="s">
        <v>121</v>
      </c>
      <c r="DR112" s="875"/>
      <c r="DS112" s="875"/>
      <c r="DT112" s="875"/>
      <c r="DU112" s="875"/>
      <c r="DV112" s="852" t="s">
        <v>121</v>
      </c>
      <c r="DW112" s="852"/>
      <c r="DX112" s="852"/>
      <c r="DY112" s="852"/>
      <c r="DZ112" s="853"/>
    </row>
    <row r="113" spans="1:130" s="222"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408238</v>
      </c>
      <c r="AB113" s="984"/>
      <c r="AC113" s="984"/>
      <c r="AD113" s="984"/>
      <c r="AE113" s="985"/>
      <c r="AF113" s="986">
        <v>406480</v>
      </c>
      <c r="AG113" s="984"/>
      <c r="AH113" s="984"/>
      <c r="AI113" s="984"/>
      <c r="AJ113" s="985"/>
      <c r="AK113" s="986">
        <v>385675</v>
      </c>
      <c r="AL113" s="984"/>
      <c r="AM113" s="984"/>
      <c r="AN113" s="984"/>
      <c r="AO113" s="985"/>
      <c r="AP113" s="987">
        <v>0.8</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525843</v>
      </c>
      <c r="BR113" s="875"/>
      <c r="BS113" s="875"/>
      <c r="BT113" s="875"/>
      <c r="BU113" s="875"/>
      <c r="BV113" s="875">
        <v>747293</v>
      </c>
      <c r="BW113" s="875"/>
      <c r="BX113" s="875"/>
      <c r="BY113" s="875"/>
      <c r="BZ113" s="875"/>
      <c r="CA113" s="875">
        <v>665463</v>
      </c>
      <c r="CB113" s="875"/>
      <c r="CC113" s="875"/>
      <c r="CD113" s="875"/>
      <c r="CE113" s="875"/>
      <c r="CF113" s="936">
        <v>1.3</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2"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52098</v>
      </c>
      <c r="AB114" s="838"/>
      <c r="AC114" s="838"/>
      <c r="AD114" s="838"/>
      <c r="AE114" s="839"/>
      <c r="AF114" s="840">
        <v>71558</v>
      </c>
      <c r="AG114" s="838"/>
      <c r="AH114" s="838"/>
      <c r="AI114" s="838"/>
      <c r="AJ114" s="839"/>
      <c r="AK114" s="840">
        <v>88237</v>
      </c>
      <c r="AL114" s="838"/>
      <c r="AM114" s="838"/>
      <c r="AN114" s="838"/>
      <c r="AO114" s="839"/>
      <c r="AP114" s="885">
        <v>0.2</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8148313</v>
      </c>
      <c r="BR114" s="875"/>
      <c r="BS114" s="875"/>
      <c r="BT114" s="875"/>
      <c r="BU114" s="875"/>
      <c r="BV114" s="875">
        <v>8162089</v>
      </c>
      <c r="BW114" s="875"/>
      <c r="BX114" s="875"/>
      <c r="BY114" s="875"/>
      <c r="BZ114" s="875"/>
      <c r="CA114" s="875">
        <v>8110679</v>
      </c>
      <c r="CB114" s="875"/>
      <c r="CC114" s="875"/>
      <c r="CD114" s="875"/>
      <c r="CE114" s="875"/>
      <c r="CF114" s="936">
        <v>15.9</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2"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991450</v>
      </c>
      <c r="AB115" s="984"/>
      <c r="AC115" s="984"/>
      <c r="AD115" s="984"/>
      <c r="AE115" s="985"/>
      <c r="AF115" s="986">
        <v>1320362</v>
      </c>
      <c r="AG115" s="984"/>
      <c r="AH115" s="984"/>
      <c r="AI115" s="984"/>
      <c r="AJ115" s="985"/>
      <c r="AK115" s="986">
        <v>758730</v>
      </c>
      <c r="AL115" s="984"/>
      <c r="AM115" s="984"/>
      <c r="AN115" s="984"/>
      <c r="AO115" s="985"/>
      <c r="AP115" s="987">
        <v>1.5</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433</v>
      </c>
      <c r="BR115" s="875"/>
      <c r="BS115" s="875"/>
      <c r="BT115" s="875"/>
      <c r="BU115" s="875"/>
      <c r="BV115" s="875" t="s">
        <v>121</v>
      </c>
      <c r="BW115" s="875"/>
      <c r="BX115" s="875"/>
      <c r="BY115" s="875"/>
      <c r="BZ115" s="875"/>
      <c r="CA115" s="875" t="s">
        <v>121</v>
      </c>
      <c r="CB115" s="875"/>
      <c r="CC115" s="875"/>
      <c r="CD115" s="875"/>
      <c r="CE115" s="875"/>
      <c r="CF115" s="936" t="s">
        <v>121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3687242</v>
      </c>
      <c r="DH115" s="838"/>
      <c r="DI115" s="838"/>
      <c r="DJ115" s="838"/>
      <c r="DK115" s="839"/>
      <c r="DL115" s="840">
        <v>2452072</v>
      </c>
      <c r="DM115" s="838"/>
      <c r="DN115" s="838"/>
      <c r="DO115" s="838"/>
      <c r="DP115" s="839"/>
      <c r="DQ115" s="840">
        <v>2211727</v>
      </c>
      <c r="DR115" s="838"/>
      <c r="DS115" s="838"/>
      <c r="DT115" s="838"/>
      <c r="DU115" s="839"/>
      <c r="DV115" s="885">
        <v>4.3</v>
      </c>
      <c r="DW115" s="886"/>
      <c r="DX115" s="886"/>
      <c r="DY115" s="886"/>
      <c r="DZ115" s="887"/>
    </row>
    <row r="116" spans="1:130" s="222"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445</v>
      </c>
      <c r="CB116" s="875"/>
      <c r="CC116" s="875"/>
      <c r="CD116" s="875"/>
      <c r="CE116" s="875"/>
      <c r="CF116" s="936" t="s">
        <v>433</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337573</v>
      </c>
      <c r="DH116" s="838"/>
      <c r="DI116" s="838"/>
      <c r="DJ116" s="838"/>
      <c r="DK116" s="839"/>
      <c r="DL116" s="840">
        <v>285941</v>
      </c>
      <c r="DM116" s="838"/>
      <c r="DN116" s="838"/>
      <c r="DO116" s="838"/>
      <c r="DP116" s="839"/>
      <c r="DQ116" s="840">
        <v>234310</v>
      </c>
      <c r="DR116" s="838"/>
      <c r="DS116" s="838"/>
      <c r="DT116" s="838"/>
      <c r="DU116" s="839"/>
      <c r="DV116" s="885">
        <v>0.5</v>
      </c>
      <c r="DW116" s="886"/>
      <c r="DX116" s="886"/>
      <c r="DY116" s="886"/>
      <c r="DZ116" s="887"/>
    </row>
    <row r="117" spans="1:130" s="222"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5891981</v>
      </c>
      <c r="AB117" s="970"/>
      <c r="AC117" s="970"/>
      <c r="AD117" s="970"/>
      <c r="AE117" s="971"/>
      <c r="AF117" s="972">
        <v>6052545</v>
      </c>
      <c r="AG117" s="970"/>
      <c r="AH117" s="970"/>
      <c r="AI117" s="970"/>
      <c r="AJ117" s="971"/>
      <c r="AK117" s="972">
        <v>5417551</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2"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297</v>
      </c>
      <c r="AG118" s="963"/>
      <c r="AH118" s="963"/>
      <c r="AI118" s="963"/>
      <c r="AJ118" s="964"/>
      <c r="AK118" s="965" t="s">
        <v>296</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433</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2"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371780</v>
      </c>
      <c r="AB119" s="956"/>
      <c r="AC119" s="956"/>
      <c r="AD119" s="956"/>
      <c r="AE119" s="957"/>
      <c r="AF119" s="958">
        <v>372170</v>
      </c>
      <c r="AG119" s="956"/>
      <c r="AH119" s="956"/>
      <c r="AI119" s="956"/>
      <c r="AJ119" s="957"/>
      <c r="AK119" s="958">
        <v>372571</v>
      </c>
      <c r="AL119" s="956"/>
      <c r="AM119" s="956"/>
      <c r="AN119" s="956"/>
      <c r="AO119" s="957"/>
      <c r="AP119" s="959">
        <v>0.7</v>
      </c>
      <c r="AQ119" s="960"/>
      <c r="AR119" s="960"/>
      <c r="AS119" s="960"/>
      <c r="AT119" s="961"/>
      <c r="AU119" s="999"/>
      <c r="AV119" s="1000"/>
      <c r="AW119" s="1000"/>
      <c r="AX119" s="1000"/>
      <c r="AY119" s="1000"/>
      <c r="AZ119" s="253" t="s">
        <v>178</v>
      </c>
      <c r="BA119" s="253"/>
      <c r="BB119" s="253"/>
      <c r="BC119" s="253"/>
      <c r="BD119" s="253"/>
      <c r="BE119" s="253"/>
      <c r="BF119" s="253"/>
      <c r="BG119" s="253"/>
      <c r="BH119" s="253"/>
      <c r="BI119" s="253"/>
      <c r="BJ119" s="253"/>
      <c r="BK119" s="253"/>
      <c r="BL119" s="253"/>
      <c r="BM119" s="253"/>
      <c r="BN119" s="253"/>
      <c r="BO119" s="938" t="s">
        <v>452</v>
      </c>
      <c r="BP119" s="939"/>
      <c r="BQ119" s="943">
        <v>57502585</v>
      </c>
      <c r="BR119" s="906"/>
      <c r="BS119" s="906"/>
      <c r="BT119" s="906"/>
      <c r="BU119" s="906"/>
      <c r="BV119" s="906">
        <v>58158039</v>
      </c>
      <c r="BW119" s="906"/>
      <c r="BX119" s="906"/>
      <c r="BY119" s="906"/>
      <c r="BZ119" s="906"/>
      <c r="CA119" s="906">
        <v>61914358</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433</v>
      </c>
      <c r="DM119" s="821"/>
      <c r="DN119" s="821"/>
      <c r="DO119" s="821"/>
      <c r="DP119" s="822"/>
      <c r="DQ119" s="823" t="s">
        <v>433</v>
      </c>
      <c r="DR119" s="821"/>
      <c r="DS119" s="821"/>
      <c r="DT119" s="821"/>
      <c r="DU119" s="822"/>
      <c r="DV119" s="909" t="s">
        <v>121</v>
      </c>
      <c r="DW119" s="910"/>
      <c r="DX119" s="910"/>
      <c r="DY119" s="910"/>
      <c r="DZ119" s="911"/>
    </row>
    <row r="120" spans="1:130" s="222"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43043197</v>
      </c>
      <c r="BR120" s="903"/>
      <c r="BS120" s="903"/>
      <c r="BT120" s="903"/>
      <c r="BU120" s="903"/>
      <c r="BV120" s="903">
        <v>48662822</v>
      </c>
      <c r="BW120" s="903"/>
      <c r="BX120" s="903"/>
      <c r="BY120" s="903"/>
      <c r="BZ120" s="903"/>
      <c r="CA120" s="903">
        <v>49628044</v>
      </c>
      <c r="CB120" s="903"/>
      <c r="CC120" s="903"/>
      <c r="CD120" s="903"/>
      <c r="CE120" s="903"/>
      <c r="CF120" s="927">
        <v>97.1</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3702680</v>
      </c>
      <c r="DH120" s="903"/>
      <c r="DI120" s="903"/>
      <c r="DJ120" s="903"/>
      <c r="DK120" s="903"/>
      <c r="DL120" s="903">
        <v>3964025</v>
      </c>
      <c r="DM120" s="903"/>
      <c r="DN120" s="903"/>
      <c r="DO120" s="903"/>
      <c r="DP120" s="903"/>
      <c r="DQ120" s="903">
        <v>4714039</v>
      </c>
      <c r="DR120" s="903"/>
      <c r="DS120" s="903"/>
      <c r="DT120" s="903"/>
      <c r="DU120" s="903"/>
      <c r="DV120" s="904">
        <v>9.1999999999999993</v>
      </c>
      <c r="DW120" s="904"/>
      <c r="DX120" s="904"/>
      <c r="DY120" s="904"/>
      <c r="DZ120" s="905"/>
    </row>
    <row r="121" spans="1:130" s="222"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433</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17804821</v>
      </c>
      <c r="BR121" s="875"/>
      <c r="BS121" s="875"/>
      <c r="BT121" s="875"/>
      <c r="BU121" s="875"/>
      <c r="BV121" s="875">
        <v>17538923</v>
      </c>
      <c r="BW121" s="875"/>
      <c r="BX121" s="875"/>
      <c r="BY121" s="875"/>
      <c r="BZ121" s="875"/>
      <c r="CA121" s="875">
        <v>20781281</v>
      </c>
      <c r="CB121" s="875"/>
      <c r="CC121" s="875"/>
      <c r="CD121" s="875"/>
      <c r="CE121" s="875"/>
      <c r="CF121" s="936">
        <v>40.6</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t="s">
        <v>121</v>
      </c>
      <c r="DH121" s="875"/>
      <c r="DI121" s="875"/>
      <c r="DJ121" s="875"/>
      <c r="DK121" s="875"/>
      <c r="DL121" s="875" t="s">
        <v>121</v>
      </c>
      <c r="DM121" s="875"/>
      <c r="DN121" s="875"/>
      <c r="DO121" s="875"/>
      <c r="DP121" s="875"/>
      <c r="DQ121" s="875" t="s">
        <v>445</v>
      </c>
      <c r="DR121" s="875"/>
      <c r="DS121" s="875"/>
      <c r="DT121" s="875"/>
      <c r="DU121" s="875"/>
      <c r="DV121" s="852" t="s">
        <v>121</v>
      </c>
      <c r="DW121" s="852"/>
      <c r="DX121" s="852"/>
      <c r="DY121" s="852"/>
      <c r="DZ121" s="853"/>
    </row>
    <row r="122" spans="1:130" s="222"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23376711</v>
      </c>
      <c r="BR122" s="906"/>
      <c r="BS122" s="906"/>
      <c r="BT122" s="906"/>
      <c r="BU122" s="906"/>
      <c r="BV122" s="906">
        <v>21029768</v>
      </c>
      <c r="BW122" s="906"/>
      <c r="BX122" s="906"/>
      <c r="BY122" s="906"/>
      <c r="BZ122" s="906"/>
      <c r="CA122" s="906">
        <v>18732291</v>
      </c>
      <c r="CB122" s="906"/>
      <c r="CC122" s="906"/>
      <c r="CD122" s="906"/>
      <c r="CE122" s="906"/>
      <c r="CF122" s="907">
        <v>36.6</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2"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56434</v>
      </c>
      <c r="AB123" s="838"/>
      <c r="AC123" s="838"/>
      <c r="AD123" s="838"/>
      <c r="AE123" s="839"/>
      <c r="AF123" s="840">
        <v>54011</v>
      </c>
      <c r="AG123" s="838"/>
      <c r="AH123" s="838"/>
      <c r="AI123" s="838"/>
      <c r="AJ123" s="839"/>
      <c r="AK123" s="840">
        <v>53393</v>
      </c>
      <c r="AL123" s="838"/>
      <c r="AM123" s="838"/>
      <c r="AN123" s="838"/>
      <c r="AO123" s="839"/>
      <c r="AP123" s="885">
        <v>0.1</v>
      </c>
      <c r="AQ123" s="886"/>
      <c r="AR123" s="886"/>
      <c r="AS123" s="886"/>
      <c r="AT123" s="887"/>
      <c r="AU123" s="950"/>
      <c r="AV123" s="951"/>
      <c r="AW123" s="951"/>
      <c r="AX123" s="951"/>
      <c r="AY123" s="951"/>
      <c r="AZ123" s="253" t="s">
        <v>178</v>
      </c>
      <c r="BA123" s="253"/>
      <c r="BB123" s="253"/>
      <c r="BC123" s="253"/>
      <c r="BD123" s="253"/>
      <c r="BE123" s="253"/>
      <c r="BF123" s="253"/>
      <c r="BG123" s="253"/>
      <c r="BH123" s="253"/>
      <c r="BI123" s="253"/>
      <c r="BJ123" s="253"/>
      <c r="BK123" s="253"/>
      <c r="BL123" s="253"/>
      <c r="BM123" s="253"/>
      <c r="BN123" s="253"/>
      <c r="BO123" s="938" t="s">
        <v>461</v>
      </c>
      <c r="BP123" s="939"/>
      <c r="BQ123" s="893">
        <v>84224729</v>
      </c>
      <c r="BR123" s="894"/>
      <c r="BS123" s="894"/>
      <c r="BT123" s="894"/>
      <c r="BU123" s="894"/>
      <c r="BV123" s="894">
        <v>87231513</v>
      </c>
      <c r="BW123" s="894"/>
      <c r="BX123" s="894"/>
      <c r="BY123" s="894"/>
      <c r="BZ123" s="894"/>
      <c r="CA123" s="894">
        <v>89141616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2"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462</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121</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433</v>
      </c>
      <c r="DH124" s="821"/>
      <c r="DI124" s="821"/>
      <c r="DJ124" s="821"/>
      <c r="DK124" s="822"/>
      <c r="DL124" s="823" t="s">
        <v>445</v>
      </c>
      <c r="DM124" s="821"/>
      <c r="DN124" s="821"/>
      <c r="DO124" s="821"/>
      <c r="DP124" s="822"/>
      <c r="DQ124" s="823" t="s">
        <v>121</v>
      </c>
      <c r="DR124" s="821"/>
      <c r="DS124" s="821"/>
      <c r="DT124" s="821"/>
      <c r="DU124" s="822"/>
      <c r="DV124" s="909" t="s">
        <v>433</v>
      </c>
      <c r="DW124" s="910"/>
      <c r="DX124" s="910"/>
      <c r="DY124" s="910"/>
      <c r="DZ124" s="911"/>
    </row>
    <row r="125" spans="1:130" s="222"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445</v>
      </c>
      <c r="AG125" s="838"/>
      <c r="AH125" s="838"/>
      <c r="AI125" s="838"/>
      <c r="AJ125" s="839"/>
      <c r="AK125" s="840" t="s">
        <v>121</v>
      </c>
      <c r="AL125" s="838"/>
      <c r="AM125" s="838"/>
      <c r="AN125" s="838"/>
      <c r="AO125" s="839"/>
      <c r="AP125" s="885" t="s">
        <v>121</v>
      </c>
      <c r="AQ125" s="886"/>
      <c r="AR125" s="886"/>
      <c r="AS125" s="886"/>
      <c r="AT125" s="887"/>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433</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2"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563236</v>
      </c>
      <c r="AB126" s="838"/>
      <c r="AC126" s="838"/>
      <c r="AD126" s="838"/>
      <c r="AE126" s="839"/>
      <c r="AF126" s="840">
        <v>894181</v>
      </c>
      <c r="AG126" s="838"/>
      <c r="AH126" s="838"/>
      <c r="AI126" s="838"/>
      <c r="AJ126" s="839"/>
      <c r="AK126" s="840">
        <v>332766</v>
      </c>
      <c r="AL126" s="838"/>
      <c r="AM126" s="838"/>
      <c r="AN126" s="838"/>
      <c r="AO126" s="839"/>
      <c r="AP126" s="885">
        <v>0.7</v>
      </c>
      <c r="AQ126" s="886"/>
      <c r="AR126" s="886"/>
      <c r="AS126" s="886"/>
      <c r="AT126" s="887"/>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445</v>
      </c>
      <c r="DW126" s="852"/>
      <c r="DX126" s="852"/>
      <c r="DY126" s="852"/>
      <c r="DZ126" s="853"/>
    </row>
    <row r="127" spans="1:130" s="222"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58"/>
      <c r="AV127" s="258"/>
      <c r="AW127" s="258"/>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58"/>
      <c r="CB127" s="258"/>
      <c r="CC127" s="258"/>
      <c r="CD127" s="259"/>
      <c r="CE127" s="259"/>
      <c r="CF127" s="259"/>
      <c r="CG127" s="256"/>
      <c r="CH127" s="256"/>
      <c r="CI127" s="256"/>
      <c r="CJ127" s="257"/>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462</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2"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1603948</v>
      </c>
      <c r="AB128" s="859"/>
      <c r="AC128" s="859"/>
      <c r="AD128" s="859"/>
      <c r="AE128" s="860"/>
      <c r="AF128" s="861">
        <v>1458411</v>
      </c>
      <c r="AG128" s="859"/>
      <c r="AH128" s="859"/>
      <c r="AI128" s="859"/>
      <c r="AJ128" s="860"/>
      <c r="AK128" s="861">
        <v>1493402</v>
      </c>
      <c r="AL128" s="859"/>
      <c r="AM128" s="859"/>
      <c r="AN128" s="859"/>
      <c r="AO128" s="860"/>
      <c r="AP128" s="862"/>
      <c r="AQ128" s="863"/>
      <c r="AR128" s="863"/>
      <c r="AS128" s="863"/>
      <c r="AT128" s="864"/>
      <c r="AU128" s="258"/>
      <c r="AV128" s="258"/>
      <c r="AW128" s="258"/>
      <c r="AX128" s="865" t="s">
        <v>476</v>
      </c>
      <c r="AY128" s="866"/>
      <c r="AZ128" s="866"/>
      <c r="BA128" s="866"/>
      <c r="BB128" s="866"/>
      <c r="BC128" s="866"/>
      <c r="BD128" s="866"/>
      <c r="BE128" s="867"/>
      <c r="BF128" s="844" t="s">
        <v>121</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59"/>
      <c r="CB128" s="259"/>
      <c r="CC128" s="259"/>
      <c r="CD128" s="259"/>
      <c r="CE128" s="259"/>
      <c r="CF128" s="259"/>
      <c r="CG128" s="256"/>
      <c r="CH128" s="256"/>
      <c r="CI128" s="256"/>
      <c r="CJ128" s="257"/>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445</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2"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53456476</v>
      </c>
      <c r="AB129" s="838"/>
      <c r="AC129" s="838"/>
      <c r="AD129" s="838"/>
      <c r="AE129" s="839"/>
      <c r="AF129" s="840">
        <v>55397423</v>
      </c>
      <c r="AG129" s="838"/>
      <c r="AH129" s="838"/>
      <c r="AI129" s="838"/>
      <c r="AJ129" s="839"/>
      <c r="AK129" s="840">
        <v>53797346</v>
      </c>
      <c r="AL129" s="838"/>
      <c r="AM129" s="838"/>
      <c r="AN129" s="838"/>
      <c r="AO129" s="839"/>
      <c r="AP129" s="841"/>
      <c r="AQ129" s="842"/>
      <c r="AR129" s="842"/>
      <c r="AS129" s="842"/>
      <c r="AT129" s="843"/>
      <c r="AU129" s="260"/>
      <c r="AV129" s="260"/>
      <c r="AW129" s="260"/>
      <c r="AX129" s="807" t="s">
        <v>479</v>
      </c>
      <c r="AY129" s="808"/>
      <c r="AZ129" s="808"/>
      <c r="BA129" s="808"/>
      <c r="BB129" s="808"/>
      <c r="BC129" s="808"/>
      <c r="BD129" s="808"/>
      <c r="BE129" s="809"/>
      <c r="BF129" s="827" t="s">
        <v>121</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2795954</v>
      </c>
      <c r="AB130" s="838"/>
      <c r="AC130" s="838"/>
      <c r="AD130" s="838"/>
      <c r="AE130" s="839"/>
      <c r="AF130" s="840">
        <v>2760445</v>
      </c>
      <c r="AG130" s="838"/>
      <c r="AH130" s="838"/>
      <c r="AI130" s="838"/>
      <c r="AJ130" s="839"/>
      <c r="AK130" s="840">
        <v>2672155</v>
      </c>
      <c r="AL130" s="838"/>
      <c r="AM130" s="838"/>
      <c r="AN130" s="838"/>
      <c r="AO130" s="839"/>
      <c r="AP130" s="841"/>
      <c r="AQ130" s="842"/>
      <c r="AR130" s="842"/>
      <c r="AS130" s="842"/>
      <c r="AT130" s="843"/>
      <c r="AU130" s="260"/>
      <c r="AV130" s="260"/>
      <c r="AW130" s="260"/>
      <c r="AX130" s="807" t="s">
        <v>482</v>
      </c>
      <c r="AY130" s="808"/>
      <c r="AZ130" s="808"/>
      <c r="BA130" s="808"/>
      <c r="BB130" s="808"/>
      <c r="BC130" s="808"/>
      <c r="BD130" s="808"/>
      <c r="BE130" s="809"/>
      <c r="BF130" s="810">
        <v>2.9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50660522</v>
      </c>
      <c r="AB131" s="821"/>
      <c r="AC131" s="821"/>
      <c r="AD131" s="821"/>
      <c r="AE131" s="822"/>
      <c r="AF131" s="823">
        <v>52636978</v>
      </c>
      <c r="AG131" s="821"/>
      <c r="AH131" s="821"/>
      <c r="AI131" s="821"/>
      <c r="AJ131" s="822"/>
      <c r="AK131" s="823">
        <v>51125191</v>
      </c>
      <c r="AL131" s="821"/>
      <c r="AM131" s="821"/>
      <c r="AN131" s="821"/>
      <c r="AO131" s="822"/>
      <c r="AP131" s="824"/>
      <c r="AQ131" s="825"/>
      <c r="AR131" s="825"/>
      <c r="AS131" s="825"/>
      <c r="AT131" s="826"/>
      <c r="AU131" s="260"/>
      <c r="AV131" s="260"/>
      <c r="AW131" s="260"/>
      <c r="AX131" s="785" t="s">
        <v>484</v>
      </c>
      <c r="AY131" s="786"/>
      <c r="AZ131" s="786"/>
      <c r="BA131" s="786"/>
      <c r="BB131" s="786"/>
      <c r="BC131" s="786"/>
      <c r="BD131" s="786"/>
      <c r="BE131" s="787"/>
      <c r="BF131" s="788" t="s">
        <v>462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2.9452499520000002</v>
      </c>
      <c r="AB132" s="801"/>
      <c r="AC132" s="801"/>
      <c r="AD132" s="801"/>
      <c r="AE132" s="802"/>
      <c r="AF132" s="803">
        <v>3.48365174</v>
      </c>
      <c r="AG132" s="801"/>
      <c r="AH132" s="801"/>
      <c r="AI132" s="801"/>
      <c r="AJ132" s="802"/>
      <c r="AK132" s="803">
        <v>2.4488788709999998</v>
      </c>
      <c r="AL132" s="801"/>
      <c r="AM132" s="801"/>
      <c r="AN132" s="801"/>
      <c r="AO132" s="802"/>
      <c r="AP132" s="804"/>
      <c r="AQ132" s="805"/>
      <c r="AR132" s="805"/>
      <c r="AS132" s="805"/>
      <c r="AT132" s="806"/>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3.2</v>
      </c>
      <c r="AB133" s="780"/>
      <c r="AC133" s="780"/>
      <c r="AD133" s="780"/>
      <c r="AE133" s="781"/>
      <c r="AF133" s="779">
        <v>2.6</v>
      </c>
      <c r="AG133" s="780"/>
      <c r="AH133" s="780"/>
      <c r="AI133" s="780"/>
      <c r="AJ133" s="781"/>
      <c r="AK133" s="779">
        <v>2.9</v>
      </c>
      <c r="AL133" s="780"/>
      <c r="AM133" s="780"/>
      <c r="AN133" s="780"/>
      <c r="AO133" s="781"/>
      <c r="AP133" s="782"/>
      <c r="AQ133" s="783"/>
      <c r="AR133" s="783"/>
      <c r="AS133" s="783"/>
      <c r="AT133" s="784"/>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0yxu6by2SFOkUzz+ShhuaaG5YC42K7NE1GU3K1PlNsr8j5ZvuOauOK5BpUXvEDKknjluUjTXOsRjP3+CgUy16g==" saltValue="+NRtej3rS7Jc4gJiLBGb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Q70:U70"/>
    <mergeCell ref="V70:Z70"/>
    <mergeCell ref="AA70:AE70"/>
    <mergeCell ref="AF70:AJ70"/>
    <mergeCell ref="AK70:AO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0" zoomScaleNormal="85" zoomScaleSheetLayoutView="5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488</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qR1adIkmr96fGOnsMaFF7cH8cbqC5qDedyFBeNPBXG1RKU/aAmVCwvps8OrEaRVoULz0MkiIaEOfRvFVOaJRA==" saltValue="5qFK1n+q3+YCLrffX28W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10mZf91ZsUVyhJ8NKmR6U747gDHAnxykDsaddn1SFHKqF9EmthcJTfwyEB6qigBf4YvMx6saDwJMXYEcEo8ww==" saltValue="87Pu/UEQdn+V8TkXiEBL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489</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490</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217" t="s">
        <v>491</v>
      </c>
      <c r="AP7" s="279"/>
      <c r="AQ7" s="280" t="s">
        <v>492</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218"/>
      <c r="AP8" s="285" t="s">
        <v>493</v>
      </c>
      <c r="AQ8" s="286" t="s">
        <v>494</v>
      </c>
      <c r="AR8" s="287" t="s">
        <v>495</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231" t="s">
        <v>496</v>
      </c>
      <c r="AL9" s="1232"/>
      <c r="AM9" s="1232"/>
      <c r="AN9" s="1233"/>
      <c r="AO9" s="288">
        <v>11020056</v>
      </c>
      <c r="AP9" s="288">
        <v>42605</v>
      </c>
      <c r="AQ9" s="289">
        <v>56117</v>
      </c>
      <c r="AR9" s="290">
        <v>-24.1</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231" t="s">
        <v>497</v>
      </c>
      <c r="AL10" s="1232"/>
      <c r="AM10" s="1232"/>
      <c r="AN10" s="1233"/>
      <c r="AO10" s="291">
        <v>982363</v>
      </c>
      <c r="AP10" s="291">
        <v>3798</v>
      </c>
      <c r="AQ10" s="292">
        <v>3759</v>
      </c>
      <c r="AR10" s="293">
        <v>1</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231" t="s">
        <v>498</v>
      </c>
      <c r="AL11" s="1232"/>
      <c r="AM11" s="1232"/>
      <c r="AN11" s="1233"/>
      <c r="AO11" s="291">
        <v>112231</v>
      </c>
      <c r="AP11" s="291">
        <v>434</v>
      </c>
      <c r="AQ11" s="292">
        <v>1477</v>
      </c>
      <c r="AR11" s="293">
        <v>-70.599999999999994</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231" t="s">
        <v>499</v>
      </c>
      <c r="AL12" s="1232"/>
      <c r="AM12" s="1232"/>
      <c r="AN12" s="1233"/>
      <c r="AO12" s="291" t="s">
        <v>500</v>
      </c>
      <c r="AP12" s="291" t="s">
        <v>500</v>
      </c>
      <c r="AQ12" s="292">
        <v>889</v>
      </c>
      <c r="AR12" s="293" t="s">
        <v>500</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231" t="s">
        <v>501</v>
      </c>
      <c r="AL13" s="1232"/>
      <c r="AM13" s="1232"/>
      <c r="AN13" s="1233"/>
      <c r="AO13" s="291" t="s">
        <v>500</v>
      </c>
      <c r="AP13" s="291" t="s">
        <v>500</v>
      </c>
      <c r="AQ13" s="292">
        <v>18</v>
      </c>
      <c r="AR13" s="293" t="s">
        <v>500</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231" t="s">
        <v>502</v>
      </c>
      <c r="AL14" s="1232"/>
      <c r="AM14" s="1232"/>
      <c r="AN14" s="1233"/>
      <c r="AO14" s="291">
        <v>447988</v>
      </c>
      <c r="AP14" s="291">
        <v>1732</v>
      </c>
      <c r="AQ14" s="292">
        <v>2517</v>
      </c>
      <c r="AR14" s="293">
        <v>-31.2</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231" t="s">
        <v>503</v>
      </c>
      <c r="AL15" s="1232"/>
      <c r="AM15" s="1232"/>
      <c r="AN15" s="1233"/>
      <c r="AO15" s="291">
        <v>250378</v>
      </c>
      <c r="AP15" s="291">
        <v>968</v>
      </c>
      <c r="AQ15" s="292">
        <v>1398</v>
      </c>
      <c r="AR15" s="293">
        <v>-30.8</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234" t="s">
        <v>504</v>
      </c>
      <c r="AL16" s="1235"/>
      <c r="AM16" s="1235"/>
      <c r="AN16" s="1236"/>
      <c r="AO16" s="291">
        <v>-456951</v>
      </c>
      <c r="AP16" s="291">
        <v>-1767</v>
      </c>
      <c r="AQ16" s="292">
        <v>-4107</v>
      </c>
      <c r="AR16" s="293">
        <v>-57</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234" t="s">
        <v>178</v>
      </c>
      <c r="AL17" s="1235"/>
      <c r="AM17" s="1235"/>
      <c r="AN17" s="1236"/>
      <c r="AO17" s="291">
        <v>12356065</v>
      </c>
      <c r="AP17" s="291">
        <v>47771</v>
      </c>
      <c r="AQ17" s="292">
        <v>62068</v>
      </c>
      <c r="AR17" s="293">
        <v>-23</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505</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506</v>
      </c>
      <c r="AP20" s="299" t="s">
        <v>507</v>
      </c>
      <c r="AQ20" s="300" t="s">
        <v>508</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228" t="s">
        <v>509</v>
      </c>
      <c r="AL21" s="1229"/>
      <c r="AM21" s="1229"/>
      <c r="AN21" s="1230"/>
      <c r="AO21" s="303">
        <v>4.74</v>
      </c>
      <c r="AP21" s="304">
        <v>6.06</v>
      </c>
      <c r="AQ21" s="305">
        <v>-1.32</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228" t="s">
        <v>510</v>
      </c>
      <c r="AL22" s="1229"/>
      <c r="AM22" s="1229"/>
      <c r="AN22" s="1230"/>
      <c r="AO22" s="308">
        <v>99.8</v>
      </c>
      <c r="AP22" s="309">
        <v>100.6</v>
      </c>
      <c r="AQ22" s="310">
        <v>-0.8</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511</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512</v>
      </c>
      <c r="AO27" s="269"/>
      <c r="AP27" s="269"/>
      <c r="AQ27" s="269"/>
      <c r="AR27" s="269"/>
      <c r="AS27" s="269"/>
      <c r="AT27" s="269"/>
    </row>
    <row r="28" spans="1:46" ht="17.25" x14ac:dyDescent="0.15">
      <c r="A28" s="270" t="s">
        <v>513</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514</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217" t="s">
        <v>491</v>
      </c>
      <c r="AP30" s="279"/>
      <c r="AQ30" s="280" t="s">
        <v>492</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218"/>
      <c r="AP31" s="285" t="s">
        <v>493</v>
      </c>
      <c r="AQ31" s="286" t="s">
        <v>494</v>
      </c>
      <c r="AR31" s="287" t="s">
        <v>495</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19" t="s">
        <v>515</v>
      </c>
      <c r="AL32" s="1220"/>
      <c r="AM32" s="1220"/>
      <c r="AN32" s="1221"/>
      <c r="AO32" s="318">
        <v>4184909</v>
      </c>
      <c r="AP32" s="318">
        <v>16180</v>
      </c>
      <c r="AQ32" s="319">
        <v>26789</v>
      </c>
      <c r="AR32" s="320">
        <v>-39.6</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19" t="s">
        <v>516</v>
      </c>
      <c r="AL33" s="1220"/>
      <c r="AM33" s="1220"/>
      <c r="AN33" s="1221"/>
      <c r="AO33" s="318" t="s">
        <v>500</v>
      </c>
      <c r="AP33" s="318" t="s">
        <v>500</v>
      </c>
      <c r="AQ33" s="319">
        <v>12</v>
      </c>
      <c r="AR33" s="320" t="s">
        <v>500</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19" t="s">
        <v>517</v>
      </c>
      <c r="AL34" s="1220"/>
      <c r="AM34" s="1220"/>
      <c r="AN34" s="1221"/>
      <c r="AO34" s="318" t="s">
        <v>500</v>
      </c>
      <c r="AP34" s="318" t="s">
        <v>500</v>
      </c>
      <c r="AQ34" s="319">
        <v>31</v>
      </c>
      <c r="AR34" s="320" t="s">
        <v>500</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19" t="s">
        <v>518</v>
      </c>
      <c r="AL35" s="1220"/>
      <c r="AM35" s="1220"/>
      <c r="AN35" s="1221"/>
      <c r="AO35" s="318">
        <v>385675</v>
      </c>
      <c r="AP35" s="318">
        <v>1491</v>
      </c>
      <c r="AQ35" s="319">
        <v>6601</v>
      </c>
      <c r="AR35" s="320">
        <v>-77.400000000000006</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19" t="s">
        <v>519</v>
      </c>
      <c r="AL36" s="1220"/>
      <c r="AM36" s="1220"/>
      <c r="AN36" s="1221"/>
      <c r="AO36" s="318">
        <v>88237</v>
      </c>
      <c r="AP36" s="318">
        <v>341</v>
      </c>
      <c r="AQ36" s="319">
        <v>691</v>
      </c>
      <c r="AR36" s="320">
        <v>-50.7</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19" t="s">
        <v>520</v>
      </c>
      <c r="AL37" s="1220"/>
      <c r="AM37" s="1220"/>
      <c r="AN37" s="1221"/>
      <c r="AO37" s="318">
        <v>758730</v>
      </c>
      <c r="AP37" s="318">
        <v>2933</v>
      </c>
      <c r="AQ37" s="319">
        <v>1718</v>
      </c>
      <c r="AR37" s="320">
        <v>70.7</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22" t="s">
        <v>521</v>
      </c>
      <c r="AL38" s="1223"/>
      <c r="AM38" s="1223"/>
      <c r="AN38" s="1224"/>
      <c r="AO38" s="321" t="s">
        <v>500</v>
      </c>
      <c r="AP38" s="321" t="s">
        <v>500</v>
      </c>
      <c r="AQ38" s="322">
        <v>1</v>
      </c>
      <c r="AR38" s="310" t="s">
        <v>500</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22" t="s">
        <v>522</v>
      </c>
      <c r="AL39" s="1223"/>
      <c r="AM39" s="1223"/>
      <c r="AN39" s="1224"/>
      <c r="AO39" s="318">
        <v>-1493402</v>
      </c>
      <c r="AP39" s="318">
        <v>-5774</v>
      </c>
      <c r="AQ39" s="319">
        <v>-7529</v>
      </c>
      <c r="AR39" s="320">
        <v>-23.3</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19" t="s">
        <v>523</v>
      </c>
      <c r="AL40" s="1220"/>
      <c r="AM40" s="1220"/>
      <c r="AN40" s="1221"/>
      <c r="AO40" s="318">
        <v>-2672155</v>
      </c>
      <c r="AP40" s="318">
        <v>-10331</v>
      </c>
      <c r="AQ40" s="319">
        <v>-22018</v>
      </c>
      <c r="AR40" s="320">
        <v>-53.1</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25" t="s">
        <v>291</v>
      </c>
      <c r="AL41" s="1226"/>
      <c r="AM41" s="1226"/>
      <c r="AN41" s="1227"/>
      <c r="AO41" s="318">
        <v>1251994</v>
      </c>
      <c r="AP41" s="318">
        <v>4840</v>
      </c>
      <c r="AQ41" s="319">
        <v>6294</v>
      </c>
      <c r="AR41" s="320">
        <v>-23.1</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524</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525</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526</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212" t="s">
        <v>491</v>
      </c>
      <c r="AN49" s="1214" t="s">
        <v>527</v>
      </c>
      <c r="AO49" s="1215"/>
      <c r="AP49" s="1215"/>
      <c r="AQ49" s="1215"/>
      <c r="AR49" s="1216"/>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213"/>
      <c r="AN50" s="334" t="s">
        <v>528</v>
      </c>
      <c r="AO50" s="335" t="s">
        <v>529</v>
      </c>
      <c r="AP50" s="336" t="s">
        <v>530</v>
      </c>
      <c r="AQ50" s="337" t="s">
        <v>531</v>
      </c>
      <c r="AR50" s="338" t="s">
        <v>532</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533</v>
      </c>
      <c r="AL51" s="331"/>
      <c r="AM51" s="339">
        <v>15567238</v>
      </c>
      <c r="AN51" s="340">
        <v>61461</v>
      </c>
      <c r="AO51" s="341">
        <v>26.5</v>
      </c>
      <c r="AP51" s="342">
        <v>43141</v>
      </c>
      <c r="AQ51" s="343">
        <v>9.4</v>
      </c>
      <c r="AR51" s="344">
        <v>17.100000000000001</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534</v>
      </c>
      <c r="AM52" s="347">
        <v>9228936</v>
      </c>
      <c r="AN52" s="348">
        <v>36437</v>
      </c>
      <c r="AO52" s="349">
        <v>12.8</v>
      </c>
      <c r="AP52" s="350">
        <v>21887</v>
      </c>
      <c r="AQ52" s="351">
        <v>-2.4</v>
      </c>
      <c r="AR52" s="352">
        <v>15.2</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535</v>
      </c>
      <c r="AL53" s="331"/>
      <c r="AM53" s="339">
        <v>10529582</v>
      </c>
      <c r="AN53" s="340">
        <v>41365</v>
      </c>
      <c r="AO53" s="341">
        <v>-32.700000000000003</v>
      </c>
      <c r="AP53" s="342">
        <v>45117</v>
      </c>
      <c r="AQ53" s="343">
        <v>4.5999999999999996</v>
      </c>
      <c r="AR53" s="344">
        <v>-37.299999999999997</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534</v>
      </c>
      <c r="AM54" s="347">
        <v>5949186</v>
      </c>
      <c r="AN54" s="348">
        <v>23371</v>
      </c>
      <c r="AO54" s="349">
        <v>-35.9</v>
      </c>
      <c r="AP54" s="350">
        <v>25589</v>
      </c>
      <c r="AQ54" s="351">
        <v>16.899999999999999</v>
      </c>
      <c r="AR54" s="352">
        <v>-52.8</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536</v>
      </c>
      <c r="AL55" s="331"/>
      <c r="AM55" s="339">
        <v>12306895</v>
      </c>
      <c r="AN55" s="340">
        <v>47934</v>
      </c>
      <c r="AO55" s="341">
        <v>15.9</v>
      </c>
      <c r="AP55" s="342">
        <v>39951</v>
      </c>
      <c r="AQ55" s="343">
        <v>-11.5</v>
      </c>
      <c r="AR55" s="344">
        <v>27.4</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534</v>
      </c>
      <c r="AM56" s="347">
        <v>4649477</v>
      </c>
      <c r="AN56" s="348">
        <v>18109</v>
      </c>
      <c r="AO56" s="349">
        <v>-22.5</v>
      </c>
      <c r="AP56" s="350">
        <v>22555</v>
      </c>
      <c r="AQ56" s="351">
        <v>-11.9</v>
      </c>
      <c r="AR56" s="352">
        <v>-10.6</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537</v>
      </c>
      <c r="AL57" s="331"/>
      <c r="AM57" s="339">
        <v>20444488</v>
      </c>
      <c r="AN57" s="340">
        <v>79242</v>
      </c>
      <c r="AO57" s="341">
        <v>65.3</v>
      </c>
      <c r="AP57" s="342">
        <v>39893</v>
      </c>
      <c r="AQ57" s="343">
        <v>-0.1</v>
      </c>
      <c r="AR57" s="344">
        <v>65.400000000000006</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534</v>
      </c>
      <c r="AM58" s="347">
        <v>11222572</v>
      </c>
      <c r="AN58" s="348">
        <v>43498</v>
      </c>
      <c r="AO58" s="349">
        <v>140.19999999999999</v>
      </c>
      <c r="AP58" s="350">
        <v>26170</v>
      </c>
      <c r="AQ58" s="351">
        <v>16</v>
      </c>
      <c r="AR58" s="352">
        <v>124.2</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538</v>
      </c>
      <c r="AL59" s="331"/>
      <c r="AM59" s="339">
        <v>19855549</v>
      </c>
      <c r="AN59" s="340">
        <v>76765</v>
      </c>
      <c r="AO59" s="341">
        <v>-3.1</v>
      </c>
      <c r="AP59" s="342">
        <v>41080</v>
      </c>
      <c r="AQ59" s="343">
        <v>3</v>
      </c>
      <c r="AR59" s="344">
        <v>-6.1</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534</v>
      </c>
      <c r="AM60" s="347">
        <v>15370635</v>
      </c>
      <c r="AN60" s="348">
        <v>59425</v>
      </c>
      <c r="AO60" s="349">
        <v>36.6</v>
      </c>
      <c r="AP60" s="350">
        <v>27265</v>
      </c>
      <c r="AQ60" s="351">
        <v>4.2</v>
      </c>
      <c r="AR60" s="352">
        <v>32.4</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539</v>
      </c>
      <c r="AL61" s="353"/>
      <c r="AM61" s="354">
        <v>15740750</v>
      </c>
      <c r="AN61" s="355">
        <v>61353</v>
      </c>
      <c r="AO61" s="356">
        <v>14.4</v>
      </c>
      <c r="AP61" s="357">
        <v>41836</v>
      </c>
      <c r="AQ61" s="358">
        <v>1.1000000000000001</v>
      </c>
      <c r="AR61" s="344">
        <v>13.3</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534</v>
      </c>
      <c r="AM62" s="347">
        <v>9284161</v>
      </c>
      <c r="AN62" s="348">
        <v>36168</v>
      </c>
      <c r="AO62" s="349">
        <v>26.2</v>
      </c>
      <c r="AP62" s="350">
        <v>24693</v>
      </c>
      <c r="AQ62" s="351">
        <v>4.5999999999999996</v>
      </c>
      <c r="AR62" s="352">
        <v>21.6</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mm6u7fClQvDG389l0GFgENq8Uk9RpdYFdtobew6edeZe/LcRfFdG1go1c9PhBYy9dqFc0fQ3FztyWs4pqLuhSg==" saltValue="/fBSwdZDAw9AERzlpSnF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jZ3ZDyDd3PrYfMEhApY6ST3Zx4rwQd3jY/p8Ebs40g+urTb5LURbEZrDtpmL0d94vmLj66ClccapDu7rOTg6Q==" saltValue="G3ayZ/h3pkLTlUbB0Nce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0" zoomScaleNormal="5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qwZ1NH3qtEjSpd1dQqvBxilNit8A85SERSk0eEjpQd76JirJMtOgAqdO7HN705klIod2ImAlq0dGT8A2836SQ==" saltValue="ZIpAmWUgh8/cnPC6ipaD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7" t="s">
        <v>3</v>
      </c>
      <c r="D47" s="1237"/>
      <c r="E47" s="1238"/>
      <c r="F47" s="11">
        <v>10.89</v>
      </c>
      <c r="G47" s="12">
        <v>13.28</v>
      </c>
      <c r="H47" s="12">
        <v>13.17</v>
      </c>
      <c r="I47" s="12">
        <v>12.91</v>
      </c>
      <c r="J47" s="13">
        <v>14.87</v>
      </c>
    </row>
    <row r="48" spans="2:10" ht="57.75" customHeight="1" x14ac:dyDescent="0.15">
      <c r="B48" s="14"/>
      <c r="C48" s="1239" t="s">
        <v>4</v>
      </c>
      <c r="D48" s="1239"/>
      <c r="E48" s="1240"/>
      <c r="F48" s="15">
        <v>7.18</v>
      </c>
      <c r="G48" s="16">
        <v>4.28</v>
      </c>
      <c r="H48" s="16">
        <v>5.51</v>
      </c>
      <c r="I48" s="16">
        <v>5.03</v>
      </c>
      <c r="J48" s="17">
        <v>5.73</v>
      </c>
    </row>
    <row r="49" spans="2:10" ht="57.75" customHeight="1" thickBot="1" x14ac:dyDescent="0.2">
      <c r="B49" s="18"/>
      <c r="C49" s="1241" t="s">
        <v>5</v>
      </c>
      <c r="D49" s="1241"/>
      <c r="E49" s="1242"/>
      <c r="F49" s="19">
        <v>3.54</v>
      </c>
      <c r="G49" s="20">
        <v>0.67</v>
      </c>
      <c r="H49" s="20">
        <v>1.37</v>
      </c>
      <c r="I49" s="20" t="s">
        <v>548</v>
      </c>
      <c r="J49" s="21">
        <v>2.13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jdnt8FujKqqaOKUV1qwPXTylzo/XTnyg32o0QI4zRmCPscG0Daerp1x6tZFCaihOWVUwaeo/X+yp+O7QOaEdA==" saltValue="UU6pC8JGz6Qtf8+Ox5pE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府中市</cp:lastModifiedBy>
  <cp:lastPrinted>2019-03-14T00:24:29Z</cp:lastPrinted>
  <dcterms:created xsi:type="dcterms:W3CDTF">2019-02-14T02:22:55Z</dcterms:created>
  <dcterms:modified xsi:type="dcterms:W3CDTF">2019-11-05T07:47:42Z</dcterms:modified>
  <cp:category/>
</cp:coreProperties>
</file>