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総務管理部\契約課\旧スターオフィス\個人用フォルダ（杉江）\－４\"/>
    </mc:Choice>
  </mc:AlternateContent>
  <xr:revisionPtr revIDLastSave="0" documentId="13_ncr:1_{F28D2131-0AAD-481A-8A40-B527DCF01F8A}"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Sheet1!$H$3:$H$4</definedName>
    <definedName name="_xlnm.Print_Area" localSheetId="0">Sheet1!$A$1:$R$49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L14" i="1"/>
  <c r="M24" i="1" l="1"/>
  <c r="M43" i="1" l="1"/>
  <c r="L41" i="1"/>
  <c r="O26" i="1" l="1"/>
  <c r="O25" i="1"/>
  <c r="O24" i="1"/>
  <c r="L42" i="1" l="1"/>
  <c r="L39" i="1"/>
  <c r="L40" i="1"/>
  <c r="L37" i="1"/>
  <c r="L38" i="1"/>
  <c r="L35" i="1"/>
  <c r="L36" i="1"/>
  <c r="L33" i="1"/>
  <c r="L34" i="1"/>
  <c r="L31" i="1"/>
  <c r="L30" i="1"/>
  <c r="L32" i="1"/>
  <c r="L29" i="1"/>
  <c r="L28" i="1"/>
  <c r="L23" i="1"/>
  <c r="L22" i="1"/>
  <c r="M41" i="1" l="1"/>
  <c r="M33" i="1"/>
  <c r="M35" i="1"/>
  <c r="M37" i="1"/>
  <c r="M39" i="1"/>
  <c r="M30" i="1"/>
  <c r="M28" i="1"/>
  <c r="L27" i="1"/>
  <c r="L26" i="1"/>
  <c r="L25" i="1"/>
  <c r="L21" i="1"/>
  <c r="L19" i="1"/>
  <c r="L18" i="1"/>
  <c r="L20" i="1"/>
  <c r="L16" i="1"/>
  <c r="L15" i="1"/>
  <c r="M10" i="1" s="1"/>
  <c r="L12" i="1"/>
  <c r="L10" i="1"/>
  <c r="L24" i="1" l="1"/>
  <c r="M21" i="1"/>
  <c r="M18" i="1"/>
  <c r="M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府中市契約課</author>
  </authors>
  <commentList>
    <comment ref="L43" authorId="0" shapeId="0" xr:uid="{E30EE64B-00B4-417F-B698-33B9484F63EA}">
      <text>
        <r>
          <rPr>
            <b/>
            <sz val="9"/>
            <color indexed="81"/>
            <rFont val="MS P ゴシック"/>
            <family val="3"/>
            <charset val="128"/>
          </rPr>
          <t>府中市契約課:</t>
        </r>
        <r>
          <rPr>
            <sz val="9"/>
            <color indexed="81"/>
            <rFont val="MS P ゴシック"/>
            <family val="3"/>
            <charset val="128"/>
          </rPr>
          <t xml:space="preserve">
</t>
        </r>
        <r>
          <rPr>
            <u/>
            <sz val="12"/>
            <color indexed="81"/>
            <rFont val="MS P ゴシック"/>
            <family val="3"/>
            <charset val="128"/>
          </rPr>
          <t>措置を受けている場合</t>
        </r>
        <r>
          <rPr>
            <sz val="12"/>
            <color indexed="81"/>
            <rFont val="MS P ゴシック"/>
            <family val="3"/>
            <charset val="128"/>
          </rPr>
          <t>には、マイナスとなる点数を入力し、合計点から差引いてください。
※減点の点数は一律ではありません。通知書に記載の減点点数を確認してください。</t>
        </r>
      </text>
    </comment>
  </commentList>
</comments>
</file>

<file path=xl/sharedStrings.xml><?xml version="1.0" encoding="utf-8"?>
<sst xmlns="http://schemas.openxmlformats.org/spreadsheetml/2006/main" count="84" uniqueCount="75">
  <si>
    <t>総合評価方式技術評価点申出書</t>
    <rPh sb="13" eb="14">
      <t>ショ</t>
    </rPh>
    <phoneticPr fontId="1"/>
  </si>
  <si>
    <t>○</t>
    <phoneticPr fontId="1"/>
  </si>
  <si>
    <t>選択して下さい</t>
    <rPh sb="0" eb="2">
      <t>センタク</t>
    </rPh>
    <rPh sb="4" eb="5">
      <t>クダ</t>
    </rPh>
    <phoneticPr fontId="1"/>
  </si>
  <si>
    <t>　　府中市長</t>
    <rPh sb="2" eb="6">
      <t>フチュウシチョウ</t>
    </rPh>
    <phoneticPr fontId="1"/>
  </si>
  <si>
    <t>府中市内本店</t>
    <rPh sb="0" eb="2">
      <t>フチュウ</t>
    </rPh>
    <rPh sb="2" eb="4">
      <t>シナイ</t>
    </rPh>
    <rPh sb="4" eb="6">
      <t>ホンテン</t>
    </rPh>
    <phoneticPr fontId="1"/>
  </si>
  <si>
    <t>所在地</t>
    <rPh sb="0" eb="3">
      <t>ショザイチ</t>
    </rPh>
    <phoneticPr fontId="1"/>
  </si>
  <si>
    <t>府中市内支店・営業所</t>
    <rPh sb="0" eb="2">
      <t>フチュウ</t>
    </rPh>
    <rPh sb="2" eb="4">
      <t>シナイ</t>
    </rPh>
    <rPh sb="4" eb="6">
      <t>シテン</t>
    </rPh>
    <rPh sb="7" eb="10">
      <t>エイギョウショ</t>
    </rPh>
    <phoneticPr fontId="1"/>
  </si>
  <si>
    <t>会社名</t>
    <rPh sb="0" eb="3">
      <t>カイシャメイ</t>
    </rPh>
    <phoneticPr fontId="1"/>
  </si>
  <si>
    <t>府中市外本店・支店・営業所</t>
    <rPh sb="0" eb="3">
      <t>フチュウシ</t>
    </rPh>
    <rPh sb="3" eb="4">
      <t>ガイ</t>
    </rPh>
    <rPh sb="4" eb="6">
      <t>ホンテン</t>
    </rPh>
    <rPh sb="7" eb="9">
      <t>シテン</t>
    </rPh>
    <rPh sb="10" eb="13">
      <t>エイギョウショ</t>
    </rPh>
    <phoneticPr fontId="1"/>
  </si>
  <si>
    <t>入札件名</t>
    <rPh sb="0" eb="2">
      <t>ニュウサツ</t>
    </rPh>
    <rPh sb="2" eb="4">
      <t>ケンメイ</t>
    </rPh>
    <phoneticPr fontId="1"/>
  </si>
  <si>
    <t>代表者名</t>
    <rPh sb="0" eb="3">
      <t>ダイヒョウシャ</t>
    </rPh>
    <rPh sb="3" eb="4">
      <t>メイ</t>
    </rPh>
    <phoneticPr fontId="1"/>
  </si>
  <si>
    <t>※代表者印の押印を省略することができます。その場合、提出時に電子調達サービスの受付票をご提示ください。お持ちでない場合は、確認のため、貴社に電話確認させていただく場合があります。</t>
    <rPh sb="1" eb="4">
      <t>ダイヒョウシャ</t>
    </rPh>
    <rPh sb="4" eb="5">
      <t>イン</t>
    </rPh>
    <rPh sb="6" eb="8">
      <t>オウイン</t>
    </rPh>
    <rPh sb="9" eb="11">
      <t>ショウリャク</t>
    </rPh>
    <rPh sb="23" eb="25">
      <t>バアイ</t>
    </rPh>
    <rPh sb="30" eb="32">
      <t>デンシ</t>
    </rPh>
    <rPh sb="32" eb="34">
      <t>チョウタツ</t>
    </rPh>
    <rPh sb="39" eb="41">
      <t>ウケツケ</t>
    </rPh>
    <rPh sb="41" eb="42">
      <t>ヒョウ</t>
    </rPh>
    <rPh sb="44" eb="46">
      <t>テイジ</t>
    </rPh>
    <rPh sb="52" eb="53">
      <t>モ</t>
    </rPh>
    <rPh sb="57" eb="59">
      <t>バアイ</t>
    </rPh>
    <rPh sb="61" eb="63">
      <t>カクニン</t>
    </rPh>
    <rPh sb="70" eb="72">
      <t>デンワ</t>
    </rPh>
    <rPh sb="72" eb="74">
      <t>カクニン</t>
    </rPh>
    <rPh sb="81" eb="83">
      <t>バアイ</t>
    </rPh>
    <phoneticPr fontId="1"/>
  </si>
  <si>
    <t>提出者名</t>
    <rPh sb="0" eb="2">
      <t>テイシュツ</t>
    </rPh>
    <rPh sb="2" eb="3">
      <t>シャ</t>
    </rPh>
    <rPh sb="3" eb="4">
      <t>メイ</t>
    </rPh>
    <phoneticPr fontId="1"/>
  </si>
  <si>
    <t>連絡先</t>
    <rPh sb="0" eb="3">
      <t>レンラクサキ</t>
    </rPh>
    <phoneticPr fontId="1"/>
  </si>
  <si>
    <t>地域区分</t>
    <rPh sb="0" eb="2">
      <t>チイキ</t>
    </rPh>
    <rPh sb="2" eb="4">
      <t>クブン</t>
    </rPh>
    <phoneticPr fontId="1"/>
  </si>
  <si>
    <t>№</t>
    <phoneticPr fontId="1"/>
  </si>
  <si>
    <t>分類</t>
    <rPh sb="0" eb="2">
      <t>ブンルイ</t>
    </rPh>
    <phoneticPr fontId="1"/>
  </si>
  <si>
    <t>評価内容・提出書類等</t>
    <rPh sb="0" eb="2">
      <t>ヒョウカ</t>
    </rPh>
    <rPh sb="2" eb="4">
      <t>ナイヨウ</t>
    </rPh>
    <rPh sb="5" eb="7">
      <t>テイシュツ</t>
    </rPh>
    <rPh sb="7" eb="9">
      <t>ショルイ</t>
    </rPh>
    <rPh sb="9" eb="10">
      <t>トウ</t>
    </rPh>
    <phoneticPr fontId="1"/>
  </si>
  <si>
    <t>評価基準</t>
    <rPh sb="0" eb="2">
      <t>ヒョウカ</t>
    </rPh>
    <rPh sb="2" eb="4">
      <t>キジュン</t>
    </rPh>
    <phoneticPr fontId="1"/>
  </si>
  <si>
    <t>選択・入力</t>
    <rPh sb="0" eb="2">
      <t>センタク</t>
    </rPh>
    <rPh sb="3" eb="5">
      <t>ニュウリョク</t>
    </rPh>
    <phoneticPr fontId="1"/>
  </si>
  <si>
    <t>評価点</t>
    <rPh sb="0" eb="2">
      <t>ヒョウカ</t>
    </rPh>
    <rPh sb="2" eb="3">
      <t>テン</t>
    </rPh>
    <phoneticPr fontId="1"/>
  </si>
  <si>
    <t>企業の技術力</t>
    <phoneticPr fontId="1"/>
  </si>
  <si>
    <t>企業の施工力</t>
    <phoneticPr fontId="1"/>
  </si>
  <si>
    <t>90点以上</t>
    <phoneticPr fontId="1"/>
  </si>
  <si>
    <t>85点以上90点未満</t>
    <phoneticPr fontId="1"/>
  </si>
  <si>
    <t>契約番号</t>
    <rPh sb="0" eb="2">
      <t>ケイヤク</t>
    </rPh>
    <rPh sb="2" eb="4">
      <t>バンゴウ</t>
    </rPh>
    <phoneticPr fontId="1"/>
  </si>
  <si>
    <t>契約件名</t>
    <rPh sb="0" eb="2">
      <t>ケイヤク</t>
    </rPh>
    <rPh sb="2" eb="4">
      <t>ケンメイ</t>
    </rPh>
    <phoneticPr fontId="1"/>
  </si>
  <si>
    <t>点数</t>
    <rPh sb="0" eb="2">
      <t>テンスウ</t>
    </rPh>
    <phoneticPr fontId="1"/>
  </si>
  <si>
    <t>対象工事①</t>
    <rPh sb="0" eb="2">
      <t>タイショウ</t>
    </rPh>
    <rPh sb="2" eb="4">
      <t>コウジ</t>
    </rPh>
    <phoneticPr fontId="1"/>
  </si>
  <si>
    <t>対象工事②</t>
    <rPh sb="0" eb="2">
      <t>タイショウ</t>
    </rPh>
    <rPh sb="2" eb="4">
      <t>コウジ</t>
    </rPh>
    <phoneticPr fontId="1"/>
  </si>
  <si>
    <r>
      <t>同種工事の優秀工事表彰</t>
    </r>
    <r>
      <rPr>
        <sz val="9"/>
        <color theme="1"/>
        <rFont val="ＭＳ 明朝"/>
        <family val="1"/>
        <charset val="128"/>
      </rPr>
      <t>（過去５年間の受賞の有無）</t>
    </r>
    <r>
      <rPr>
        <sz val="10"/>
        <color theme="1"/>
        <rFont val="ＭＳ 明朝"/>
        <family val="1"/>
        <charset val="128"/>
      </rPr>
      <t xml:space="preserve">
</t>
    </r>
    <r>
      <rPr>
        <b/>
        <sz val="10"/>
        <color theme="1"/>
        <rFont val="ＭＳ ゴシック"/>
        <family val="3"/>
        <charset val="128"/>
      </rPr>
      <t>＜提出書類＞
府中市以外で表彰を受けた場合は、表彰を受けたことが分かるもの（工種・ＪＶの場合は出資比率が分かるものを含む。過去に提出した場合は原則不要）</t>
    </r>
    <rPh sb="63" eb="65">
      <t>コウシュ</t>
    </rPh>
    <rPh sb="69" eb="71">
      <t>バアイ</t>
    </rPh>
    <rPh sb="72" eb="74">
      <t>シュッシ</t>
    </rPh>
    <rPh sb="74" eb="76">
      <t>ヒリツ</t>
    </rPh>
    <rPh sb="77" eb="78">
      <t>ワ</t>
    </rPh>
    <rPh sb="83" eb="84">
      <t>フク</t>
    </rPh>
    <phoneticPr fontId="1"/>
  </si>
  <si>
    <t>府中市</t>
    <phoneticPr fontId="1"/>
  </si>
  <si>
    <t>東京都又は都内市区町村</t>
    <phoneticPr fontId="1"/>
  </si>
  <si>
    <t>表彰を受けていない</t>
    <phoneticPr fontId="1"/>
  </si>
  <si>
    <t>配置予定技術者</t>
    <phoneticPr fontId="1"/>
  </si>
  <si>
    <t>１級技術者</t>
    <phoneticPr fontId="1"/>
  </si>
  <si>
    <t>２級技術者</t>
    <phoneticPr fontId="1"/>
  </si>
  <si>
    <t>その他の技術者</t>
    <phoneticPr fontId="1"/>
  </si>
  <si>
    <t>地域への貢献</t>
    <phoneticPr fontId="1"/>
  </si>
  <si>
    <t>入札参加業者等の所在地</t>
    <phoneticPr fontId="1"/>
  </si>
  <si>
    <r>
      <t xml:space="preserve">事業者及び下請予定事業者の所在地
※整数で表記
</t>
    </r>
    <r>
      <rPr>
        <sz val="10"/>
        <color theme="1"/>
        <rFont val="HGｺﾞｼｯｸE"/>
        <family val="3"/>
        <charset val="128"/>
      </rPr>
      <t xml:space="preserve">→自社施工・下請予定の施工割合を記入してください。施工割合は金額ベースとします。
（例)契約金額10,000,000円で、下請業者との契約金額2,000,000円の場合：自社施工分80%・下請予定20%）
</t>
    </r>
    <r>
      <rPr>
        <sz val="8"/>
        <color theme="1"/>
        <rFont val="ＭＳ 明朝"/>
        <family val="1"/>
        <charset val="128"/>
      </rPr>
      <t>※施工完了後に実績を評価し、本申出書の評価点に満たなかった場合、申出点と実績点の差分を、１年間、当該事業者が参加する全業種の総合評価方式の工事案件において技術点から減点します（小数点以下切り上げ）。</t>
    </r>
    <r>
      <rPr>
        <sz val="10"/>
        <color theme="1"/>
        <rFont val="HGｺﾞｼｯｸE"/>
        <family val="3"/>
        <charset val="128"/>
      </rPr>
      <t xml:space="preserve">
</t>
    </r>
    <r>
      <rPr>
        <b/>
        <sz val="10"/>
        <color theme="1"/>
        <rFont val="ＭＳ ゴシック"/>
        <family val="3"/>
        <charset val="128"/>
      </rPr>
      <t>＜提出書類＞
なし</t>
    </r>
    <rPh sb="18" eb="20">
      <t>セイスウ</t>
    </rPh>
    <rPh sb="25" eb="27">
      <t>ジシャ</t>
    </rPh>
    <rPh sb="27" eb="29">
      <t>セコウ</t>
    </rPh>
    <rPh sb="30" eb="32">
      <t>シタウ</t>
    </rPh>
    <rPh sb="32" eb="34">
      <t>ヨテイ</t>
    </rPh>
    <rPh sb="35" eb="37">
      <t>セコウ</t>
    </rPh>
    <rPh sb="37" eb="39">
      <t>ワリアイ</t>
    </rPh>
    <rPh sb="40" eb="42">
      <t>キニュウ</t>
    </rPh>
    <rPh sb="49" eb="51">
      <t>セコウ</t>
    </rPh>
    <rPh sb="51" eb="53">
      <t>ワリアイ</t>
    </rPh>
    <rPh sb="54" eb="56">
      <t>キンガク</t>
    </rPh>
    <rPh sb="66" eb="67">
      <t>レイ</t>
    </rPh>
    <rPh sb="68" eb="70">
      <t>ケイヤク</t>
    </rPh>
    <rPh sb="70" eb="72">
      <t>キンガク</t>
    </rPh>
    <rPh sb="82" eb="83">
      <t>エン</t>
    </rPh>
    <rPh sb="85" eb="87">
      <t>シタウ</t>
    </rPh>
    <rPh sb="87" eb="89">
      <t>ギョウシャ</t>
    </rPh>
    <rPh sb="91" eb="93">
      <t>ケイヤク</t>
    </rPh>
    <rPh sb="93" eb="95">
      <t>キンガク</t>
    </rPh>
    <rPh sb="104" eb="105">
      <t>エン</t>
    </rPh>
    <rPh sb="106" eb="108">
      <t>バアイ</t>
    </rPh>
    <rPh sb="109" eb="111">
      <t>ジシャ</t>
    </rPh>
    <rPh sb="111" eb="113">
      <t>セコウ</t>
    </rPh>
    <rPh sb="113" eb="114">
      <t>ブン</t>
    </rPh>
    <rPh sb="118" eb="120">
      <t>シタウ</t>
    </rPh>
    <rPh sb="120" eb="122">
      <t>ヨテイ</t>
    </rPh>
    <rPh sb="215" eb="220">
      <t>ショウスウテンイカ</t>
    </rPh>
    <rPh sb="220" eb="221">
      <t>キ</t>
    </rPh>
    <rPh sb="222" eb="223">
      <t>アテイシュツショルイ</t>
    </rPh>
    <phoneticPr fontId="1"/>
  </si>
  <si>
    <t>自社施工分</t>
    <rPh sb="0" eb="2">
      <t>ジシャ</t>
    </rPh>
    <rPh sb="2" eb="4">
      <t>セコウ</t>
    </rPh>
    <rPh sb="4" eb="5">
      <t>ブン</t>
    </rPh>
    <phoneticPr fontId="1"/>
  </si>
  <si>
    <t>％</t>
    <phoneticPr fontId="1"/>
  </si>
  <si>
    <t>下請予定
（市内本店）</t>
    <rPh sb="0" eb="2">
      <t>シタウケ</t>
    </rPh>
    <rPh sb="2" eb="4">
      <t>ヨテイ</t>
    </rPh>
    <rPh sb="6" eb="8">
      <t>シナイ</t>
    </rPh>
    <rPh sb="8" eb="10">
      <t>ホンテン</t>
    </rPh>
    <phoneticPr fontId="1"/>
  </si>
  <si>
    <t>下請予定
（市内支店）</t>
    <rPh sb="0" eb="2">
      <t>シタウケ</t>
    </rPh>
    <rPh sb="2" eb="4">
      <t>ヨテイ</t>
    </rPh>
    <rPh sb="6" eb="8">
      <t>シナイ</t>
    </rPh>
    <rPh sb="8" eb="10">
      <t>シテン</t>
    </rPh>
    <phoneticPr fontId="1"/>
  </si>
  <si>
    <t>下請予定
（市外業者）</t>
    <rPh sb="0" eb="2">
      <t>シタウケ</t>
    </rPh>
    <rPh sb="2" eb="4">
      <t>ヨテイ</t>
    </rPh>
    <rPh sb="6" eb="8">
      <t>シガイ</t>
    </rPh>
    <rPh sb="8" eb="10">
      <t>ギョウシャ</t>
    </rPh>
    <phoneticPr fontId="1"/>
  </si>
  <si>
    <t xml:space="preserve">地域密着度及び貢献度
</t>
    <phoneticPr fontId="1"/>
  </si>
  <si>
    <r>
      <t xml:space="preserve">本市と災害時の応援等に係る協定を締結している団体への所属
</t>
    </r>
    <r>
      <rPr>
        <b/>
        <sz val="10"/>
        <color theme="1"/>
        <rFont val="ＭＳ ゴシック"/>
        <family val="3"/>
        <charset val="128"/>
      </rPr>
      <t>＜提出書類＞
協定を締結していること又は団体に属していることを証明できるもの（過去の案件で提出済みの場合は不要）</t>
    </r>
    <rPh sb="30" eb="32">
      <t>テイシュツ</t>
    </rPh>
    <rPh sb="32" eb="34">
      <t>ショルイ</t>
    </rPh>
    <phoneticPr fontId="1"/>
  </si>
  <si>
    <t>所属している</t>
    <phoneticPr fontId="1"/>
  </si>
  <si>
    <t>所属していない</t>
  </si>
  <si>
    <r>
      <t>市内におけるボランティア活動実績</t>
    </r>
    <r>
      <rPr>
        <sz val="9"/>
        <color theme="1"/>
        <rFont val="ＭＳ 明朝"/>
        <family val="1"/>
        <charset val="128"/>
      </rPr>
      <t>（３年以上継続的に実施していること）</t>
    </r>
    <r>
      <rPr>
        <sz val="10"/>
        <color theme="1"/>
        <rFont val="ＭＳ 明朝"/>
        <family val="1"/>
        <charset val="128"/>
      </rPr>
      <t xml:space="preserve">
</t>
    </r>
    <r>
      <rPr>
        <b/>
        <sz val="10"/>
        <color theme="1"/>
        <rFont val="ＭＳ ゴシック"/>
        <family val="3"/>
        <charset val="128"/>
      </rPr>
      <t>＜提出書類＞
事業者作成のボランティア活動計画書及び実績書、写真、パンフレット等（当該年度で提出している場合は不要）</t>
    </r>
    <rPh sb="36" eb="38">
      <t>テイシュツ</t>
    </rPh>
    <rPh sb="38" eb="40">
      <t>ショルイ</t>
    </rPh>
    <phoneticPr fontId="1"/>
  </si>
  <si>
    <t>２つ以上のボランティアを実施</t>
    <phoneticPr fontId="1"/>
  </si>
  <si>
    <t>１つのボランティアを実施</t>
    <phoneticPr fontId="1"/>
  </si>
  <si>
    <t>なし</t>
    <phoneticPr fontId="1"/>
  </si>
  <si>
    <t xml:space="preserve">社会性
</t>
    <phoneticPr fontId="1"/>
  </si>
  <si>
    <t>労働環境</t>
    <phoneticPr fontId="1"/>
  </si>
  <si>
    <r>
      <t xml:space="preserve">障害者雇用の取組み
</t>
    </r>
    <r>
      <rPr>
        <b/>
        <sz val="10"/>
        <color theme="1"/>
        <rFont val="ＭＳ ゴシック"/>
        <family val="3"/>
        <charset val="128"/>
      </rPr>
      <t>＜提出書類＞
障害者手帳の写し（過去の案件で提出済みの場合（有効期限内のもの）は不要）・雇用していることを証明できるもの</t>
    </r>
    <rPh sb="1" eb="2">
      <t>ガイ</t>
    </rPh>
    <rPh sb="11" eb="13">
      <t>テイシュツ</t>
    </rPh>
    <rPh sb="13" eb="15">
      <t>ショルイ</t>
    </rPh>
    <phoneticPr fontId="1"/>
  </si>
  <si>
    <t>あり</t>
    <phoneticPr fontId="1"/>
  </si>
  <si>
    <r>
      <t>男女共同参画の推進</t>
    </r>
    <r>
      <rPr>
        <sz val="9"/>
        <color theme="1"/>
        <rFont val="ＭＳ 明朝"/>
        <family val="1"/>
        <charset val="128"/>
      </rPr>
      <t>(育児・介護休業制度等の有無)</t>
    </r>
    <r>
      <rPr>
        <sz val="10"/>
        <color theme="1"/>
        <rFont val="ＭＳ 明朝"/>
        <family val="1"/>
        <charset val="128"/>
      </rPr>
      <t xml:space="preserve">
</t>
    </r>
    <r>
      <rPr>
        <b/>
        <sz val="10"/>
        <color theme="1"/>
        <rFont val="ＭＳ ゴシック"/>
        <family val="3"/>
        <charset val="128"/>
      </rPr>
      <t>＜提出書類＞
就業規則、労働協約等の写し（過去の案件で提出済みの場合は不要）</t>
    </r>
    <rPh sb="26" eb="28">
      <t>テイシュツ</t>
    </rPh>
    <rPh sb="28" eb="30">
      <t>ショルイ</t>
    </rPh>
    <phoneticPr fontId="1"/>
  </si>
  <si>
    <r>
      <t xml:space="preserve">法定外労働災害補償制度加入
</t>
    </r>
    <r>
      <rPr>
        <b/>
        <sz val="10"/>
        <color theme="1"/>
        <rFont val="ＭＳ ゴシック"/>
        <family val="3"/>
        <charset val="128"/>
      </rPr>
      <t>＜提出書類＞
なし（経営事項審査結果通知書で確認します。加入等を証明できる書類を求めることがあります）</t>
    </r>
    <rPh sb="15" eb="17">
      <t>テイシュツ</t>
    </rPh>
    <rPh sb="17" eb="19">
      <t>ショルイ</t>
    </rPh>
    <phoneticPr fontId="1"/>
  </si>
  <si>
    <t>加入している</t>
    <phoneticPr fontId="1"/>
  </si>
  <si>
    <t>加入していない</t>
    <phoneticPr fontId="1"/>
  </si>
  <si>
    <r>
      <t xml:space="preserve">建設キャリアアップシステムの登録
</t>
    </r>
    <r>
      <rPr>
        <b/>
        <sz val="10"/>
        <rFont val="ＭＳ ゴシック"/>
        <family val="3"/>
        <charset val="128"/>
      </rPr>
      <t>＜提出書類＞
不要（告示日現在の登録状況が確認できない場合は書類の提出を求めることがあります）</t>
    </r>
    <rPh sb="18" eb="20">
      <t>テイシュツ</t>
    </rPh>
    <rPh sb="20" eb="22">
      <t>ショルイ</t>
    </rPh>
    <rPh sb="24" eb="26">
      <t>フヨウ</t>
    </rPh>
    <rPh sb="27" eb="29">
      <t>コクジ</t>
    </rPh>
    <rPh sb="29" eb="30">
      <t>ヒ</t>
    </rPh>
    <rPh sb="30" eb="32">
      <t>ゲンザイ</t>
    </rPh>
    <rPh sb="33" eb="35">
      <t>トウロク</t>
    </rPh>
    <rPh sb="35" eb="37">
      <t>ジョウキョウ</t>
    </rPh>
    <rPh sb="38" eb="40">
      <t>カクニン</t>
    </rPh>
    <rPh sb="44" eb="46">
      <t>バアイ</t>
    </rPh>
    <rPh sb="47" eb="49">
      <t>ショルイ</t>
    </rPh>
    <rPh sb="50" eb="52">
      <t>テイシュツ</t>
    </rPh>
    <rPh sb="53" eb="54">
      <t>モト</t>
    </rPh>
    <phoneticPr fontId="1"/>
  </si>
  <si>
    <t>登録している</t>
    <phoneticPr fontId="1"/>
  </si>
  <si>
    <t>登録していない</t>
    <phoneticPr fontId="1"/>
  </si>
  <si>
    <t>環境配慮</t>
    <phoneticPr fontId="1"/>
  </si>
  <si>
    <r>
      <t xml:space="preserve">ISO14001又はエコアクション21の取得の有無
</t>
    </r>
    <r>
      <rPr>
        <b/>
        <sz val="10"/>
        <color theme="1"/>
        <rFont val="ＭＳ ゴシック"/>
        <family val="3"/>
        <charset val="128"/>
      </rPr>
      <t>＜提出書類＞
取得したことを証明できる書類（経営事項審査結果通知書でISO14001の取得を確認できる場合は除く）</t>
    </r>
    <rPh sb="27" eb="29">
      <t>テイシュツ</t>
    </rPh>
    <rPh sb="29" eb="31">
      <t>ショルイ</t>
    </rPh>
    <phoneticPr fontId="1"/>
  </si>
  <si>
    <t>「配置予定技術者」「入札参加業者等の所在地」未達成による減点
※過去の案件で減点の通知を受けている場合</t>
    <rPh sb="10" eb="12">
      <t>ニュウサツ</t>
    </rPh>
    <rPh sb="12" eb="14">
      <t>サンカ</t>
    </rPh>
    <rPh sb="14" eb="16">
      <t>ギョウシャ</t>
    </rPh>
    <rPh sb="16" eb="17">
      <t>トウ</t>
    </rPh>
    <rPh sb="18" eb="21">
      <t>ショザイチ</t>
    </rPh>
    <rPh sb="22" eb="25">
      <t>ミタッセイ</t>
    </rPh>
    <rPh sb="28" eb="30">
      <t>ゲンテン</t>
    </rPh>
    <rPh sb="32" eb="34">
      <t>カコ</t>
    </rPh>
    <rPh sb="35" eb="37">
      <t>アンケン</t>
    </rPh>
    <rPh sb="38" eb="40">
      <t>ゲンテン</t>
    </rPh>
    <rPh sb="41" eb="43">
      <t>ツウチ</t>
    </rPh>
    <rPh sb="44" eb="45">
      <t>ウ</t>
    </rPh>
    <rPh sb="49" eb="51">
      <t>バアイ</t>
    </rPh>
    <phoneticPr fontId="1"/>
  </si>
  <si>
    <t>技術評価点合計</t>
    <rPh sb="0" eb="2">
      <t>ギジュツ</t>
    </rPh>
    <rPh sb="2" eb="4">
      <t>ヒョウカ</t>
    </rPh>
    <rPh sb="4" eb="5">
      <t>テン</t>
    </rPh>
    <rPh sb="5" eb="7">
      <t>ゴウケイ</t>
    </rPh>
    <phoneticPr fontId="1"/>
  </si>
  <si>
    <t xml:space="preserve">配置予定技術者の保有資格
※施工完了後に実績を評価し、本申出書の評価点に満たなかった場合、申出点と実績点の差分を、１年間、当該事業者が参加する全業種の総合評価方式の工事案件において技術点から減点します。
</t>
    <rPh sb="0" eb="2">
      <t>ハイチ</t>
    </rPh>
    <rPh sb="2" eb="4">
      <t>ヨテイ</t>
    </rPh>
    <rPh sb="4" eb="7">
      <t>ギジュツシャ</t>
    </rPh>
    <rPh sb="45" eb="47">
      <t>モウシデ</t>
    </rPh>
    <rPh sb="47" eb="48">
      <t>テン</t>
    </rPh>
    <rPh sb="49" eb="52">
      <t>ジッセキテン</t>
    </rPh>
    <phoneticPr fontId="1"/>
  </si>
  <si>
    <t>80点以上85点未満</t>
  </si>
  <si>
    <t>75点以上80点未満</t>
  </si>
  <si>
    <t>75点未満</t>
  </si>
  <si>
    <t>60点未満</t>
    <rPh sb="2" eb="3">
      <t>テン</t>
    </rPh>
    <rPh sb="3" eb="5">
      <t>ミマン</t>
    </rPh>
    <phoneticPr fontId="1"/>
  </si>
  <si>
    <r>
      <rPr>
        <sz val="9"/>
        <color theme="1"/>
        <rFont val="ＭＳ 明朝"/>
        <family val="1"/>
        <charset val="128"/>
      </rPr>
      <t xml:space="preserve">府中市発注の同種工事の成績評定（昨年度までの過去５年間のうち直近２件の平均点（小数点以下第１位を四捨五入））
</t>
    </r>
    <r>
      <rPr>
        <sz val="8"/>
        <color theme="1"/>
        <rFont val="ＭＳ 明朝"/>
        <family val="1"/>
        <charset val="128"/>
      </rPr>
      <t>※同種工事の成績評定で過去５年間に60点未満がある場合の評価点は、一律でマイナス４点とします。</t>
    </r>
    <r>
      <rPr>
        <sz val="10"/>
        <rFont val="ＭＳ 明朝"/>
        <family val="1"/>
        <charset val="128"/>
      </rPr>
      <t xml:space="preserve">
</t>
    </r>
    <r>
      <rPr>
        <b/>
        <sz val="10"/>
        <rFont val="ＭＳ 明朝"/>
        <family val="3"/>
        <charset val="128"/>
      </rPr>
      <t xml:space="preserve">
＜提出書類＞
原則なし</t>
    </r>
    <rPh sb="37" eb="38">
      <t>テン</t>
    </rPh>
    <rPh sb="39" eb="42">
      <t>ショウスウテン</t>
    </rPh>
    <rPh sb="42" eb="44">
      <t>イカ</t>
    </rPh>
    <rPh sb="44" eb="45">
      <t>ダイ</t>
    </rPh>
    <rPh sb="46" eb="47">
      <t>イ</t>
    </rPh>
    <rPh sb="48" eb="52">
      <t>シシャゴニュウ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</si>
</sst>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ＭＳ 明朝"/>
      <family val="2"/>
      <charset val="128"/>
    </font>
    <font>
      <sz val="6"/>
      <name val="ＭＳ 明朝"/>
      <family val="2"/>
      <charset val="128"/>
    </font>
    <font>
      <sz val="10"/>
      <color theme="1"/>
      <name val="ＭＳ 明朝"/>
      <family val="1"/>
      <charset val="128"/>
    </font>
    <font>
      <sz val="10"/>
      <color theme="1"/>
      <name val="HGｺﾞｼｯｸE"/>
      <family val="3"/>
      <charset val="128"/>
    </font>
    <font>
      <sz val="10"/>
      <color rgb="FF000000"/>
      <name val="ＭＳ 明朝"/>
      <family val="1"/>
      <charset val="128"/>
    </font>
    <font>
      <b/>
      <sz val="10"/>
      <color theme="1"/>
      <name val="ＭＳ 明朝"/>
      <family val="1"/>
      <charset val="128"/>
    </font>
    <font>
      <sz val="9"/>
      <color theme="1"/>
      <name val="ＭＳ 明朝"/>
      <family val="1"/>
      <charset val="128"/>
    </font>
    <font>
      <sz val="12"/>
      <color theme="1"/>
      <name val="ＭＳ 明朝"/>
      <family val="1"/>
      <charset val="128"/>
    </font>
    <font>
      <b/>
      <sz val="10"/>
      <color theme="1"/>
      <name val="ＭＳ ゴシック"/>
      <family val="3"/>
      <charset val="128"/>
    </font>
    <font>
      <sz val="10"/>
      <color theme="1"/>
      <name val="ＭＳ ゴシック"/>
      <family val="3"/>
      <charset val="128"/>
    </font>
    <font>
      <sz val="10"/>
      <name val="ＭＳ 明朝"/>
      <family val="1"/>
      <charset val="128"/>
    </font>
    <font>
      <sz val="8"/>
      <name val="ＭＳ ゴシック"/>
      <family val="3"/>
      <charset val="128"/>
    </font>
    <font>
      <b/>
      <sz val="10"/>
      <name val="ＭＳ ゴシック"/>
      <family val="3"/>
      <charset val="128"/>
    </font>
    <font>
      <sz val="10"/>
      <name val="ＭＳ ゴシック"/>
      <family val="3"/>
      <charset val="128"/>
    </font>
    <font>
      <u/>
      <sz val="10"/>
      <color theme="1"/>
      <name val="ＭＳ 明朝"/>
      <family val="1"/>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sz val="12"/>
      <color indexed="81"/>
      <name val="MS P ゴシック"/>
      <family val="3"/>
      <charset val="128"/>
    </font>
    <font>
      <u/>
      <sz val="12"/>
      <color indexed="81"/>
      <name val="MS P ゴシック"/>
      <family val="3"/>
      <charset val="128"/>
    </font>
    <font>
      <sz val="11"/>
      <color theme="1"/>
      <name val="ＭＳ 明朝"/>
      <family val="1"/>
      <charset val="128"/>
    </font>
    <font>
      <b/>
      <sz val="10"/>
      <name val="ＭＳ 明朝"/>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4" fillId="0" borderId="1" xfId="0" applyFont="1" applyBorder="1">
      <alignment vertical="center"/>
    </xf>
    <xf numFmtId="0" fontId="6" fillId="0" borderId="1" xfId="0" applyFont="1" applyBorder="1" applyAlignment="1">
      <alignment vertical="center" wrapText="1"/>
    </xf>
    <xf numFmtId="0" fontId="2" fillId="0" borderId="0" xfId="0" applyFont="1" applyAlignment="1">
      <alignment horizontal="right" vertical="center" shrinkToFit="1"/>
    </xf>
    <xf numFmtId="0" fontId="7" fillId="0" borderId="0" xfId="0" applyFont="1">
      <alignment vertical="center"/>
    </xf>
    <xf numFmtId="2" fontId="5" fillId="0" borderId="1" xfId="0" applyNumberFormat="1" applyFont="1" applyBorder="1" applyAlignment="1">
      <alignment horizontal="center" vertical="center"/>
    </xf>
    <xf numFmtId="0" fontId="10" fillId="0" borderId="0" xfId="0" applyFont="1">
      <alignment vertical="center"/>
    </xf>
    <xf numFmtId="0" fontId="2" fillId="2" borderId="1" xfId="0" applyFont="1" applyFill="1" applyBorder="1" applyProtection="1">
      <alignment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0" fontId="2" fillId="0" borderId="0" xfId="0" applyFont="1" applyProtection="1">
      <alignment vertical="center"/>
      <protection locked="0"/>
    </xf>
    <xf numFmtId="0" fontId="2" fillId="0" borderId="1" xfId="0" applyFont="1" applyBorder="1" applyAlignment="1">
      <alignment horizontal="center" vertical="center"/>
    </xf>
    <xf numFmtId="0" fontId="2" fillId="0" borderId="11" xfId="0" applyFont="1" applyBorder="1" applyAlignment="1" applyProtection="1">
      <alignment vertical="center" shrinkToFit="1"/>
      <protection locked="0"/>
    </xf>
    <xf numFmtId="0" fontId="2" fillId="0" borderId="0" xfId="0" applyFont="1" applyAlignment="1" applyProtection="1">
      <alignment vertical="center" wrapText="1"/>
      <protection locked="0"/>
    </xf>
    <xf numFmtId="0" fontId="2" fillId="0" borderId="0" xfId="0" applyFont="1" applyAlignment="1">
      <alignment vertical="top"/>
    </xf>
    <xf numFmtId="0" fontId="11" fillId="0" borderId="11" xfId="0" applyFont="1" applyBorder="1" applyAlignment="1" applyProtection="1">
      <alignment vertical="center" wrapText="1" shrinkToFit="1"/>
      <protection locked="0"/>
    </xf>
    <xf numFmtId="0" fontId="13" fillId="0" borderId="15" xfId="0" applyFont="1" applyBorder="1" applyAlignment="1">
      <alignment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19" xfId="0" applyFont="1" applyBorder="1" applyAlignment="1">
      <alignment vertical="center" wrapText="1"/>
    </xf>
    <xf numFmtId="0" fontId="13" fillId="0" borderId="20" xfId="0" applyFont="1" applyBorder="1" applyAlignment="1">
      <alignment vertical="center" wrapText="1"/>
    </xf>
    <xf numFmtId="0" fontId="2" fillId="0" borderId="14" xfId="0" applyFont="1" applyBorder="1">
      <alignmen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10" fillId="0" borderId="6"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left" vertical="center" wrapText="1"/>
    </xf>
    <xf numFmtId="0" fontId="10" fillId="0" borderId="2"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2" fillId="2" borderId="1" xfId="0" applyFont="1" applyFill="1" applyBorder="1" applyAlignment="1" applyProtection="1">
      <alignment horizontal="center" vertical="center"/>
      <protection locked="0"/>
    </xf>
    <xf numFmtId="0" fontId="2" fillId="0" borderId="0" xfId="0" applyFont="1" applyAlignment="1">
      <alignment horizontal="right" vertical="center"/>
    </xf>
    <xf numFmtId="0" fontId="2" fillId="0" borderId="13" xfId="0" applyFont="1" applyBorder="1">
      <alignment vertical="center"/>
    </xf>
    <xf numFmtId="0" fontId="2" fillId="0" borderId="14" xfId="0" applyFont="1" applyBorder="1">
      <alignment vertical="center"/>
    </xf>
    <xf numFmtId="0" fontId="10" fillId="0" borderId="0" xfId="0" applyFont="1" applyAlignment="1">
      <alignment horizontal="right" vertical="center"/>
    </xf>
    <xf numFmtId="0" fontId="14" fillId="0" borderId="11" xfId="0" applyFont="1" applyBorder="1" applyAlignment="1" applyProtection="1">
      <alignment horizontal="center" vertical="center"/>
      <protection locked="0"/>
    </xf>
    <xf numFmtId="0" fontId="11" fillId="0" borderId="12" xfId="0" applyFont="1" applyBorder="1" applyAlignment="1" applyProtection="1">
      <alignment vertical="center" wrapText="1" shrinkToFit="1"/>
      <protection locked="0"/>
    </xf>
    <xf numFmtId="0" fontId="11" fillId="0" borderId="0" xfId="0" applyFont="1" applyAlignment="1" applyProtection="1">
      <alignment vertical="center" wrapText="1" shrinkToFit="1"/>
      <protection locked="0"/>
    </xf>
    <xf numFmtId="0" fontId="11" fillId="0" borderId="11" xfId="0" applyFont="1" applyBorder="1" applyAlignment="1" applyProtection="1">
      <alignment vertical="center" wrapText="1" shrinkToFit="1"/>
      <protection locked="0"/>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9" fillId="0" borderId="1" xfId="0" applyFont="1" applyBorder="1" applyAlignment="1">
      <alignment horizontal="center" vertical="center" textRotation="255" shrinkToFi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7"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20" fillId="0" borderId="6" xfId="0" applyFont="1" applyBorder="1" applyAlignment="1">
      <alignment vertical="center" wrapText="1"/>
    </xf>
    <xf numFmtId="0" fontId="20" fillId="0" borderId="12" xfId="0" applyFont="1" applyBorder="1" applyAlignment="1">
      <alignment vertical="center" wrapText="1"/>
    </xf>
    <xf numFmtId="0" fontId="20" fillId="0" borderId="7" xfId="0" applyFont="1" applyBorder="1" applyAlignment="1">
      <alignment vertical="center" wrapText="1"/>
    </xf>
    <xf numFmtId="0" fontId="20" fillId="0" borderId="2"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20" fillId="0" borderId="11" xfId="0" applyFont="1" applyBorder="1" applyAlignment="1">
      <alignment vertical="center" wrapText="1"/>
    </xf>
    <xf numFmtId="0" fontId="20" fillId="0" borderId="10" xfId="0" applyFont="1" applyBorder="1" applyAlignment="1">
      <alignment vertical="center" wrapText="1"/>
    </xf>
    <xf numFmtId="0" fontId="2" fillId="0" borderId="0" xfId="0" applyFont="1" applyAlignment="1">
      <alignment vertical="top"/>
    </xf>
    <xf numFmtId="0" fontId="2" fillId="0" borderId="0" xfId="0" applyFont="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0" fillId="0" borderId="0" xfId="0" applyAlignment="1">
      <alignment horizontal="center" vertical="center"/>
    </xf>
    <xf numFmtId="0" fontId="2" fillId="0" borderId="11" xfId="0" applyFont="1" applyBorder="1">
      <alignment vertical="center"/>
    </xf>
    <xf numFmtId="2"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textRotation="255"/>
    </xf>
    <xf numFmtId="0" fontId="10" fillId="0" borderId="6" xfId="0" applyFont="1" applyBorder="1" applyAlignment="1">
      <alignment vertical="center" wrapText="1"/>
    </xf>
    <xf numFmtId="0" fontId="10" fillId="0" borderId="12" xfId="0" applyFont="1" applyBorder="1" applyAlignment="1">
      <alignment vertical="center" wrapText="1"/>
    </xf>
    <xf numFmtId="0" fontId="10" fillId="0" borderId="7" xfId="0" applyFont="1" applyBorder="1" applyAlignment="1">
      <alignment vertical="center" wrapText="1"/>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0" fontId="5" fillId="0" borderId="1" xfId="0" applyFont="1" applyBorder="1" applyAlignment="1">
      <alignment horizontal="right" vertical="center"/>
    </xf>
    <xf numFmtId="0" fontId="9" fillId="0" borderId="3" xfId="0" applyFont="1" applyBorder="1" applyAlignment="1">
      <alignment horizontal="center" vertical="center" wrapText="1"/>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0" fontId="2" fillId="3" borderId="1" xfId="0" applyFont="1" applyFill="1" applyBorder="1">
      <alignment vertical="center"/>
    </xf>
  </cellXfs>
  <cellStyles count="1">
    <cellStyle name="標準" xfId="0" builtinId="0"/>
  </cellStyles>
  <dxfs count="2">
    <dxf>
      <font>
        <color rgb="FFFF0000"/>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4"/>
  <sheetViews>
    <sheetView tabSelected="1" view="pageBreakPreview" zoomScaleNormal="100" zoomScaleSheetLayoutView="100" workbookViewId="0">
      <selection activeCell="D10" sqref="D10:H14"/>
    </sheetView>
  </sheetViews>
  <sheetFormatPr defaultColWidth="9" defaultRowHeight="12"/>
  <cols>
    <col min="1" max="1" width="2.83203125" style="1" customWidth="1"/>
    <col min="2" max="3" width="3.25" style="1" customWidth="1"/>
    <col min="4" max="4" width="10.08203125" style="1" customWidth="1"/>
    <col min="5" max="5" width="8.5" style="1" bestFit="1" customWidth="1"/>
    <col min="6" max="6" width="18.58203125" style="1" customWidth="1"/>
    <col min="7" max="7" width="5.25" style="1" customWidth="1"/>
    <col min="8" max="8" width="5.5" style="1" customWidth="1"/>
    <col min="9" max="9" width="15.08203125" style="1" customWidth="1"/>
    <col min="10" max="10" width="7" style="1" customWidth="1"/>
    <col min="11" max="11" width="3.25" style="1" bestFit="1" customWidth="1"/>
    <col min="12" max="12" width="9" style="1" customWidth="1"/>
    <col min="13" max="13" width="5.75" style="1" customWidth="1"/>
    <col min="14" max="16" width="9" style="1" hidden="1" customWidth="1"/>
    <col min="17" max="17" width="9" style="13" customWidth="1"/>
    <col min="18" max="21" width="9" style="13"/>
    <col min="22" max="16384" width="9" style="1"/>
  </cols>
  <sheetData>
    <row r="1" spans="1:19" ht="32.5" customHeight="1">
      <c r="A1" s="82" t="s">
        <v>0</v>
      </c>
      <c r="B1" s="82"/>
      <c r="C1" s="82"/>
      <c r="D1" s="82"/>
      <c r="E1" s="82"/>
      <c r="F1" s="82"/>
      <c r="G1" s="82"/>
      <c r="H1" s="82"/>
      <c r="I1" s="82"/>
      <c r="J1" s="82"/>
      <c r="K1" s="82"/>
      <c r="L1" s="82"/>
      <c r="M1" s="82"/>
      <c r="N1" s="7"/>
      <c r="O1" s="1" t="s">
        <v>1</v>
      </c>
      <c r="P1" s="9" t="s">
        <v>2</v>
      </c>
    </row>
    <row r="2" spans="1:19" ht="18" customHeight="1">
      <c r="A2" s="69" t="s">
        <v>3</v>
      </c>
      <c r="B2" s="69"/>
      <c r="C2" s="69"/>
      <c r="D2" s="69"/>
      <c r="E2" s="17"/>
      <c r="F2" s="17"/>
      <c r="G2" s="17"/>
      <c r="P2" s="1" t="s">
        <v>4</v>
      </c>
    </row>
    <row r="3" spans="1:19" ht="18" customHeight="1">
      <c r="A3" s="69"/>
      <c r="B3" s="69"/>
      <c r="C3" s="69"/>
      <c r="D3" s="69"/>
      <c r="E3" s="17"/>
      <c r="F3" s="40" t="s">
        <v>5</v>
      </c>
      <c r="G3" s="40"/>
      <c r="H3" s="40"/>
      <c r="I3" s="70"/>
      <c r="J3" s="70"/>
      <c r="K3" s="70"/>
      <c r="L3" s="70"/>
      <c r="M3" s="70"/>
      <c r="P3" s="1" t="s">
        <v>6</v>
      </c>
    </row>
    <row r="4" spans="1:19" ht="18" customHeight="1">
      <c r="A4" s="13"/>
      <c r="B4" s="13"/>
      <c r="C4" s="13"/>
      <c r="D4" s="13"/>
      <c r="E4" s="13"/>
      <c r="F4" s="40" t="s">
        <v>7</v>
      </c>
      <c r="G4" s="40"/>
      <c r="H4" s="40"/>
      <c r="I4" s="70"/>
      <c r="J4" s="70"/>
      <c r="K4" s="70"/>
      <c r="L4" s="70"/>
      <c r="M4" s="70"/>
      <c r="P4" s="1" t="s">
        <v>8</v>
      </c>
    </row>
    <row r="5" spans="1:19" ht="18" customHeight="1">
      <c r="A5" s="83" t="s">
        <v>9</v>
      </c>
      <c r="B5" s="83"/>
      <c r="C5" s="83"/>
      <c r="D5" s="44"/>
      <c r="E5" s="44"/>
      <c r="F5" s="44"/>
      <c r="G5" s="40" t="s">
        <v>10</v>
      </c>
      <c r="H5" s="40"/>
      <c r="I5" s="70"/>
      <c r="J5" s="70"/>
      <c r="K5" s="70"/>
      <c r="L5" s="70"/>
      <c r="M5" s="70"/>
    </row>
    <row r="6" spans="1:19" ht="18" customHeight="1">
      <c r="A6" s="45" t="s">
        <v>11</v>
      </c>
      <c r="B6" s="45"/>
      <c r="C6" s="45"/>
      <c r="D6" s="45"/>
      <c r="E6" s="45"/>
      <c r="F6" s="45"/>
      <c r="G6" s="43" t="s">
        <v>12</v>
      </c>
      <c r="H6" s="43"/>
      <c r="I6" s="70"/>
      <c r="J6" s="70"/>
      <c r="K6" s="70"/>
      <c r="L6" s="70"/>
      <c r="M6" s="70"/>
    </row>
    <row r="7" spans="1:19" ht="18" customHeight="1">
      <c r="A7" s="46"/>
      <c r="B7" s="46"/>
      <c r="C7" s="46"/>
      <c r="D7" s="46"/>
      <c r="E7" s="46"/>
      <c r="F7" s="46"/>
      <c r="G7" s="43" t="s">
        <v>13</v>
      </c>
      <c r="H7" s="43"/>
      <c r="I7" s="70"/>
      <c r="J7" s="70"/>
      <c r="K7" s="70"/>
      <c r="L7" s="70"/>
      <c r="M7" s="70"/>
    </row>
    <row r="8" spans="1:19" ht="18" customHeight="1">
      <c r="A8" s="47"/>
      <c r="B8" s="47"/>
      <c r="C8" s="47"/>
      <c r="D8" s="47"/>
      <c r="E8" s="47"/>
      <c r="F8" s="47"/>
      <c r="G8" s="18"/>
      <c r="H8" s="15"/>
      <c r="I8" s="6" t="s">
        <v>14</v>
      </c>
      <c r="J8" s="71" t="s">
        <v>2</v>
      </c>
      <c r="K8" s="72"/>
      <c r="L8" s="72"/>
      <c r="M8" s="73"/>
    </row>
    <row r="9" spans="1:19">
      <c r="A9" s="11" t="s">
        <v>15</v>
      </c>
      <c r="B9" s="48" t="s">
        <v>16</v>
      </c>
      <c r="C9" s="48"/>
      <c r="D9" s="86" t="s">
        <v>17</v>
      </c>
      <c r="E9" s="87"/>
      <c r="F9" s="87"/>
      <c r="G9" s="87"/>
      <c r="H9" s="88"/>
      <c r="I9" s="11" t="s">
        <v>18</v>
      </c>
      <c r="J9" s="85" t="s">
        <v>19</v>
      </c>
      <c r="K9" s="85"/>
      <c r="L9" s="11"/>
      <c r="M9" s="12" t="s">
        <v>20</v>
      </c>
    </row>
    <row r="10" spans="1:19" ht="15" customHeight="1">
      <c r="A10" s="48">
        <v>1</v>
      </c>
      <c r="B10" s="89" t="s">
        <v>21</v>
      </c>
      <c r="C10" s="89" t="s">
        <v>22</v>
      </c>
      <c r="D10" s="30" t="s">
        <v>74</v>
      </c>
      <c r="E10" s="31"/>
      <c r="F10" s="31"/>
      <c r="G10" s="31"/>
      <c r="H10" s="32"/>
      <c r="I10" s="41" t="s">
        <v>23</v>
      </c>
      <c r="J10" s="76"/>
      <c r="K10" s="77"/>
      <c r="L10" s="28">
        <f>IF(J10="○",4,0)</f>
        <v>0</v>
      </c>
      <c r="M10" s="49">
        <f>SUM(L10:L17)</f>
        <v>0</v>
      </c>
    </row>
    <row r="11" spans="1:19" ht="15" customHeight="1">
      <c r="A11" s="48"/>
      <c r="B11" s="89"/>
      <c r="C11" s="89"/>
      <c r="D11" s="33"/>
      <c r="E11" s="34"/>
      <c r="F11" s="34"/>
      <c r="G11" s="34"/>
      <c r="H11" s="35"/>
      <c r="I11" s="42"/>
      <c r="J11" s="78"/>
      <c r="K11" s="79"/>
      <c r="L11" s="29"/>
      <c r="M11" s="49"/>
    </row>
    <row r="12" spans="1:19" ht="15" customHeight="1">
      <c r="A12" s="48"/>
      <c r="B12" s="89"/>
      <c r="C12" s="89"/>
      <c r="D12" s="33"/>
      <c r="E12" s="34"/>
      <c r="F12" s="34"/>
      <c r="G12" s="34"/>
      <c r="H12" s="35"/>
      <c r="I12" s="41" t="s">
        <v>24</v>
      </c>
      <c r="J12" s="76"/>
      <c r="K12" s="77"/>
      <c r="L12" s="28">
        <f>IF(J12="○",3,0)</f>
        <v>0</v>
      </c>
      <c r="M12" s="49"/>
      <c r="S12" s="16"/>
    </row>
    <row r="13" spans="1:19" ht="15" customHeight="1">
      <c r="A13" s="48"/>
      <c r="B13" s="89"/>
      <c r="C13" s="89"/>
      <c r="D13" s="33"/>
      <c r="E13" s="34"/>
      <c r="F13" s="34"/>
      <c r="G13" s="34"/>
      <c r="H13" s="35"/>
      <c r="I13" s="42"/>
      <c r="J13" s="78"/>
      <c r="K13" s="79"/>
      <c r="L13" s="29"/>
      <c r="M13" s="49"/>
      <c r="S13" s="16"/>
    </row>
    <row r="14" spans="1:19" ht="29.25" customHeight="1">
      <c r="A14" s="48"/>
      <c r="B14" s="89"/>
      <c r="C14" s="89"/>
      <c r="D14" s="36"/>
      <c r="E14" s="37"/>
      <c r="F14" s="37"/>
      <c r="G14" s="37"/>
      <c r="H14" s="38"/>
      <c r="I14" s="27" t="s">
        <v>70</v>
      </c>
      <c r="J14" s="39"/>
      <c r="K14" s="39"/>
      <c r="L14" s="2">
        <f>IF(J14="○",2,0)</f>
        <v>0</v>
      </c>
      <c r="M14" s="49"/>
      <c r="S14" s="16"/>
    </row>
    <row r="15" spans="1:19" ht="29.25" customHeight="1">
      <c r="A15" s="48"/>
      <c r="B15" s="89"/>
      <c r="C15" s="89"/>
      <c r="D15" s="19"/>
      <c r="E15" s="20" t="s">
        <v>25</v>
      </c>
      <c r="F15" s="80" t="s">
        <v>26</v>
      </c>
      <c r="G15" s="81"/>
      <c r="H15" s="21" t="s">
        <v>27</v>
      </c>
      <c r="I15" s="2" t="s">
        <v>71</v>
      </c>
      <c r="J15" s="39"/>
      <c r="K15" s="39"/>
      <c r="L15" s="2">
        <f>IF(J15="○",2,0)</f>
        <v>0</v>
      </c>
      <c r="M15" s="49"/>
    </row>
    <row r="16" spans="1:19" ht="29.25" customHeight="1">
      <c r="A16" s="48"/>
      <c r="B16" s="89"/>
      <c r="C16" s="89"/>
      <c r="D16" s="19" t="s">
        <v>28</v>
      </c>
      <c r="E16" s="22"/>
      <c r="F16" s="98"/>
      <c r="G16" s="99"/>
      <c r="H16" s="23"/>
      <c r="I16" s="2" t="s">
        <v>72</v>
      </c>
      <c r="J16" s="39"/>
      <c r="K16" s="39"/>
      <c r="L16" s="2">
        <f>IF(J16="○",1,0)</f>
        <v>0</v>
      </c>
      <c r="M16" s="49"/>
    </row>
    <row r="17" spans="1:15" ht="29.25" customHeight="1">
      <c r="A17" s="48"/>
      <c r="B17" s="89"/>
      <c r="C17" s="89"/>
      <c r="D17" s="24" t="s">
        <v>29</v>
      </c>
      <c r="E17" s="25"/>
      <c r="F17" s="100"/>
      <c r="G17" s="101"/>
      <c r="H17" s="26"/>
      <c r="I17" s="102" t="s">
        <v>73</v>
      </c>
      <c r="J17" s="74"/>
      <c r="K17" s="75"/>
      <c r="L17" s="2">
        <f>IF(J17="○",-4,0)</f>
        <v>0</v>
      </c>
      <c r="M17" s="49"/>
    </row>
    <row r="18" spans="1:15" ht="24.75" customHeight="1">
      <c r="A18" s="48">
        <v>2</v>
      </c>
      <c r="B18" s="89"/>
      <c r="C18" s="89"/>
      <c r="D18" s="51" t="s">
        <v>30</v>
      </c>
      <c r="E18" s="52"/>
      <c r="F18" s="52"/>
      <c r="G18" s="52"/>
      <c r="H18" s="53"/>
      <c r="I18" s="2" t="s">
        <v>31</v>
      </c>
      <c r="J18" s="39"/>
      <c r="K18" s="39"/>
      <c r="L18" s="2">
        <f>IF(J18="○",2,0)</f>
        <v>0</v>
      </c>
      <c r="M18" s="49">
        <f>MAX(L18:L20)</f>
        <v>0</v>
      </c>
    </row>
    <row r="19" spans="1:15" ht="24.75" customHeight="1">
      <c r="A19" s="48"/>
      <c r="B19" s="89"/>
      <c r="C19" s="89"/>
      <c r="D19" s="54"/>
      <c r="E19" s="55"/>
      <c r="F19" s="55"/>
      <c r="G19" s="55"/>
      <c r="H19" s="56"/>
      <c r="I19" s="5" t="s">
        <v>32</v>
      </c>
      <c r="J19" s="39"/>
      <c r="K19" s="39"/>
      <c r="L19" s="2">
        <f>IF(J19="○",1,0)</f>
        <v>0</v>
      </c>
      <c r="M19" s="49"/>
    </row>
    <row r="20" spans="1:15" ht="24.75" customHeight="1">
      <c r="A20" s="48"/>
      <c r="B20" s="89"/>
      <c r="C20" s="89"/>
      <c r="D20" s="57"/>
      <c r="E20" s="58"/>
      <c r="F20" s="58"/>
      <c r="G20" s="58"/>
      <c r="H20" s="59"/>
      <c r="I20" s="5" t="s">
        <v>33</v>
      </c>
      <c r="J20" s="39"/>
      <c r="K20" s="39"/>
      <c r="L20" s="2">
        <f>IF(J20="○",0,0)</f>
        <v>0</v>
      </c>
      <c r="M20" s="49"/>
    </row>
    <row r="21" spans="1:15" ht="28" customHeight="1">
      <c r="A21" s="48">
        <v>3</v>
      </c>
      <c r="B21" s="89"/>
      <c r="C21" s="50" t="s">
        <v>34</v>
      </c>
      <c r="D21" s="60" t="s">
        <v>69</v>
      </c>
      <c r="E21" s="61"/>
      <c r="F21" s="61"/>
      <c r="G21" s="61"/>
      <c r="H21" s="62"/>
      <c r="I21" s="2" t="s">
        <v>35</v>
      </c>
      <c r="J21" s="39"/>
      <c r="K21" s="39"/>
      <c r="L21" s="2">
        <f>IF(J21="○",2,0)</f>
        <v>0</v>
      </c>
      <c r="M21" s="49">
        <f>MAX(L21:L23)</f>
        <v>0</v>
      </c>
    </row>
    <row r="22" spans="1:15" ht="28" customHeight="1">
      <c r="A22" s="48"/>
      <c r="B22" s="89"/>
      <c r="C22" s="50"/>
      <c r="D22" s="63"/>
      <c r="E22" s="64"/>
      <c r="F22" s="64"/>
      <c r="G22" s="64"/>
      <c r="H22" s="65"/>
      <c r="I22" s="2" t="s">
        <v>36</v>
      </c>
      <c r="J22" s="39"/>
      <c r="K22" s="39"/>
      <c r="L22" s="2">
        <f>IF(J22="○",1,0)</f>
        <v>0</v>
      </c>
      <c r="M22" s="49"/>
    </row>
    <row r="23" spans="1:15" ht="28" customHeight="1">
      <c r="A23" s="48"/>
      <c r="B23" s="89"/>
      <c r="C23" s="50"/>
      <c r="D23" s="66"/>
      <c r="E23" s="67"/>
      <c r="F23" s="67"/>
      <c r="G23" s="67"/>
      <c r="H23" s="68"/>
      <c r="I23" s="2" t="s">
        <v>37</v>
      </c>
      <c r="J23" s="39"/>
      <c r="K23" s="39"/>
      <c r="L23" s="2">
        <f>IF(J23="○",0,0)</f>
        <v>0</v>
      </c>
      <c r="M23" s="49"/>
    </row>
    <row r="24" spans="1:15" ht="33" customHeight="1">
      <c r="A24" s="48">
        <v>4</v>
      </c>
      <c r="B24" s="89" t="s">
        <v>38</v>
      </c>
      <c r="C24" s="89" t="s">
        <v>39</v>
      </c>
      <c r="D24" s="51" t="s">
        <v>40</v>
      </c>
      <c r="E24" s="52"/>
      <c r="F24" s="52"/>
      <c r="G24" s="52"/>
      <c r="H24" s="53"/>
      <c r="I24" s="2" t="s">
        <v>41</v>
      </c>
      <c r="J24" s="10"/>
      <c r="K24" s="2" t="s">
        <v>42</v>
      </c>
      <c r="L24" s="2">
        <f>J24*O24/100+J24*O25/100+J24*O26/100</f>
        <v>0</v>
      </c>
      <c r="M24" s="84" t="str">
        <f>IF(J8=P1,"択地
し域
て区
下分
さを
い選
",IF(SUM(J24:J27)=100,(J24*O24+J24*O25+J24*O26)/100+J25*4/100+J26*2/100+J27*0,"合
計
を
100
％
に
し
て
下
さ
い"))</f>
        <v xml:space="preserve">択地
し域
て区
下分
さを
い選
</v>
      </c>
      <c r="O24" s="1">
        <f>IF(J8=P2,4,0)</f>
        <v>0</v>
      </c>
    </row>
    <row r="25" spans="1:15" ht="33" customHeight="1">
      <c r="A25" s="48"/>
      <c r="B25" s="89"/>
      <c r="C25" s="89"/>
      <c r="D25" s="54"/>
      <c r="E25" s="55"/>
      <c r="F25" s="55"/>
      <c r="G25" s="55"/>
      <c r="H25" s="56"/>
      <c r="I25" s="3" t="s">
        <v>43</v>
      </c>
      <c r="J25" s="10"/>
      <c r="K25" s="2" t="s">
        <v>42</v>
      </c>
      <c r="L25" s="2">
        <f>J25*4/100</f>
        <v>0</v>
      </c>
      <c r="M25" s="84"/>
      <c r="O25" s="1">
        <f>IF(J8=P3,2,0)</f>
        <v>0</v>
      </c>
    </row>
    <row r="26" spans="1:15" ht="33" customHeight="1">
      <c r="A26" s="48"/>
      <c r="B26" s="89"/>
      <c r="C26" s="89"/>
      <c r="D26" s="54"/>
      <c r="E26" s="55"/>
      <c r="F26" s="55"/>
      <c r="G26" s="55"/>
      <c r="H26" s="56"/>
      <c r="I26" s="3" t="s">
        <v>44</v>
      </c>
      <c r="J26" s="10"/>
      <c r="K26" s="2" t="s">
        <v>42</v>
      </c>
      <c r="L26" s="2">
        <f>J26*2/100</f>
        <v>0</v>
      </c>
      <c r="M26" s="84"/>
      <c r="O26" s="1">
        <f>IF(J8=P4,0,0)</f>
        <v>0</v>
      </c>
    </row>
    <row r="27" spans="1:15" ht="33" customHeight="1">
      <c r="A27" s="48"/>
      <c r="B27" s="89"/>
      <c r="C27" s="89"/>
      <c r="D27" s="57"/>
      <c r="E27" s="58"/>
      <c r="F27" s="58"/>
      <c r="G27" s="58"/>
      <c r="H27" s="59"/>
      <c r="I27" s="3" t="s">
        <v>45</v>
      </c>
      <c r="J27" s="10"/>
      <c r="K27" s="2" t="s">
        <v>42</v>
      </c>
      <c r="L27" s="2">
        <f>J27*0</f>
        <v>0</v>
      </c>
      <c r="M27" s="84"/>
    </row>
    <row r="28" spans="1:15" ht="31.5" customHeight="1">
      <c r="A28" s="48">
        <v>5</v>
      </c>
      <c r="B28" s="89"/>
      <c r="C28" s="89" t="s">
        <v>46</v>
      </c>
      <c r="D28" s="51" t="s">
        <v>47</v>
      </c>
      <c r="E28" s="52"/>
      <c r="F28" s="52"/>
      <c r="G28" s="52"/>
      <c r="H28" s="53"/>
      <c r="I28" s="2" t="s">
        <v>48</v>
      </c>
      <c r="J28" s="39"/>
      <c r="K28" s="39"/>
      <c r="L28" s="2">
        <f>IF(J28="○",1,0)</f>
        <v>0</v>
      </c>
      <c r="M28" s="49">
        <f>MAX(L28:L29)</f>
        <v>0</v>
      </c>
    </row>
    <row r="29" spans="1:15" ht="31.5" customHeight="1">
      <c r="A29" s="48"/>
      <c r="B29" s="89"/>
      <c r="C29" s="89"/>
      <c r="D29" s="57"/>
      <c r="E29" s="58"/>
      <c r="F29" s="58"/>
      <c r="G29" s="58"/>
      <c r="H29" s="59"/>
      <c r="I29" s="4" t="s">
        <v>49</v>
      </c>
      <c r="J29" s="39"/>
      <c r="K29" s="39"/>
      <c r="L29" s="2">
        <f>IF(J29="○",0,0)</f>
        <v>0</v>
      </c>
      <c r="M29" s="49"/>
    </row>
    <row r="30" spans="1:15" ht="24.75" customHeight="1">
      <c r="A30" s="48">
        <v>6</v>
      </c>
      <c r="B30" s="89"/>
      <c r="C30" s="89"/>
      <c r="D30" s="51" t="s">
        <v>50</v>
      </c>
      <c r="E30" s="52"/>
      <c r="F30" s="52"/>
      <c r="G30" s="52"/>
      <c r="H30" s="53"/>
      <c r="I30" s="3" t="s">
        <v>51</v>
      </c>
      <c r="J30" s="39"/>
      <c r="K30" s="39"/>
      <c r="L30" s="2">
        <f>IF(J30="○",2,0)</f>
        <v>0</v>
      </c>
      <c r="M30" s="49">
        <f>MAX(L30:L32)</f>
        <v>0</v>
      </c>
    </row>
    <row r="31" spans="1:15" ht="24.75" customHeight="1">
      <c r="A31" s="48"/>
      <c r="B31" s="89"/>
      <c r="C31" s="89"/>
      <c r="D31" s="54"/>
      <c r="E31" s="55"/>
      <c r="F31" s="55"/>
      <c r="G31" s="55"/>
      <c r="H31" s="56"/>
      <c r="I31" s="3" t="s">
        <v>52</v>
      </c>
      <c r="J31" s="39"/>
      <c r="K31" s="39"/>
      <c r="L31" s="2">
        <f>IF(J31="○",1,0)</f>
        <v>0</v>
      </c>
      <c r="M31" s="49"/>
    </row>
    <row r="32" spans="1:15" ht="24.75" customHeight="1">
      <c r="A32" s="48"/>
      <c r="B32" s="89"/>
      <c r="C32" s="89"/>
      <c r="D32" s="57"/>
      <c r="E32" s="58"/>
      <c r="F32" s="58"/>
      <c r="G32" s="58"/>
      <c r="H32" s="59"/>
      <c r="I32" s="2" t="s">
        <v>53</v>
      </c>
      <c r="J32" s="39"/>
      <c r="K32" s="39"/>
      <c r="L32" s="2">
        <f t="shared" ref="L32:L42" si="0">IF(J32="○",0,0)</f>
        <v>0</v>
      </c>
      <c r="M32" s="49"/>
    </row>
    <row r="33" spans="1:13" ht="30" customHeight="1">
      <c r="A33" s="48">
        <v>7</v>
      </c>
      <c r="B33" s="89" t="s">
        <v>54</v>
      </c>
      <c r="C33" s="89" t="s">
        <v>55</v>
      </c>
      <c r="D33" s="51" t="s">
        <v>56</v>
      </c>
      <c r="E33" s="52"/>
      <c r="F33" s="52"/>
      <c r="G33" s="52"/>
      <c r="H33" s="53"/>
      <c r="I33" s="2" t="s">
        <v>57</v>
      </c>
      <c r="J33" s="39"/>
      <c r="K33" s="39"/>
      <c r="L33" s="2">
        <f>IF(J33="○",1,0)</f>
        <v>0</v>
      </c>
      <c r="M33" s="49">
        <f>MAX(L33:L34)</f>
        <v>0</v>
      </c>
    </row>
    <row r="34" spans="1:13" ht="30" customHeight="1">
      <c r="A34" s="48"/>
      <c r="B34" s="89"/>
      <c r="C34" s="89"/>
      <c r="D34" s="57"/>
      <c r="E34" s="58"/>
      <c r="F34" s="58"/>
      <c r="G34" s="58"/>
      <c r="H34" s="59"/>
      <c r="I34" s="2" t="s">
        <v>53</v>
      </c>
      <c r="J34" s="39"/>
      <c r="K34" s="39"/>
      <c r="L34" s="2">
        <f t="shared" si="0"/>
        <v>0</v>
      </c>
      <c r="M34" s="49"/>
    </row>
    <row r="35" spans="1:13" ht="30" customHeight="1">
      <c r="A35" s="48">
        <v>8</v>
      </c>
      <c r="B35" s="89"/>
      <c r="C35" s="89"/>
      <c r="D35" s="51" t="s">
        <v>58</v>
      </c>
      <c r="E35" s="52"/>
      <c r="F35" s="52"/>
      <c r="G35" s="52"/>
      <c r="H35" s="53"/>
      <c r="I35" s="2" t="s">
        <v>57</v>
      </c>
      <c r="J35" s="39"/>
      <c r="K35" s="39"/>
      <c r="L35" s="2">
        <f>IF(J35="○",1,0)</f>
        <v>0</v>
      </c>
      <c r="M35" s="49">
        <f>MAX(L35:L36)</f>
        <v>0</v>
      </c>
    </row>
    <row r="36" spans="1:13" ht="30" customHeight="1">
      <c r="A36" s="48"/>
      <c r="B36" s="89"/>
      <c r="C36" s="89"/>
      <c r="D36" s="57"/>
      <c r="E36" s="58"/>
      <c r="F36" s="58"/>
      <c r="G36" s="58"/>
      <c r="H36" s="59"/>
      <c r="I36" s="2" t="s">
        <v>53</v>
      </c>
      <c r="J36" s="39"/>
      <c r="K36" s="39"/>
      <c r="L36" s="2">
        <f t="shared" si="0"/>
        <v>0</v>
      </c>
      <c r="M36" s="49"/>
    </row>
    <row r="37" spans="1:13" ht="30" customHeight="1">
      <c r="A37" s="48">
        <v>9</v>
      </c>
      <c r="B37" s="89"/>
      <c r="C37" s="89"/>
      <c r="D37" s="51" t="s">
        <v>59</v>
      </c>
      <c r="E37" s="52"/>
      <c r="F37" s="52"/>
      <c r="G37" s="52"/>
      <c r="H37" s="53"/>
      <c r="I37" s="2" t="s">
        <v>60</v>
      </c>
      <c r="J37" s="39"/>
      <c r="K37" s="39"/>
      <c r="L37" s="2">
        <f>IF(J37="○",1,0)</f>
        <v>0</v>
      </c>
      <c r="M37" s="49">
        <f>MAX(L37:L38)</f>
        <v>0</v>
      </c>
    </row>
    <row r="38" spans="1:13" ht="30" customHeight="1">
      <c r="A38" s="48"/>
      <c r="B38" s="89"/>
      <c r="C38" s="89"/>
      <c r="D38" s="57"/>
      <c r="E38" s="58"/>
      <c r="F38" s="58"/>
      <c r="G38" s="58"/>
      <c r="H38" s="59"/>
      <c r="I38" s="2" t="s">
        <v>61</v>
      </c>
      <c r="J38" s="39"/>
      <c r="K38" s="39"/>
      <c r="L38" s="2">
        <f t="shared" si="0"/>
        <v>0</v>
      </c>
      <c r="M38" s="49"/>
    </row>
    <row r="39" spans="1:13" ht="30" customHeight="1">
      <c r="A39" s="48">
        <v>10</v>
      </c>
      <c r="B39" s="89"/>
      <c r="C39" s="89"/>
      <c r="D39" s="90" t="s">
        <v>62</v>
      </c>
      <c r="E39" s="91"/>
      <c r="F39" s="91"/>
      <c r="G39" s="91"/>
      <c r="H39" s="92"/>
      <c r="I39" s="2" t="s">
        <v>63</v>
      </c>
      <c r="J39" s="39"/>
      <c r="K39" s="39"/>
      <c r="L39" s="2">
        <f>IF(J39="○",1,0)</f>
        <v>0</v>
      </c>
      <c r="M39" s="49">
        <f>MAX(L39:L40)</f>
        <v>0</v>
      </c>
    </row>
    <row r="40" spans="1:13" ht="30" customHeight="1">
      <c r="A40" s="48"/>
      <c r="B40" s="89"/>
      <c r="C40" s="89"/>
      <c r="D40" s="93"/>
      <c r="E40" s="94"/>
      <c r="F40" s="94"/>
      <c r="G40" s="94"/>
      <c r="H40" s="95"/>
      <c r="I40" s="2" t="s">
        <v>64</v>
      </c>
      <c r="J40" s="39"/>
      <c r="K40" s="39"/>
      <c r="L40" s="2">
        <f t="shared" si="0"/>
        <v>0</v>
      </c>
      <c r="M40" s="49"/>
    </row>
    <row r="41" spans="1:13" ht="30" customHeight="1">
      <c r="A41" s="48">
        <v>11</v>
      </c>
      <c r="B41" s="89"/>
      <c r="C41" s="89" t="s">
        <v>65</v>
      </c>
      <c r="D41" s="51" t="s">
        <v>66</v>
      </c>
      <c r="E41" s="52"/>
      <c r="F41" s="52"/>
      <c r="G41" s="52"/>
      <c r="H41" s="53"/>
      <c r="I41" s="2" t="s">
        <v>57</v>
      </c>
      <c r="J41" s="39"/>
      <c r="K41" s="39"/>
      <c r="L41" s="2">
        <f>IF(J41="○",1,0)</f>
        <v>0</v>
      </c>
      <c r="M41" s="49">
        <f>MAX(L41:L42)</f>
        <v>0</v>
      </c>
    </row>
    <row r="42" spans="1:13" ht="30" customHeight="1">
      <c r="A42" s="48"/>
      <c r="B42" s="89"/>
      <c r="C42" s="89"/>
      <c r="D42" s="57"/>
      <c r="E42" s="58"/>
      <c r="F42" s="58"/>
      <c r="G42" s="58"/>
      <c r="H42" s="59"/>
      <c r="I42" s="2" t="s">
        <v>53</v>
      </c>
      <c r="J42" s="39"/>
      <c r="K42" s="39"/>
      <c r="L42" s="2">
        <f t="shared" si="0"/>
        <v>0</v>
      </c>
      <c r="M42" s="49"/>
    </row>
    <row r="43" spans="1:13" ht="30" customHeight="1">
      <c r="A43" s="97" t="s">
        <v>67</v>
      </c>
      <c r="B43" s="87"/>
      <c r="C43" s="87"/>
      <c r="D43" s="87"/>
      <c r="E43" s="87"/>
      <c r="F43" s="87"/>
      <c r="G43" s="87"/>
      <c r="H43" s="87"/>
      <c r="I43" s="88"/>
      <c r="J43" s="74"/>
      <c r="K43" s="75"/>
      <c r="L43" s="2"/>
      <c r="M43" s="14">
        <f>L43</f>
        <v>0</v>
      </c>
    </row>
    <row r="44" spans="1:13" ht="21" customHeight="1">
      <c r="A44" s="96" t="s">
        <v>68</v>
      </c>
      <c r="B44" s="96"/>
      <c r="C44" s="96"/>
      <c r="D44" s="96"/>
      <c r="E44" s="96"/>
      <c r="F44" s="96"/>
      <c r="G44" s="96"/>
      <c r="H44" s="96"/>
      <c r="I44" s="96"/>
      <c r="J44" s="96"/>
      <c r="K44" s="96"/>
      <c r="L44" s="2"/>
      <c r="M44" s="8">
        <f>SUM(M10:M43)</f>
        <v>0</v>
      </c>
    </row>
    <row r="45" spans="1:13" s="13" customFormat="1"/>
    <row r="46" spans="1:13" s="13" customFormat="1"/>
    <row r="47" spans="1:13" s="13" customFormat="1"/>
    <row r="48" spans="1:13"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sheetData>
  <mergeCells count="98">
    <mergeCell ref="F16:G16"/>
    <mergeCell ref="F17:G17"/>
    <mergeCell ref="A30:A32"/>
    <mergeCell ref="A33:A34"/>
    <mergeCell ref="C24:C27"/>
    <mergeCell ref="B10:B23"/>
    <mergeCell ref="C28:C32"/>
    <mergeCell ref="B24:B32"/>
    <mergeCell ref="A44:K44"/>
    <mergeCell ref="A35:A36"/>
    <mergeCell ref="A37:A38"/>
    <mergeCell ref="A39:A40"/>
    <mergeCell ref="A41:A42"/>
    <mergeCell ref="J39:K39"/>
    <mergeCell ref="J40:K40"/>
    <mergeCell ref="J36:K36"/>
    <mergeCell ref="C41:C42"/>
    <mergeCell ref="J41:K41"/>
    <mergeCell ref="J42:K42"/>
    <mergeCell ref="A43:I43"/>
    <mergeCell ref="J43:K43"/>
    <mergeCell ref="C33:C40"/>
    <mergeCell ref="B33:B42"/>
    <mergeCell ref="J33:K33"/>
    <mergeCell ref="M41:M42"/>
    <mergeCell ref="D39:H40"/>
    <mergeCell ref="D41:H42"/>
    <mergeCell ref="J37:K37"/>
    <mergeCell ref="J38:K38"/>
    <mergeCell ref="M37:M38"/>
    <mergeCell ref="D37:H38"/>
    <mergeCell ref="M39:M40"/>
    <mergeCell ref="J34:K34"/>
    <mergeCell ref="M33:M34"/>
    <mergeCell ref="J35:K35"/>
    <mergeCell ref="D33:H34"/>
    <mergeCell ref="D35:H36"/>
    <mergeCell ref="M35:M36"/>
    <mergeCell ref="J30:K30"/>
    <mergeCell ref="J31:K31"/>
    <mergeCell ref="J32:K32"/>
    <mergeCell ref="M30:M32"/>
    <mergeCell ref="D30:H32"/>
    <mergeCell ref="A1:M1"/>
    <mergeCell ref="A5:C5"/>
    <mergeCell ref="J28:K28"/>
    <mergeCell ref="J29:K29"/>
    <mergeCell ref="M28:M29"/>
    <mergeCell ref="M24:M27"/>
    <mergeCell ref="D24:H27"/>
    <mergeCell ref="D28:H29"/>
    <mergeCell ref="A21:A23"/>
    <mergeCell ref="A24:A27"/>
    <mergeCell ref="A28:A29"/>
    <mergeCell ref="A10:A17"/>
    <mergeCell ref="A18:A20"/>
    <mergeCell ref="J9:K9"/>
    <mergeCell ref="D9:H9"/>
    <mergeCell ref="C10:C20"/>
    <mergeCell ref="M10:M17"/>
    <mergeCell ref="A2:D3"/>
    <mergeCell ref="I5:M5"/>
    <mergeCell ref="I6:M6"/>
    <mergeCell ref="I7:M7"/>
    <mergeCell ref="I3:M3"/>
    <mergeCell ref="I4:M4"/>
    <mergeCell ref="J8:M8"/>
    <mergeCell ref="J15:K15"/>
    <mergeCell ref="J16:K16"/>
    <mergeCell ref="J17:K17"/>
    <mergeCell ref="J10:K11"/>
    <mergeCell ref="I12:I13"/>
    <mergeCell ref="J12:K13"/>
    <mergeCell ref="F3:H3"/>
    <mergeCell ref="F15:G15"/>
    <mergeCell ref="M18:M20"/>
    <mergeCell ref="C21:C23"/>
    <mergeCell ref="M21:M23"/>
    <mergeCell ref="J20:K20"/>
    <mergeCell ref="J21:K21"/>
    <mergeCell ref="J22:K22"/>
    <mergeCell ref="J23:K23"/>
    <mergeCell ref="D18:H20"/>
    <mergeCell ref="J18:K18"/>
    <mergeCell ref="J19:K19"/>
    <mergeCell ref="D21:H23"/>
    <mergeCell ref="L10:L11"/>
    <mergeCell ref="L12:L13"/>
    <mergeCell ref="D10:H14"/>
    <mergeCell ref="J14:K14"/>
    <mergeCell ref="F4:H4"/>
    <mergeCell ref="I10:I11"/>
    <mergeCell ref="G5:H5"/>
    <mergeCell ref="G6:H6"/>
    <mergeCell ref="G7:H7"/>
    <mergeCell ref="D5:F5"/>
    <mergeCell ref="A6:F8"/>
    <mergeCell ref="B9:C9"/>
  </mergeCells>
  <phoneticPr fontId="1"/>
  <conditionalFormatting sqref="J8:M8">
    <cfRule type="containsText" dxfId="1" priority="1" operator="containsText" text="選択">
      <formula>NOT(ISERROR(SEARCH("選択",J8)))</formula>
    </cfRule>
  </conditionalFormatting>
  <conditionalFormatting sqref="M24:M27">
    <cfRule type="containsText" dxfId="0" priority="3" operator="containsText" text="い">
      <formula>NOT(ISERROR(SEARCH("い",M24)))</formula>
    </cfRule>
  </conditionalFormatting>
  <dataValidations count="2">
    <dataValidation type="list" allowBlank="1" showInputMessage="1" showErrorMessage="1" sqref="J28:J43 J10 J12 J14:J23" xr:uid="{00000000-0002-0000-0000-000000000000}">
      <formula1>$O$1:$O$2</formula1>
    </dataValidation>
    <dataValidation type="list" allowBlank="1" showInputMessage="1" showErrorMessage="1" sqref="J8:M8" xr:uid="{00000000-0002-0000-0000-000001000000}">
      <formula1>$P$1:$P$4</formula1>
    </dataValidation>
  </dataValidations>
  <pageMargins left="0.43307086614173229" right="0.43307086614173229" top="0.35433070866141736" bottom="0.35433070866141736" header="0.31496062992125984" footer="0.31496062992125984"/>
  <pageSetup paperSize="9" scale="76" orientation="portrait" r:id="rId1"/>
  <rowBreaks count="1" manualBreakCount="1">
    <brk id="3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府中市</dc:creator>
  <cp:keywords/>
  <dc:description/>
  <cp:lastModifiedBy>杉江　知記</cp:lastModifiedBy>
  <cp:revision/>
  <dcterms:created xsi:type="dcterms:W3CDTF">2021-09-18T04:06:35Z</dcterms:created>
  <dcterms:modified xsi:type="dcterms:W3CDTF">2025-04-02T02:27:59Z</dcterms:modified>
  <cp:category/>
  <cp:contentStatus/>
</cp:coreProperties>
</file>