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45" windowWidth="11715" windowHeight="8445"/>
  </bookViews>
  <sheets>
    <sheet name="Ｈ28補正" sheetId="13" r:id="rId1"/>
  </sheets>
  <definedNames>
    <definedName name="_xlnm.Print_Area" localSheetId="0">Ｈ28補正!$A$1:$G$57</definedName>
  </definedNames>
  <calcPr calcId="152511"/>
</workbook>
</file>

<file path=xl/calcChain.xml><?xml version="1.0" encoding="utf-8"?>
<calcChain xmlns="http://schemas.openxmlformats.org/spreadsheetml/2006/main">
  <c r="E28" i="13" l="1"/>
  <c r="F28" i="13" s="1"/>
  <c r="E27" i="13"/>
  <c r="F27" i="13" s="1"/>
  <c r="D26" i="13"/>
  <c r="C26" i="13"/>
  <c r="E29" i="13"/>
  <c r="F29" i="13"/>
  <c r="E56" i="13" l="1"/>
  <c r="F56" i="13" s="1"/>
  <c r="E55" i="13"/>
  <c r="F55" i="13" s="1"/>
  <c r="D54" i="13"/>
  <c r="C54" i="13"/>
  <c r="E53" i="13"/>
  <c r="F53" i="13" s="1"/>
  <c r="E52" i="13"/>
  <c r="F52" i="13" s="1"/>
  <c r="E51" i="13"/>
  <c r="F51" i="13" s="1"/>
  <c r="D50" i="13"/>
  <c r="C50" i="13"/>
  <c r="E49" i="13"/>
  <c r="F49" i="13" s="1"/>
  <c r="D48" i="13"/>
  <c r="C48" i="13"/>
  <c r="E48" i="13" s="1"/>
  <c r="F48" i="13" s="1"/>
  <c r="E47" i="13"/>
  <c r="F47" i="13" s="1"/>
  <c r="D46" i="13"/>
  <c r="C46" i="13"/>
  <c r="E45" i="13"/>
  <c r="F45" i="13" s="1"/>
  <c r="D44" i="13"/>
  <c r="C44" i="13"/>
  <c r="E44" i="13" s="1"/>
  <c r="F44" i="13" s="1"/>
  <c r="E43" i="13"/>
  <c r="F43" i="13" s="1"/>
  <c r="D42" i="13"/>
  <c r="C42" i="13"/>
  <c r="E41" i="13"/>
  <c r="F41" i="13" s="1"/>
  <c r="E40" i="13"/>
  <c r="F40" i="13" s="1"/>
  <c r="E39" i="13"/>
  <c r="F39" i="13" s="1"/>
  <c r="E38" i="13"/>
  <c r="F38" i="13" s="1"/>
  <c r="E37" i="13"/>
  <c r="F37" i="13" s="1"/>
  <c r="E36" i="13"/>
  <c r="F36" i="13" s="1"/>
  <c r="D35" i="13"/>
  <c r="C35" i="13"/>
  <c r="E34" i="13"/>
  <c r="F34" i="13" s="1"/>
  <c r="E25" i="13"/>
  <c r="F25" i="13" s="1"/>
  <c r="D24" i="13"/>
  <c r="C24" i="13"/>
  <c r="E23" i="13"/>
  <c r="F23" i="13" s="1"/>
  <c r="D22" i="13"/>
  <c r="C22" i="13"/>
  <c r="E21" i="13"/>
  <c r="F21" i="13" s="1"/>
  <c r="E20" i="13"/>
  <c r="F20" i="13" s="1"/>
  <c r="D19" i="13"/>
  <c r="C19" i="13"/>
  <c r="E18" i="13"/>
  <c r="F18" i="13" s="1"/>
  <c r="E17" i="13"/>
  <c r="F17" i="13" s="1"/>
  <c r="D16" i="13"/>
  <c r="C16" i="13"/>
  <c r="E15" i="13"/>
  <c r="F15" i="13" s="1"/>
  <c r="D14" i="13"/>
  <c r="C14" i="13"/>
  <c r="E14" i="13" s="1"/>
  <c r="F14" i="13" s="1"/>
  <c r="E13" i="13"/>
  <c r="F13" i="13" s="1"/>
  <c r="D12" i="13"/>
  <c r="C12" i="13"/>
  <c r="E11" i="13"/>
  <c r="F11" i="13" s="1"/>
  <c r="E10" i="13"/>
  <c r="F10" i="13" s="1"/>
  <c r="D9" i="13"/>
  <c r="C9" i="13"/>
  <c r="E8" i="13"/>
  <c r="F8" i="13" s="1"/>
  <c r="E7" i="13"/>
  <c r="F7" i="13" s="1"/>
  <c r="E6" i="13"/>
  <c r="D57" i="13" l="1"/>
  <c r="E24" i="13"/>
  <c r="F24" i="13" s="1"/>
  <c r="E26" i="13"/>
  <c r="F26" i="13" s="1"/>
  <c r="E50" i="13"/>
  <c r="F50" i="13" s="1"/>
  <c r="E46" i="13"/>
  <c r="F46" i="13" s="1"/>
  <c r="D30" i="13"/>
  <c r="E22" i="13"/>
  <c r="F22" i="13" s="1"/>
  <c r="E42" i="13"/>
  <c r="F42" i="13" s="1"/>
  <c r="E54" i="13"/>
  <c r="F54" i="13" s="1"/>
  <c r="E19" i="13"/>
  <c r="F19" i="13" s="1"/>
  <c r="E16" i="13"/>
  <c r="F16" i="13" s="1"/>
  <c r="E12" i="13"/>
  <c r="F12" i="13" s="1"/>
  <c r="E9" i="13"/>
  <c r="F9" i="13" s="1"/>
  <c r="C30" i="13"/>
  <c r="E35" i="13"/>
  <c r="F35" i="13" s="1"/>
  <c r="C57" i="13"/>
  <c r="F6" i="13"/>
  <c r="E57" i="13" l="1"/>
  <c r="F57" i="13" s="1"/>
  <c r="E30" i="13"/>
  <c r="F30" i="13" s="1"/>
</calcChain>
</file>

<file path=xl/sharedStrings.xml><?xml version="1.0" encoding="utf-8"?>
<sst xmlns="http://schemas.openxmlformats.org/spreadsheetml/2006/main" count="81" uniqueCount="68">
  <si>
    <t>補正額</t>
    <rPh sb="0" eb="2">
      <t>ホセイ</t>
    </rPh>
    <rPh sb="2" eb="3">
      <t>ガク</t>
    </rPh>
    <phoneticPr fontId="2"/>
  </si>
  <si>
    <t>補正後</t>
    <rPh sb="0" eb="2">
      <t>ホセイ</t>
    </rPh>
    <rPh sb="2" eb="3">
      <t>ゴ</t>
    </rPh>
    <phoneticPr fontId="2"/>
  </si>
  <si>
    <t>国庫支出金</t>
    <rPh sb="0" eb="2">
      <t>コッコ</t>
    </rPh>
    <rPh sb="2" eb="5">
      <t>シシュツキン</t>
    </rPh>
    <phoneticPr fontId="2"/>
  </si>
  <si>
    <t>都支出金</t>
    <rPh sb="0" eb="1">
      <t>ト</t>
    </rPh>
    <rPh sb="1" eb="4">
      <t>シシュツキン</t>
    </rPh>
    <phoneticPr fontId="2"/>
  </si>
  <si>
    <t>都補助金</t>
    <rPh sb="0" eb="1">
      <t>ト</t>
    </rPh>
    <rPh sb="1" eb="4">
      <t>ホジョキン</t>
    </rPh>
    <phoneticPr fontId="2"/>
  </si>
  <si>
    <t>繰入金</t>
    <rPh sb="0" eb="2">
      <t>クリイレ</t>
    </rPh>
    <rPh sb="2" eb="3">
      <t>キン</t>
    </rPh>
    <phoneticPr fontId="2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</si>
  <si>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</si>
  <si>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</si>
  <si>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療養諸費</t>
    <rPh sb="0" eb="2">
      <t>リョウヨウ</t>
    </rPh>
    <rPh sb="2" eb="4">
      <t>ショヒ</t>
    </rPh>
    <phoneticPr fontId="2"/>
  </si>
  <si>
    <t>高額療養費</t>
    <rPh sb="0" eb="2">
      <t>コウガク</t>
    </rPh>
    <rPh sb="2" eb="5">
      <t>リョウヨウヒ</t>
    </rPh>
    <phoneticPr fontId="2"/>
  </si>
  <si>
    <t>老人保健拠出金</t>
    <rPh sb="0" eb="2">
      <t>ロウジン</t>
    </rPh>
    <rPh sb="2" eb="4">
      <t>ホケン</t>
    </rPh>
    <rPh sb="4" eb="7">
      <t>キョシュツキン</t>
    </rPh>
    <phoneticPr fontId="2"/>
  </si>
  <si>
    <t>共同事業拠出金</t>
    <rPh sb="0" eb="2">
      <t>キョウドウ</t>
    </rPh>
    <rPh sb="2" eb="4">
      <t>ジギョウ</t>
    </rPh>
    <rPh sb="4" eb="7">
      <t>キョシュツキン</t>
    </rPh>
    <phoneticPr fontId="2"/>
  </si>
  <si>
    <t>保健事業費</t>
    <rPh sb="0" eb="2">
      <t>ホケン</t>
    </rPh>
    <rPh sb="2" eb="4">
      <t>ジギョウ</t>
    </rPh>
    <rPh sb="4" eb="5">
      <t>ヒ</t>
    </rPh>
    <phoneticPr fontId="2"/>
  </si>
  <si>
    <t>諸支出金</t>
    <rPh sb="0" eb="1">
      <t>ショ</t>
    </rPh>
    <rPh sb="1" eb="4">
      <t>シシュツキン</t>
    </rPh>
    <phoneticPr fontId="2"/>
  </si>
  <si>
    <t>償還金及び還付金</t>
    <rPh sb="0" eb="3">
      <t>ショウカンキン</t>
    </rPh>
    <rPh sb="3" eb="4">
      <t>オヨ</t>
    </rPh>
    <rPh sb="5" eb="8">
      <t>カンプキン</t>
    </rPh>
    <phoneticPr fontId="2"/>
  </si>
  <si>
    <t>国庫補助金</t>
    <rPh sb="0" eb="2">
      <t>コッコ</t>
    </rPh>
    <rPh sb="2" eb="5">
      <t>ホジョキン</t>
    </rPh>
    <phoneticPr fontId="2"/>
  </si>
  <si>
    <t>諸収入</t>
    <rPh sb="0" eb="1">
      <t>ショ</t>
    </rPh>
    <rPh sb="1" eb="3">
      <t>シュウニュウ</t>
    </rPh>
    <phoneticPr fontId="2"/>
  </si>
  <si>
    <t>繰越金</t>
    <rPh sb="0" eb="2">
      <t>クリコシ</t>
    </rPh>
    <rPh sb="2" eb="3">
      <t>キン</t>
    </rPh>
    <phoneticPr fontId="2"/>
  </si>
  <si>
    <t>　　　　　（単位：千円）</t>
    <rPh sb="6" eb="8">
      <t>タンイ</t>
    </rPh>
    <rPh sb="9" eb="11">
      <t>センエン</t>
    </rPh>
    <phoneticPr fontId="2"/>
  </si>
  <si>
    <t>　　　　　（単位：千円）</t>
    <phoneticPr fontId="2"/>
  </si>
  <si>
    <t>前年度からの繰越金</t>
    <rPh sb="0" eb="3">
      <t>ゼンネンド</t>
    </rPh>
    <rPh sb="6" eb="8">
      <t>クリコシ</t>
    </rPh>
    <rPh sb="8" eb="9">
      <t>キン</t>
    </rPh>
    <phoneticPr fontId="2"/>
  </si>
  <si>
    <t>科　　　　　　　目</t>
    <rPh sb="0" eb="1">
      <t>カ</t>
    </rPh>
    <rPh sb="8" eb="9">
      <t>メ</t>
    </rPh>
    <phoneticPr fontId="2"/>
  </si>
  <si>
    <t>　　　　　　科　　　　　　目</t>
    <rPh sb="6" eb="7">
      <t>カ</t>
    </rPh>
    <rPh sb="13" eb="14">
      <t>メ</t>
    </rPh>
    <phoneticPr fontId="2"/>
  </si>
  <si>
    <t>備　　　　　　　考</t>
    <rPh sb="0" eb="1">
      <t>ソナエ</t>
    </rPh>
    <rPh sb="8" eb="9">
      <t>コウ</t>
    </rPh>
    <phoneticPr fontId="2"/>
  </si>
  <si>
    <t>　　　　歳　　入　　合　　計</t>
    <rPh sb="4" eb="5">
      <t>トシ</t>
    </rPh>
    <rPh sb="7" eb="8">
      <t>イリ</t>
    </rPh>
    <rPh sb="10" eb="11">
      <t>ゴウ</t>
    </rPh>
    <rPh sb="13" eb="14">
      <t>ケイ</t>
    </rPh>
    <phoneticPr fontId="2"/>
  </si>
  <si>
    <t>　　　　　歳　　出　　合　　計</t>
    <rPh sb="5" eb="6">
      <t>トシ</t>
    </rPh>
    <rPh sb="8" eb="9">
      <t>デ</t>
    </rPh>
    <rPh sb="11" eb="12">
      <t>ゴウ</t>
    </rPh>
    <rPh sb="14" eb="15">
      <t>ケイ</t>
    </rPh>
    <phoneticPr fontId="2"/>
  </si>
  <si>
    <r>
      <t>補正率</t>
    </r>
    <r>
      <rPr>
        <sz val="8"/>
        <rFont val="ＭＳ Ｐゴシック"/>
        <family val="3"/>
        <charset val="128"/>
      </rPr>
      <t>（％）</t>
    </r>
    <rPh sb="0" eb="2">
      <t>ホセイ</t>
    </rPh>
    <rPh sb="2" eb="3">
      <t>リツ</t>
    </rPh>
    <phoneticPr fontId="2"/>
  </si>
  <si>
    <t>国庫負担金</t>
    <rPh sb="0" eb="2">
      <t>コッコ</t>
    </rPh>
    <rPh sb="2" eb="5">
      <t>フタンキン</t>
    </rPh>
    <phoneticPr fontId="2"/>
  </si>
  <si>
    <t>介護納付金</t>
    <rPh sb="0" eb="2">
      <t>カイゴ</t>
    </rPh>
    <rPh sb="2" eb="5">
      <t>ノウフキン</t>
    </rPh>
    <phoneticPr fontId="2"/>
  </si>
  <si>
    <t>前期高齢者交付金</t>
    <rPh sb="0" eb="2">
      <t>ゼンキ</t>
    </rPh>
    <rPh sb="2" eb="5">
      <t>コウレイシャ</t>
    </rPh>
    <rPh sb="5" eb="8">
      <t>コウフキン</t>
    </rPh>
    <phoneticPr fontId="2"/>
  </si>
  <si>
    <t>共同事業交付金</t>
    <rPh sb="0" eb="2">
      <t>キョウドウ</t>
    </rPh>
    <rPh sb="2" eb="4">
      <t>ジギョウ</t>
    </rPh>
    <rPh sb="4" eb="7">
      <t>コウフキン</t>
    </rPh>
    <phoneticPr fontId="2"/>
  </si>
  <si>
    <t>都負担金</t>
    <rPh sb="0" eb="1">
      <t>ト</t>
    </rPh>
    <rPh sb="1" eb="4">
      <t>フタンキン</t>
    </rPh>
    <phoneticPr fontId="2"/>
  </si>
  <si>
    <t>予備費</t>
    <rPh sb="0" eb="3">
      <t>ヨビヒ</t>
    </rPh>
    <phoneticPr fontId="2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</si>
  <si>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2"/>
  </si>
  <si>
    <t>療養給付費等交付金</t>
    <rPh sb="0" eb="2">
      <t>リョウヨウ</t>
    </rPh>
    <rPh sb="2" eb="4">
      <t>キュウフ</t>
    </rPh>
    <rPh sb="4" eb="5">
      <t>ヒ</t>
    </rPh>
    <rPh sb="5" eb="6">
      <t>ナド</t>
    </rPh>
    <rPh sb="6" eb="9">
      <t>コウフキン</t>
    </rPh>
    <phoneticPr fontId="2"/>
  </si>
  <si>
    <t>雑入</t>
    <rPh sb="0" eb="1">
      <t>ザツ</t>
    </rPh>
    <rPh sb="1" eb="2">
      <t>ニュウ</t>
    </rPh>
    <phoneticPr fontId="2"/>
  </si>
  <si>
    <t>総務費</t>
    <rPh sb="0" eb="3">
      <t>ソウムヒ</t>
    </rPh>
    <phoneticPr fontId="2"/>
  </si>
  <si>
    <t>後期高齢者支援金等</t>
    <rPh sb="0" eb="2">
      <t>コウキ</t>
    </rPh>
    <rPh sb="2" eb="5">
      <t>コウレイシャ</t>
    </rPh>
    <rPh sb="5" eb="8">
      <t>シエンキン</t>
    </rPh>
    <rPh sb="8" eb="9">
      <t>ナド</t>
    </rPh>
    <phoneticPr fontId="2"/>
  </si>
  <si>
    <t>介護納付金の決定に合わせて補正</t>
    <rPh sb="0" eb="2">
      <t>カイゴ</t>
    </rPh>
    <rPh sb="2" eb="5">
      <t>ノウフキン</t>
    </rPh>
    <rPh sb="6" eb="8">
      <t>ケッテイ</t>
    </rPh>
    <rPh sb="9" eb="10">
      <t>ア</t>
    </rPh>
    <rPh sb="13" eb="15">
      <t>ホセイ</t>
    </rPh>
    <phoneticPr fontId="2"/>
  </si>
  <si>
    <t>前期高齢者納付金等</t>
    <rPh sb="0" eb="2">
      <t>ゼンキ</t>
    </rPh>
    <rPh sb="2" eb="5">
      <t>コウレイシャ</t>
    </rPh>
    <rPh sb="5" eb="8">
      <t>ノウフキン</t>
    </rPh>
    <rPh sb="8" eb="9">
      <t>ナド</t>
    </rPh>
    <phoneticPr fontId="2"/>
  </si>
  <si>
    <t>共同事業拠出金の決算見込みに合わせて補正</t>
    <rPh sb="0" eb="2">
      <t>キョウドウ</t>
    </rPh>
    <rPh sb="2" eb="4">
      <t>ジギョウ</t>
    </rPh>
    <rPh sb="4" eb="7">
      <t>キョシュツキン</t>
    </rPh>
    <rPh sb="8" eb="10">
      <t>ケッサン</t>
    </rPh>
    <rPh sb="10" eb="12">
      <t>ミコ</t>
    </rPh>
    <rPh sb="14" eb="15">
      <t>ア</t>
    </rPh>
    <rPh sb="18" eb="20">
      <t>ホセイ</t>
    </rPh>
    <phoneticPr fontId="2"/>
  </si>
  <si>
    <t>国庫支出金返還金等の決算見込みに合わせて補正</t>
    <rPh sb="0" eb="2">
      <t>コッコ</t>
    </rPh>
    <rPh sb="2" eb="5">
      <t>シシュツキン</t>
    </rPh>
    <rPh sb="5" eb="8">
      <t>ヘンカンキン</t>
    </rPh>
    <rPh sb="8" eb="9">
      <t>トウ</t>
    </rPh>
    <rPh sb="10" eb="12">
      <t>ケッサン</t>
    </rPh>
    <rPh sb="12" eb="14">
      <t>ミコ</t>
    </rPh>
    <rPh sb="16" eb="17">
      <t>ア</t>
    </rPh>
    <rPh sb="20" eb="22">
      <t>ホセイ</t>
    </rPh>
    <phoneticPr fontId="2"/>
  </si>
  <si>
    <t>一部負担金</t>
    <rPh sb="0" eb="2">
      <t>イチブ</t>
    </rPh>
    <rPh sb="2" eb="5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</si>
  <si>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</si>
  <si>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移送費</t>
    <rPh sb="0" eb="2">
      <t>イソウ</t>
    </rPh>
    <rPh sb="2" eb="3">
      <t>ヒ</t>
    </rPh>
    <phoneticPr fontId="2"/>
  </si>
  <si>
    <t>出産育児諸費</t>
    <rPh sb="0" eb="2">
      <t>シュッサン</t>
    </rPh>
    <rPh sb="2" eb="4">
      <t>イクジ</t>
    </rPh>
    <rPh sb="4" eb="5">
      <t>ショ</t>
    </rPh>
    <rPh sb="5" eb="6">
      <t>ヒ</t>
    </rPh>
    <phoneticPr fontId="2"/>
  </si>
  <si>
    <t>葬祭諸費</t>
    <rPh sb="0" eb="2">
      <t>ソウサイ</t>
    </rPh>
    <rPh sb="2" eb="4">
      <t>ショヒ</t>
    </rPh>
    <phoneticPr fontId="2"/>
  </si>
  <si>
    <t>結核・精神医療給付金</t>
    <rPh sb="0" eb="2">
      <t>ケッカク</t>
    </rPh>
    <rPh sb="3" eb="5">
      <t>セイシン</t>
    </rPh>
    <rPh sb="5" eb="7">
      <t>イリョウ</t>
    </rPh>
    <rPh sb="7" eb="10">
      <t>キュウフキン</t>
    </rPh>
    <phoneticPr fontId="2"/>
  </si>
  <si>
    <t>公債費</t>
    <rPh sb="0" eb="2">
      <t>コウサイ</t>
    </rPh>
    <rPh sb="2" eb="3">
      <t>ヒ</t>
    </rPh>
    <phoneticPr fontId="2"/>
  </si>
  <si>
    <t>財産収入</t>
    <rPh sb="0" eb="2">
      <t>ザイサン</t>
    </rPh>
    <rPh sb="2" eb="4">
      <t>シュウニュウ</t>
    </rPh>
    <phoneticPr fontId="2"/>
  </si>
  <si>
    <t>備　　　考</t>
    <rPh sb="0" eb="1">
      <t>ソナエ</t>
    </rPh>
    <rPh sb="4" eb="5">
      <t>コウ</t>
    </rPh>
    <phoneticPr fontId="2"/>
  </si>
  <si>
    <t>事業費の決算見込みに合わせて補正</t>
    <rPh sb="0" eb="3">
      <t>ジギョウヒ</t>
    </rPh>
    <rPh sb="4" eb="6">
      <t>ケッサン</t>
    </rPh>
    <rPh sb="6" eb="8">
      <t>ミコ</t>
    </rPh>
    <rPh sb="10" eb="11">
      <t>ア</t>
    </rPh>
    <rPh sb="14" eb="16">
      <t>ホセイ</t>
    </rPh>
    <phoneticPr fontId="2"/>
  </si>
  <si>
    <t>歳　　入　（補正科目を抜き出し）</t>
    <rPh sb="0" eb="1">
      <t>トシ</t>
    </rPh>
    <rPh sb="3" eb="4">
      <t>イリ</t>
    </rPh>
    <rPh sb="6" eb="8">
      <t>ホセイ</t>
    </rPh>
    <rPh sb="8" eb="10">
      <t>カモク</t>
    </rPh>
    <rPh sb="11" eb="12">
      <t>ヌ</t>
    </rPh>
    <rPh sb="13" eb="14">
      <t>ダ</t>
    </rPh>
    <phoneticPr fontId="2"/>
  </si>
  <si>
    <t>歳　　出　（補正科目を抜き出し）</t>
    <rPh sb="0" eb="1">
      <t>トシ</t>
    </rPh>
    <rPh sb="3" eb="4">
      <t>デ</t>
    </rPh>
    <rPh sb="6" eb="8">
      <t>ホセイ</t>
    </rPh>
    <rPh sb="8" eb="10">
      <t>カモク</t>
    </rPh>
    <rPh sb="11" eb="12">
      <t>ヌ</t>
    </rPh>
    <rPh sb="13" eb="14">
      <t>ダ</t>
    </rPh>
    <phoneticPr fontId="2"/>
  </si>
  <si>
    <t>特定健康診査等負担金等の見込額に合わせて補正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rPh sb="10" eb="11">
      <t>トウ</t>
    </rPh>
    <rPh sb="12" eb="14">
      <t>ミコ</t>
    </rPh>
    <rPh sb="14" eb="15">
      <t>ガク</t>
    </rPh>
    <rPh sb="16" eb="17">
      <t>ア</t>
    </rPh>
    <rPh sb="20" eb="22">
      <t>ホセイ</t>
    </rPh>
    <phoneticPr fontId="2"/>
  </si>
  <si>
    <t>療養給付費等の決算見込みに合わせて補正</t>
    <rPh sb="0" eb="2">
      <t>リョウヨウ</t>
    </rPh>
    <rPh sb="2" eb="4">
      <t>キュウフ</t>
    </rPh>
    <rPh sb="4" eb="5">
      <t>ヒ</t>
    </rPh>
    <rPh sb="5" eb="6">
      <t>トウ</t>
    </rPh>
    <rPh sb="7" eb="9">
      <t>ケッサン</t>
    </rPh>
    <rPh sb="9" eb="11">
      <t>ミコ</t>
    </rPh>
    <rPh sb="13" eb="14">
      <t>ア</t>
    </rPh>
    <rPh sb="17" eb="19">
      <t>ホセイ</t>
    </rPh>
    <phoneticPr fontId="2"/>
  </si>
  <si>
    <t>補正前
予算現額</t>
    <rPh sb="0" eb="2">
      <t>ホセイ</t>
    </rPh>
    <rPh sb="2" eb="3">
      <t>マエ</t>
    </rPh>
    <rPh sb="4" eb="6">
      <t>ヨサン</t>
    </rPh>
    <rPh sb="6" eb="8">
      <t>ゲンガク</t>
    </rPh>
    <phoneticPr fontId="2"/>
  </si>
  <si>
    <t>平成28年度　府中市国民健康保険特別会計補正予算の概要（案）</t>
    <rPh sb="0" eb="2">
      <t>ヘイセイ</t>
    </rPh>
    <rPh sb="4" eb="6">
      <t>ネンド</t>
    </rPh>
    <rPh sb="7" eb="10">
      <t>フチュウシ</t>
    </rPh>
    <rPh sb="10" eb="12">
      <t>コクミン</t>
    </rPh>
    <rPh sb="12" eb="14">
      <t>ケンコウ</t>
    </rPh>
    <rPh sb="14" eb="16">
      <t>ホケン</t>
    </rPh>
    <rPh sb="16" eb="18">
      <t>トクベツ</t>
    </rPh>
    <rPh sb="18" eb="20">
      <t>カイケイ</t>
    </rPh>
    <rPh sb="20" eb="22">
      <t>ホセイ</t>
    </rPh>
    <rPh sb="22" eb="24">
      <t>ヨサン</t>
    </rPh>
    <rPh sb="25" eb="27">
      <t>ガイヨウ</t>
    </rPh>
    <rPh sb="28" eb="29">
      <t>アン</t>
    </rPh>
    <phoneticPr fontId="2"/>
  </si>
  <si>
    <t>延滞金、加算金及び過料</t>
    <rPh sb="0" eb="3">
      <t>エンタイキン</t>
    </rPh>
    <rPh sb="4" eb="7">
      <t>カサンキン</t>
    </rPh>
    <rPh sb="7" eb="8">
      <t>オヨ</t>
    </rPh>
    <rPh sb="9" eb="11">
      <t>カリョウ</t>
    </rPh>
    <phoneticPr fontId="2"/>
  </si>
  <si>
    <t>市預金利子</t>
    <rPh sb="0" eb="1">
      <t>シ</t>
    </rPh>
    <rPh sb="1" eb="3">
      <t>ヨキン</t>
    </rPh>
    <rPh sb="3" eb="5">
      <t>リシ</t>
    </rPh>
    <phoneticPr fontId="2"/>
  </si>
  <si>
    <t>都補助金の見込額に合わせて補正</t>
    <rPh sb="0" eb="1">
      <t>ト</t>
    </rPh>
    <rPh sb="1" eb="4">
      <t>ホジョキン</t>
    </rPh>
    <rPh sb="5" eb="7">
      <t>ミコ</t>
    </rPh>
    <rPh sb="7" eb="8">
      <t>ガク</t>
    </rPh>
    <rPh sb="9" eb="10">
      <t>ア</t>
    </rPh>
    <rPh sb="13" eb="15">
      <t>ホセイ</t>
    </rPh>
    <phoneticPr fontId="2"/>
  </si>
  <si>
    <t>共同事業交付金の見込額に合わせて補正</t>
    <rPh sb="0" eb="2">
      <t>キョウドウ</t>
    </rPh>
    <rPh sb="2" eb="4">
      <t>ジギョウ</t>
    </rPh>
    <rPh sb="4" eb="7">
      <t>コウフキン</t>
    </rPh>
    <rPh sb="8" eb="10">
      <t>ミコ</t>
    </rPh>
    <rPh sb="10" eb="11">
      <t>ガク</t>
    </rPh>
    <rPh sb="12" eb="13">
      <t>ア</t>
    </rPh>
    <rPh sb="16" eb="18">
      <t>ホセイ</t>
    </rPh>
    <phoneticPr fontId="2"/>
  </si>
  <si>
    <t>療養給付費返納金の見込額に合わせて補正</t>
    <rPh sb="0" eb="2">
      <t>リョウヨウ</t>
    </rPh>
    <rPh sb="2" eb="4">
      <t>キュウフ</t>
    </rPh>
    <rPh sb="4" eb="5">
      <t>ヒ</t>
    </rPh>
    <rPh sb="5" eb="7">
      <t>ヘンノウ</t>
    </rPh>
    <rPh sb="7" eb="8">
      <t>キン</t>
    </rPh>
    <rPh sb="9" eb="11">
      <t>ミコ</t>
    </rPh>
    <rPh sb="11" eb="12">
      <t>ガク</t>
    </rPh>
    <rPh sb="13" eb="14">
      <t>ア</t>
    </rPh>
    <rPh sb="17" eb="19">
      <t>ホセイ</t>
    </rPh>
    <phoneticPr fontId="2"/>
  </si>
  <si>
    <t>保険給付費等の見込額に合わせて補正</t>
    <rPh sb="0" eb="2">
      <t>ホケン</t>
    </rPh>
    <rPh sb="2" eb="4">
      <t>キュウフ</t>
    </rPh>
    <rPh sb="4" eb="5">
      <t>ヒ</t>
    </rPh>
    <rPh sb="5" eb="6">
      <t>トウ</t>
    </rPh>
    <rPh sb="7" eb="9">
      <t>ミコ</t>
    </rPh>
    <rPh sb="9" eb="10">
      <t>ガク</t>
    </rPh>
    <rPh sb="11" eb="12">
      <t>ア</t>
    </rPh>
    <rPh sb="15" eb="17">
      <t>ホセイ</t>
    </rPh>
    <phoneticPr fontId="2"/>
  </si>
  <si>
    <t>保険給付費等の見込額に合わせて補正</t>
    <phoneticPr fontId="2"/>
  </si>
  <si>
    <t>前期高齢者交付金の見込額に合わせて補正</t>
    <rPh sb="0" eb="2">
      <t>ゼンキ</t>
    </rPh>
    <rPh sb="2" eb="5">
      <t>コウレイシャ</t>
    </rPh>
    <rPh sb="5" eb="8">
      <t>コウフキン</t>
    </rPh>
    <phoneticPr fontId="2"/>
  </si>
  <si>
    <t>その他一般会計繰入金等の見込額に合わせて補正</t>
    <rPh sb="2" eb="3">
      <t>タ</t>
    </rPh>
    <rPh sb="3" eb="5">
      <t>イッパン</t>
    </rPh>
    <rPh sb="5" eb="7">
      <t>カイケイ</t>
    </rPh>
    <rPh sb="7" eb="9">
      <t>クリイレ</t>
    </rPh>
    <rPh sb="9" eb="10">
      <t>キン</t>
    </rPh>
    <rPh sb="10" eb="11">
      <t>トウ</t>
    </rPh>
    <rPh sb="12" eb="14">
      <t>ミコミ</t>
    </rPh>
    <rPh sb="14" eb="15">
      <t>ガク</t>
    </rPh>
    <rPh sb="16" eb="17">
      <t>ア</t>
    </rPh>
    <rPh sb="20" eb="22">
      <t>ホセイ</t>
    </rPh>
    <phoneticPr fontId="2"/>
  </si>
  <si>
    <t>後期高齢者支援金等の決定に合わせて補正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10" eb="12">
      <t>ケッテイ</t>
    </rPh>
    <rPh sb="13" eb="14">
      <t>ア</t>
    </rPh>
    <rPh sb="17" eb="19">
      <t>ホセイ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</si>
</sst>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,##0;&quot;△ &quot;#,##0"/>
    <numFmt numFmtId="178" formatCode="#,##0.0;&quot;△ &quot;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38" fontId="0" fillId="0" borderId="0" xfId="1" applyFont="1">
      <alignment vertical="center"/>
    </xf>
    <xf numFmtId="0" fontId="6" fillId="0" borderId="0" xfId="0" applyFont="1">
      <alignment vertical="center"/>
    </xf>
    <xf numFmtId="38" fontId="0" fillId="0" borderId="1" xfId="1" applyFont="1" applyBorder="1" applyAlignment="1">
      <alignment horizontal="distributed" vertical="center"/>
    </xf>
    <xf numFmtId="38" fontId="0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38" fontId="3" fillId="0" borderId="2" xfId="1" applyFont="1" applyBorder="1">
      <alignment vertical="center"/>
    </xf>
    <xf numFmtId="38" fontId="1" fillId="0" borderId="0" xfId="1">
      <alignment vertical="center"/>
    </xf>
    <xf numFmtId="177" fontId="7" fillId="0" borderId="1" xfId="1" applyNumberFormat="1" applyFont="1" applyBorder="1">
      <alignment vertical="center"/>
    </xf>
    <xf numFmtId="178" fontId="7" fillId="0" borderId="1" xfId="1" applyNumberFormat="1" applyFont="1" applyBorder="1">
      <alignment vertical="center"/>
    </xf>
    <xf numFmtId="38" fontId="7" fillId="0" borderId="1" xfId="1" applyFont="1" applyBorder="1">
      <alignment vertical="center"/>
    </xf>
    <xf numFmtId="177" fontId="7" fillId="0" borderId="5" xfId="1" applyNumberFormat="1" applyFont="1" applyBorder="1">
      <alignment vertical="center"/>
    </xf>
    <xf numFmtId="178" fontId="7" fillId="0" borderId="5" xfId="1" applyNumberFormat="1" applyFont="1" applyBorder="1">
      <alignment vertical="center"/>
    </xf>
    <xf numFmtId="177" fontId="7" fillId="0" borderId="7" xfId="1" applyNumberFormat="1" applyFont="1" applyBorder="1">
      <alignment vertical="center"/>
    </xf>
    <xf numFmtId="178" fontId="7" fillId="0" borderId="7" xfId="1" applyNumberFormat="1" applyFont="1" applyBorder="1">
      <alignment vertical="center"/>
    </xf>
    <xf numFmtId="177" fontId="7" fillId="0" borderId="2" xfId="1" applyNumberFormat="1" applyFont="1" applyBorder="1">
      <alignment vertical="center"/>
    </xf>
    <xf numFmtId="178" fontId="7" fillId="0" borderId="2" xfId="1" applyNumberFormat="1" applyFont="1" applyBorder="1">
      <alignment vertical="center"/>
    </xf>
    <xf numFmtId="38" fontId="7" fillId="0" borderId="1" xfId="1" applyFont="1" applyBorder="1" applyAlignment="1">
      <alignment vertical="center"/>
    </xf>
    <xf numFmtId="177" fontId="7" fillId="0" borderId="1" xfId="1" applyNumberFormat="1" applyFont="1" applyBorder="1" applyAlignment="1">
      <alignment vertical="center"/>
    </xf>
    <xf numFmtId="178" fontId="7" fillId="0" borderId="1" xfId="1" applyNumberFormat="1" applyFont="1" applyBorder="1" applyAlignment="1">
      <alignment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distributed" vertical="center"/>
    </xf>
    <xf numFmtId="38" fontId="5" fillId="0" borderId="1" xfId="1" applyFont="1" applyBorder="1" applyAlignment="1">
      <alignment vertical="top" wrapText="1"/>
    </xf>
    <xf numFmtId="0" fontId="0" fillId="0" borderId="2" xfId="0" applyFont="1" applyBorder="1">
      <alignment vertical="center"/>
    </xf>
    <xf numFmtId="0" fontId="0" fillId="0" borderId="1" xfId="0" applyFont="1" applyBorder="1" applyAlignment="1">
      <alignment horizontal="distributed" vertical="center" wrapText="1"/>
    </xf>
    <xf numFmtId="38" fontId="5" fillId="0" borderId="5" xfId="1" applyFont="1" applyBorder="1">
      <alignment vertical="center"/>
    </xf>
    <xf numFmtId="38" fontId="5" fillId="0" borderId="2" xfId="1" applyFont="1" applyBorder="1">
      <alignment vertical="center"/>
    </xf>
    <xf numFmtId="38" fontId="0" fillId="0" borderId="1" xfId="1" applyFont="1" applyBorder="1" applyAlignment="1">
      <alignment vertical="center" shrinkToFit="1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0" xfId="0" applyFont="1" applyBorder="1" applyAlignment="1">
      <alignment vertical="center"/>
    </xf>
    <xf numFmtId="177" fontId="7" fillId="0" borderId="0" xfId="1" applyNumberFormat="1" applyFont="1" applyBorder="1">
      <alignment vertical="center"/>
    </xf>
    <xf numFmtId="178" fontId="7" fillId="0" borderId="0" xfId="1" applyNumberFormat="1" applyFont="1" applyBorder="1">
      <alignment vertical="center"/>
    </xf>
    <xf numFmtId="38" fontId="3" fillId="0" borderId="0" xfId="1" applyFont="1" applyBorder="1">
      <alignment vertical="center"/>
    </xf>
    <xf numFmtId="0" fontId="0" fillId="0" borderId="5" xfId="0" applyFont="1" applyBorder="1" applyAlignment="1">
      <alignment vertical="center"/>
    </xf>
    <xf numFmtId="178" fontId="7" fillId="0" borderId="3" xfId="1" applyNumberFormat="1" applyFont="1" applyBorder="1">
      <alignment vertical="center"/>
    </xf>
    <xf numFmtId="38" fontId="0" fillId="0" borderId="5" xfId="1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38" fontId="5" fillId="0" borderId="7" xfId="1" applyFont="1" applyBorder="1" applyAlignment="1">
      <alignment vertical="top" wrapText="1"/>
    </xf>
    <xf numFmtId="0" fontId="0" fillId="0" borderId="17" xfId="0" applyFont="1" applyBorder="1">
      <alignment vertical="center"/>
    </xf>
    <xf numFmtId="177" fontId="7" fillId="0" borderId="17" xfId="1" applyNumberFormat="1" applyFont="1" applyBorder="1">
      <alignment vertical="center"/>
    </xf>
    <xf numFmtId="178" fontId="7" fillId="0" borderId="17" xfId="1" applyNumberFormat="1" applyFont="1" applyBorder="1">
      <alignment vertical="center"/>
    </xf>
    <xf numFmtId="38" fontId="5" fillId="0" borderId="17" xfId="1" applyFont="1" applyBorder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38" fontId="7" fillId="0" borderId="2" xfId="1" applyFont="1" applyBorder="1">
      <alignment vertical="center"/>
    </xf>
    <xf numFmtId="0" fontId="0" fillId="0" borderId="0" xfId="0" applyFont="1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0" fillId="0" borderId="18" xfId="0" applyFont="1" applyBorder="1" applyAlignment="1">
      <alignment horizontal="distributed" vertical="center"/>
    </xf>
    <xf numFmtId="177" fontId="7" fillId="0" borderId="18" xfId="1" applyNumberFormat="1" applyFont="1" applyBorder="1">
      <alignment vertical="center"/>
    </xf>
    <xf numFmtId="178" fontId="7" fillId="0" borderId="18" xfId="1" applyNumberFormat="1" applyFont="1" applyBorder="1">
      <alignment vertical="center"/>
    </xf>
    <xf numFmtId="38" fontId="5" fillId="0" borderId="18" xfId="1" applyFont="1" applyBorder="1" applyAlignment="1">
      <alignment vertical="top" wrapText="1"/>
    </xf>
    <xf numFmtId="0" fontId="0" fillId="0" borderId="19" xfId="0" applyFont="1" applyBorder="1" applyAlignment="1">
      <alignment horizontal="distributed" vertical="center"/>
    </xf>
    <xf numFmtId="177" fontId="7" fillId="0" borderId="19" xfId="1" applyNumberFormat="1" applyFont="1" applyBorder="1">
      <alignment vertical="center"/>
    </xf>
    <xf numFmtId="178" fontId="7" fillId="0" borderId="19" xfId="1" applyNumberFormat="1" applyFont="1" applyBorder="1">
      <alignment vertical="center"/>
    </xf>
    <xf numFmtId="38" fontId="5" fillId="0" borderId="19" xfId="1" applyFont="1" applyBorder="1" applyAlignment="1">
      <alignment vertical="top" wrapText="1"/>
    </xf>
    <xf numFmtId="0" fontId="0" fillId="0" borderId="18" xfId="0" applyBorder="1" applyAlignment="1">
      <alignment horizontal="distributed" vertical="center"/>
    </xf>
    <xf numFmtId="38" fontId="3" fillId="0" borderId="5" xfId="1" applyFont="1" applyBorder="1" applyAlignment="1">
      <alignment vertical="top" wrapText="1"/>
    </xf>
    <xf numFmtId="0" fontId="0" fillId="0" borderId="6" xfId="0" applyFont="1" applyBorder="1" applyAlignment="1">
      <alignment horizontal="distributed" vertical="center"/>
    </xf>
    <xf numFmtId="38" fontId="5" fillId="0" borderId="2" xfId="1" applyFont="1" applyBorder="1" applyAlignment="1">
      <alignment vertical="top" wrapText="1"/>
    </xf>
    <xf numFmtId="38" fontId="5" fillId="0" borderId="3" xfId="1" applyFont="1" applyBorder="1" applyAlignment="1">
      <alignment vertical="top" wrapText="1"/>
    </xf>
    <xf numFmtId="0" fontId="0" fillId="0" borderId="4" xfId="0" applyFont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/>
    </xf>
    <xf numFmtId="0" fontId="0" fillId="0" borderId="12" xfId="0" applyFont="1" applyBorder="1">
      <alignment vertical="center"/>
    </xf>
    <xf numFmtId="38" fontId="7" fillId="0" borderId="18" xfId="1" applyFont="1" applyBorder="1">
      <alignment vertical="center"/>
    </xf>
    <xf numFmtId="0" fontId="0" fillId="0" borderId="20" xfId="0" applyFont="1" applyBorder="1" applyAlignment="1">
      <alignment horizontal="distributed" vertical="center"/>
    </xf>
    <xf numFmtId="38" fontId="7" fillId="0" borderId="20" xfId="1" applyFont="1" applyBorder="1">
      <alignment vertical="center"/>
    </xf>
    <xf numFmtId="178" fontId="7" fillId="0" borderId="20" xfId="1" applyNumberFormat="1" applyFont="1" applyBorder="1">
      <alignment vertical="center"/>
    </xf>
    <xf numFmtId="0" fontId="0" fillId="0" borderId="21" xfId="0" applyFont="1" applyBorder="1" applyAlignment="1">
      <alignment horizontal="distributed" vertical="center" wrapText="1"/>
    </xf>
    <xf numFmtId="177" fontId="7" fillId="0" borderId="21" xfId="1" applyNumberFormat="1" applyFont="1" applyBorder="1">
      <alignment vertical="center"/>
    </xf>
    <xf numFmtId="178" fontId="7" fillId="0" borderId="21" xfId="1" applyNumberFormat="1" applyFont="1" applyBorder="1">
      <alignment vertical="center"/>
    </xf>
    <xf numFmtId="0" fontId="0" fillId="0" borderId="11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38" fontId="5" fillId="0" borderId="5" xfId="1" applyFont="1" applyBorder="1" applyAlignment="1">
      <alignment vertical="top" wrapText="1"/>
    </xf>
    <xf numFmtId="38" fontId="5" fillId="0" borderId="2" xfId="1" applyFont="1" applyBorder="1" applyAlignment="1">
      <alignment vertical="top" wrapText="1"/>
    </xf>
    <xf numFmtId="38" fontId="5" fillId="0" borderId="8" xfId="1" applyFont="1" applyBorder="1" applyAlignment="1">
      <alignment vertical="top" wrapText="1"/>
    </xf>
    <xf numFmtId="38" fontId="5" fillId="0" borderId="3" xfId="1" applyFont="1" applyBorder="1" applyAlignment="1">
      <alignment vertical="top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5" fillId="0" borderId="2" xfId="0" applyFont="1" applyBorder="1" applyAlignment="1">
      <alignment vertical="top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  <xf numFmtId="0" fontId="0" fillId="0" borderId="14" xfId="0" applyFont="1" applyBorder="1" applyAlignment="1">
      <alignment horizontal="distributed" vertical="center"/>
    </xf>
    <xf numFmtId="0" fontId="0" fillId="0" borderId="15" xfId="0" applyFont="1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1066799</xdr:colOff>
      <xdr:row>0</xdr:row>
      <xdr:rowOff>76200</xdr:rowOff>
    </xdr:from>
    <xdr:to>
      <xdr:col>6</xdr:col>
      <xdr:colOff>1914524</xdr:colOff>
      <xdr:row>1</xdr:row>
      <xdr:rowOff>95249</xdr:rowOff>
    </xdr:to>
    <xdr:sp macro="" textlink="">
      <xdr:nvSpPr>
        <xdr:cNvPr id="2" name="テキスト ボックス 1"/>
        <xdr:cNvSpPr txBox="1"/>
      </xdr:nvSpPr>
      <xdr:spPr>
        <a:xfrm>
          <a:off x="6667499" y="76200"/>
          <a:ext cx="847725" cy="400049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  <a:effectLst>
          <a:outerShdw sx="1000" sy="1000" algn="ctr" rotWithShape="0">
            <a:srgbClr val="000000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kumimoji="1" lang="ja-JP" altLang="en-US" sz="1600"/>
            <a:t>資料１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wrap="square" rtlCol="0" anchor="t"/>
      <a:lstStyle>
        <a:defPPr>
          <a:defRPr kumimoji="1" sz="1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85"/>
  <sheetViews>
    <sheetView tabSelected="1" zoomScaleNormal="100" workbookViewId="0">
      <selection activeCell="L5" sqref="L5"/>
    </sheetView>
  </sheetViews>
  <sheetFormatPr defaultRowHeight="13.5"/>
  <cols>
    <col min="1" max="1" width="3.375" customWidth="1"/>
    <col min="2" max="2" width="24.125" customWidth="1"/>
    <col min="3" max="5" width="12.375" customWidth="1"/>
    <col min="6" max="6" width="10.75" customWidth="1"/>
    <col min="7" max="7" width="26.625" customWidth="1"/>
  </cols>
  <sheetData>
    <row r="1" spans="1:7" ht="30" customHeight="1">
      <c r="A1" s="20"/>
      <c r="B1" s="20"/>
      <c r="C1" s="20"/>
      <c r="D1" s="20"/>
      <c r="E1" s="20"/>
      <c r="F1" s="20"/>
      <c r="G1" s="20"/>
    </row>
    <row r="2" spans="1:7" ht="24" customHeight="1">
      <c r="A2" s="2" t="s">
        <v>57</v>
      </c>
      <c r="B2" s="20"/>
      <c r="C2" s="20"/>
      <c r="D2" s="20"/>
      <c r="E2" s="20"/>
      <c r="F2" s="20"/>
      <c r="G2" s="20"/>
    </row>
    <row r="3" spans="1:7" ht="9.75" customHeight="1">
      <c r="A3" s="20"/>
      <c r="B3" s="20"/>
      <c r="C3" s="20"/>
      <c r="D3" s="20"/>
      <c r="E3" s="20"/>
      <c r="F3" s="20"/>
      <c r="G3" s="20"/>
    </row>
    <row r="4" spans="1:7" ht="22.5" customHeight="1">
      <c r="A4" s="20" t="s">
        <v>52</v>
      </c>
      <c r="B4" s="20"/>
      <c r="C4" s="20"/>
      <c r="D4" s="20"/>
      <c r="E4" s="20"/>
      <c r="F4" s="20"/>
      <c r="G4" s="48" t="s">
        <v>18</v>
      </c>
    </row>
    <row r="5" spans="1:7" ht="38.1" customHeight="1">
      <c r="A5" s="84" t="s">
        <v>21</v>
      </c>
      <c r="B5" s="85"/>
      <c r="C5" s="24" t="s">
        <v>56</v>
      </c>
      <c r="D5" s="21" t="s">
        <v>0</v>
      </c>
      <c r="E5" s="21" t="s">
        <v>1</v>
      </c>
      <c r="F5" s="45" t="s">
        <v>26</v>
      </c>
      <c r="G5" s="46" t="s">
        <v>50</v>
      </c>
    </row>
    <row r="6" spans="1:7" ht="22.5" hidden="1" customHeight="1">
      <c r="A6" s="73" t="s">
        <v>33</v>
      </c>
      <c r="B6" s="74"/>
      <c r="C6" s="8">
        <v>4721442</v>
      </c>
      <c r="D6" s="8">
        <v>0</v>
      </c>
      <c r="E6" s="8">
        <f t="shared" ref="E6:E29" si="0">C6+D6</f>
        <v>4721442</v>
      </c>
      <c r="F6" s="9">
        <f>E6/C6%-100</f>
        <v>0</v>
      </c>
      <c r="G6" s="36"/>
    </row>
    <row r="7" spans="1:7" ht="22.5" hidden="1" customHeight="1">
      <c r="A7" s="73" t="s">
        <v>42</v>
      </c>
      <c r="B7" s="74"/>
      <c r="C7" s="8">
        <v>1</v>
      </c>
      <c r="D7" s="8">
        <v>0</v>
      </c>
      <c r="E7" s="8">
        <f t="shared" si="0"/>
        <v>1</v>
      </c>
      <c r="F7" s="9">
        <f>E7/C7%-100</f>
        <v>0</v>
      </c>
      <c r="G7" s="36"/>
    </row>
    <row r="8" spans="1:7" ht="22.5" hidden="1" customHeight="1">
      <c r="A8" s="73" t="s">
        <v>43</v>
      </c>
      <c r="B8" s="74"/>
      <c r="C8" s="8">
        <v>1</v>
      </c>
      <c r="D8" s="8">
        <v>0</v>
      </c>
      <c r="E8" s="8">
        <f t="shared" si="0"/>
        <v>1</v>
      </c>
      <c r="F8" s="9">
        <f>E8/C8%-100</f>
        <v>0</v>
      </c>
      <c r="G8" s="36"/>
    </row>
    <row r="9" spans="1:7" ht="22.5" customHeight="1">
      <c r="A9" s="73" t="s">
        <v>2</v>
      </c>
      <c r="B9" s="74"/>
      <c r="C9" s="8">
        <f>SUM(C10:C11)</f>
        <v>5040896</v>
      </c>
      <c r="D9" s="8">
        <f>SUM(D10:D11)</f>
        <v>-119749</v>
      </c>
      <c r="E9" s="8">
        <f t="shared" si="0"/>
        <v>4921147</v>
      </c>
      <c r="F9" s="9">
        <f>E9/C9%-100</f>
        <v>-2.3755499022395981</v>
      </c>
      <c r="G9" s="59"/>
    </row>
    <row r="10" spans="1:7" ht="27.75" customHeight="1">
      <c r="A10" s="63"/>
      <c r="B10" s="50" t="s">
        <v>27</v>
      </c>
      <c r="C10" s="51">
        <v>4901142</v>
      </c>
      <c r="D10" s="51">
        <v>-119749</v>
      </c>
      <c r="E10" s="51">
        <f t="shared" si="0"/>
        <v>4781393</v>
      </c>
      <c r="F10" s="52">
        <f t="shared" ref="F10:F28" si="1">E10/C10%-100</f>
        <v>-2.4432877072323151</v>
      </c>
      <c r="G10" s="53" t="s">
        <v>63</v>
      </c>
    </row>
    <row r="11" spans="1:7" ht="26.25" customHeight="1">
      <c r="A11" s="23"/>
      <c r="B11" s="54" t="s">
        <v>15</v>
      </c>
      <c r="C11" s="55">
        <v>139754</v>
      </c>
      <c r="D11" s="55">
        <v>0</v>
      </c>
      <c r="E11" s="55">
        <f t="shared" si="0"/>
        <v>139754</v>
      </c>
      <c r="F11" s="56">
        <f t="shared" si="1"/>
        <v>0</v>
      </c>
      <c r="G11" s="57"/>
    </row>
    <row r="12" spans="1:7" ht="24.75" customHeight="1">
      <c r="A12" s="73" t="s">
        <v>34</v>
      </c>
      <c r="B12" s="74"/>
      <c r="C12" s="8">
        <f>C13</f>
        <v>523982</v>
      </c>
      <c r="D12" s="8">
        <f>D13</f>
        <v>-38264</v>
      </c>
      <c r="E12" s="8">
        <f t="shared" si="0"/>
        <v>485718</v>
      </c>
      <c r="F12" s="9">
        <f t="shared" si="1"/>
        <v>-7.3025409269784092</v>
      </c>
      <c r="G12" s="75" t="s">
        <v>64</v>
      </c>
    </row>
    <row r="13" spans="1:7" ht="24.75" customHeight="1">
      <c r="A13" s="23"/>
      <c r="B13" s="21" t="s">
        <v>34</v>
      </c>
      <c r="C13" s="8">
        <v>523982</v>
      </c>
      <c r="D13" s="8">
        <v>-38264</v>
      </c>
      <c r="E13" s="8">
        <f t="shared" si="0"/>
        <v>485718</v>
      </c>
      <c r="F13" s="9">
        <f t="shared" si="1"/>
        <v>-7.3025409269784092</v>
      </c>
      <c r="G13" s="76"/>
    </row>
    <row r="14" spans="1:7" ht="24.75" customHeight="1">
      <c r="A14" s="73" t="s">
        <v>29</v>
      </c>
      <c r="B14" s="74"/>
      <c r="C14" s="8">
        <f>C15</f>
        <v>5125766</v>
      </c>
      <c r="D14" s="8">
        <f>D15</f>
        <v>1843</v>
      </c>
      <c r="E14" s="8">
        <f t="shared" si="0"/>
        <v>5127609</v>
      </c>
      <c r="F14" s="9">
        <f t="shared" si="1"/>
        <v>3.5955601562761785E-2</v>
      </c>
      <c r="G14" s="75" t="s">
        <v>65</v>
      </c>
    </row>
    <row r="15" spans="1:7" ht="22.5" customHeight="1">
      <c r="A15" s="23"/>
      <c r="B15" s="21" t="s">
        <v>29</v>
      </c>
      <c r="C15" s="8">
        <v>5125766</v>
      </c>
      <c r="D15" s="8">
        <v>1843</v>
      </c>
      <c r="E15" s="8">
        <f t="shared" si="0"/>
        <v>5127609</v>
      </c>
      <c r="F15" s="9">
        <f t="shared" si="1"/>
        <v>3.5955601562761785E-2</v>
      </c>
      <c r="G15" s="76"/>
    </row>
    <row r="16" spans="1:7" ht="22.5" customHeight="1">
      <c r="A16" s="73" t="s">
        <v>3</v>
      </c>
      <c r="B16" s="74"/>
      <c r="C16" s="8">
        <f>SUM(C17:C18)</f>
        <v>1517371</v>
      </c>
      <c r="D16" s="8">
        <f>SUM(D17:D18)</f>
        <v>33822</v>
      </c>
      <c r="E16" s="8">
        <f>C16+D16</f>
        <v>1551193</v>
      </c>
      <c r="F16" s="9">
        <f t="shared" si="1"/>
        <v>2.2289868463282971</v>
      </c>
      <c r="G16" s="59"/>
    </row>
    <row r="17" spans="1:7" ht="26.25" customHeight="1">
      <c r="A17" s="63"/>
      <c r="B17" s="58" t="s">
        <v>31</v>
      </c>
      <c r="C17" s="51">
        <v>194197</v>
      </c>
      <c r="D17" s="51">
        <v>-765</v>
      </c>
      <c r="E17" s="51">
        <f t="shared" si="0"/>
        <v>193432</v>
      </c>
      <c r="F17" s="52">
        <f t="shared" si="1"/>
        <v>-0.39392987533278756</v>
      </c>
      <c r="G17" s="53" t="s">
        <v>54</v>
      </c>
    </row>
    <row r="18" spans="1:7" ht="22.5" customHeight="1">
      <c r="A18" s="63"/>
      <c r="B18" s="54" t="s">
        <v>4</v>
      </c>
      <c r="C18" s="55">
        <v>1323174</v>
      </c>
      <c r="D18" s="55">
        <v>34587</v>
      </c>
      <c r="E18" s="55">
        <f t="shared" si="0"/>
        <v>1357761</v>
      </c>
      <c r="F18" s="56">
        <f t="shared" si="1"/>
        <v>2.6139419305397524</v>
      </c>
      <c r="G18" s="57" t="s">
        <v>60</v>
      </c>
    </row>
    <row r="19" spans="1:7" ht="22.5" customHeight="1">
      <c r="A19" s="73" t="s">
        <v>30</v>
      </c>
      <c r="B19" s="74"/>
      <c r="C19" s="8">
        <f>+C20</f>
        <v>6545600</v>
      </c>
      <c r="D19" s="8">
        <f>+D20</f>
        <v>-318000</v>
      </c>
      <c r="E19" s="8">
        <f t="shared" si="0"/>
        <v>6227600</v>
      </c>
      <c r="F19" s="9">
        <f t="shared" si="1"/>
        <v>-4.8582253727694962</v>
      </c>
      <c r="G19" s="75" t="s">
        <v>61</v>
      </c>
    </row>
    <row r="20" spans="1:7" ht="22.5" customHeight="1">
      <c r="A20" s="23"/>
      <c r="B20" s="24" t="s">
        <v>30</v>
      </c>
      <c r="C20" s="8">
        <v>6545600</v>
      </c>
      <c r="D20" s="8">
        <v>-318000</v>
      </c>
      <c r="E20" s="8">
        <f t="shared" si="0"/>
        <v>6227600</v>
      </c>
      <c r="F20" s="9">
        <f t="shared" si="1"/>
        <v>-4.8582253727694962</v>
      </c>
      <c r="G20" s="76"/>
    </row>
    <row r="21" spans="1:7" ht="22.5" hidden="1" customHeight="1">
      <c r="A21" s="73" t="s">
        <v>49</v>
      </c>
      <c r="B21" s="74"/>
      <c r="C21" s="8">
        <v>4</v>
      </c>
      <c r="D21" s="8">
        <v>0</v>
      </c>
      <c r="E21" s="8">
        <f t="shared" si="0"/>
        <v>4</v>
      </c>
      <c r="F21" s="9">
        <f>E21/C21%-100</f>
        <v>0</v>
      </c>
      <c r="G21" s="62"/>
    </row>
    <row r="22" spans="1:7" ht="22.5" customHeight="1">
      <c r="A22" s="73" t="s">
        <v>5</v>
      </c>
      <c r="B22" s="74"/>
      <c r="C22" s="10">
        <f>C23</f>
        <v>4390223</v>
      </c>
      <c r="D22" s="8">
        <f>D23</f>
        <v>-116901</v>
      </c>
      <c r="E22" s="10">
        <f t="shared" si="0"/>
        <v>4273322</v>
      </c>
      <c r="F22" s="9">
        <f t="shared" si="1"/>
        <v>-2.6627576776851782</v>
      </c>
      <c r="G22" s="75" t="s">
        <v>66</v>
      </c>
    </row>
    <row r="23" spans="1:7" ht="22.5" customHeight="1">
      <c r="A23" s="23"/>
      <c r="B23" s="24" t="s">
        <v>6</v>
      </c>
      <c r="C23" s="10">
        <v>4390223</v>
      </c>
      <c r="D23" s="8">
        <v>-116901</v>
      </c>
      <c r="E23" s="10">
        <f t="shared" si="0"/>
        <v>4273322</v>
      </c>
      <c r="F23" s="9">
        <f t="shared" si="1"/>
        <v>-2.6627576776851782</v>
      </c>
      <c r="G23" s="83"/>
    </row>
    <row r="24" spans="1:7" ht="22.5" customHeight="1">
      <c r="A24" s="73" t="s">
        <v>17</v>
      </c>
      <c r="B24" s="74"/>
      <c r="C24" s="10">
        <f>C25</f>
        <v>1</v>
      </c>
      <c r="D24" s="10">
        <f>D25</f>
        <v>10504</v>
      </c>
      <c r="E24" s="10">
        <f t="shared" si="0"/>
        <v>10505</v>
      </c>
      <c r="F24" s="9">
        <f t="shared" si="1"/>
        <v>1050400</v>
      </c>
      <c r="G24" s="25" t="s">
        <v>20</v>
      </c>
    </row>
    <row r="25" spans="1:7" ht="22.5" customHeight="1">
      <c r="A25" s="65"/>
      <c r="B25" s="24" t="s">
        <v>17</v>
      </c>
      <c r="C25" s="10">
        <v>1</v>
      </c>
      <c r="D25" s="10">
        <v>10504</v>
      </c>
      <c r="E25" s="10">
        <f t="shared" si="0"/>
        <v>10505</v>
      </c>
      <c r="F25" s="9">
        <f t="shared" si="1"/>
        <v>1050400</v>
      </c>
      <c r="G25" s="26"/>
    </row>
    <row r="26" spans="1:7" ht="22.5" customHeight="1">
      <c r="A26" s="86" t="s">
        <v>16</v>
      </c>
      <c r="B26" s="87"/>
      <c r="C26" s="47">
        <f>SUM(C27:C29)</f>
        <v>46680</v>
      </c>
      <c r="D26" s="47">
        <f>SUM(D27:D29)</f>
        <v>9000</v>
      </c>
      <c r="E26" s="47">
        <f t="shared" si="0"/>
        <v>55680</v>
      </c>
      <c r="F26" s="37">
        <f t="shared" si="1"/>
        <v>19.280205655526984</v>
      </c>
      <c r="G26" s="78" t="s">
        <v>62</v>
      </c>
    </row>
    <row r="27" spans="1:7" ht="22.5" customHeight="1">
      <c r="A27" s="64"/>
      <c r="B27" s="50" t="s">
        <v>58</v>
      </c>
      <c r="C27" s="66">
        <v>30000</v>
      </c>
      <c r="D27" s="66">
        <v>0</v>
      </c>
      <c r="E27" s="66">
        <f t="shared" si="0"/>
        <v>30000</v>
      </c>
      <c r="F27" s="52">
        <f t="shared" si="1"/>
        <v>0</v>
      </c>
      <c r="G27" s="78"/>
    </row>
    <row r="28" spans="1:7" ht="22.5" customHeight="1">
      <c r="A28" s="64"/>
      <c r="B28" s="67" t="s">
        <v>59</v>
      </c>
      <c r="C28" s="68">
        <v>89</v>
      </c>
      <c r="D28" s="68">
        <v>0</v>
      </c>
      <c r="E28" s="68">
        <f t="shared" si="0"/>
        <v>89</v>
      </c>
      <c r="F28" s="69">
        <f t="shared" si="1"/>
        <v>0</v>
      </c>
      <c r="G28" s="78"/>
    </row>
    <row r="29" spans="1:7" ht="22.5" customHeight="1" thickBot="1">
      <c r="A29" s="31"/>
      <c r="B29" s="70" t="s">
        <v>35</v>
      </c>
      <c r="C29" s="71">
        <v>16591</v>
      </c>
      <c r="D29" s="71">
        <v>9000</v>
      </c>
      <c r="E29" s="71">
        <f t="shared" si="0"/>
        <v>25591</v>
      </c>
      <c r="F29" s="72">
        <f>E29/C29%-100</f>
        <v>54.246278102585734</v>
      </c>
      <c r="G29" s="77"/>
    </row>
    <row r="30" spans="1:7" ht="22.5" customHeight="1" thickTop="1">
      <c r="A30" s="79" t="s">
        <v>24</v>
      </c>
      <c r="B30" s="80"/>
      <c r="C30" s="15">
        <f>SUM(C6:C9,C12,C14,C16,C19,C21,C22,C24,C26)</f>
        <v>27911967</v>
      </c>
      <c r="D30" s="15">
        <f>SUM(D6:D9,D12,D14,D16,D19,D21,D22,D24,D26)</f>
        <v>-537745</v>
      </c>
      <c r="E30" s="15">
        <f>SUM(E6:E9,E12,E14,E16,E19,E21,E22,E24,E26)</f>
        <v>27374222</v>
      </c>
      <c r="F30" s="16">
        <f>E30/C30%-100</f>
        <v>-1.9265750779943147</v>
      </c>
      <c r="G30" s="6"/>
    </row>
    <row r="31" spans="1:7" ht="12" customHeight="1">
      <c r="A31" s="32"/>
      <c r="B31" s="32"/>
      <c r="C31" s="33"/>
      <c r="D31" s="33"/>
      <c r="E31" s="33"/>
      <c r="F31" s="34"/>
      <c r="G31" s="35"/>
    </row>
    <row r="32" spans="1:7" ht="21.75" customHeight="1">
      <c r="A32" s="20" t="s">
        <v>53</v>
      </c>
      <c r="B32" s="20"/>
      <c r="C32" s="1"/>
      <c r="D32" s="1"/>
      <c r="E32" s="1"/>
      <c r="F32" s="1"/>
      <c r="G32" s="49" t="s">
        <v>19</v>
      </c>
    </row>
    <row r="33" spans="1:7" ht="38.1" customHeight="1">
      <c r="A33" s="81" t="s">
        <v>22</v>
      </c>
      <c r="B33" s="82"/>
      <c r="C33" s="24" t="s">
        <v>56</v>
      </c>
      <c r="D33" s="3" t="s">
        <v>0</v>
      </c>
      <c r="E33" s="3" t="s">
        <v>1</v>
      </c>
      <c r="F33" s="27" t="s">
        <v>26</v>
      </c>
      <c r="G33" s="4" t="s">
        <v>23</v>
      </c>
    </row>
    <row r="34" spans="1:7" ht="22.5" hidden="1" customHeight="1">
      <c r="A34" s="73" t="s">
        <v>36</v>
      </c>
      <c r="B34" s="74"/>
      <c r="C34" s="17">
        <v>296296</v>
      </c>
      <c r="D34" s="18">
        <v>0</v>
      </c>
      <c r="E34" s="17">
        <f t="shared" ref="E34:E56" si="2">C34+D34</f>
        <v>296296</v>
      </c>
      <c r="F34" s="19">
        <f t="shared" ref="F34" si="3">E34/C34%-100</f>
        <v>0</v>
      </c>
      <c r="G34" s="38"/>
    </row>
    <row r="35" spans="1:7" ht="22.5" customHeight="1">
      <c r="A35" s="73" t="s">
        <v>7</v>
      </c>
      <c r="B35" s="74"/>
      <c r="C35" s="17">
        <f>SUM(C36:C41)</f>
        <v>15966966</v>
      </c>
      <c r="D35" s="18">
        <f>SUM(D36:D41)</f>
        <v>-345000</v>
      </c>
      <c r="E35" s="17">
        <f t="shared" si="2"/>
        <v>15621966</v>
      </c>
      <c r="F35" s="19">
        <f>E35/C35%-100</f>
        <v>-2.1607110580682729</v>
      </c>
      <c r="G35" s="75" t="s">
        <v>55</v>
      </c>
    </row>
    <row r="36" spans="1:7" ht="22.5" customHeight="1">
      <c r="A36" s="28"/>
      <c r="B36" s="60" t="s">
        <v>8</v>
      </c>
      <c r="C36" s="17">
        <v>14029689</v>
      </c>
      <c r="D36" s="18">
        <v>-320000</v>
      </c>
      <c r="E36" s="17">
        <f t="shared" si="2"/>
        <v>13709689</v>
      </c>
      <c r="F36" s="19">
        <f t="shared" ref="F36:F57" si="4">E36/C36%-100</f>
        <v>-2.2808773594339868</v>
      </c>
      <c r="G36" s="78"/>
    </row>
    <row r="37" spans="1:7" ht="22.5" customHeight="1">
      <c r="A37" s="28"/>
      <c r="B37" s="60" t="s">
        <v>9</v>
      </c>
      <c r="C37" s="17">
        <v>1776135</v>
      </c>
      <c r="D37" s="18">
        <v>-25000</v>
      </c>
      <c r="E37" s="17">
        <f t="shared" si="2"/>
        <v>1751135</v>
      </c>
      <c r="F37" s="19">
        <f t="shared" si="4"/>
        <v>-1.4075506647861715</v>
      </c>
      <c r="G37" s="62"/>
    </row>
    <row r="38" spans="1:7" ht="22.5" customHeight="1">
      <c r="A38" s="28"/>
      <c r="B38" s="60" t="s">
        <v>44</v>
      </c>
      <c r="C38" s="17">
        <v>270</v>
      </c>
      <c r="D38" s="18">
        <v>0</v>
      </c>
      <c r="E38" s="17">
        <f t="shared" si="2"/>
        <v>270</v>
      </c>
      <c r="F38" s="19">
        <f t="shared" si="4"/>
        <v>0</v>
      </c>
      <c r="G38" s="62"/>
    </row>
    <row r="39" spans="1:7" ht="22.5" customHeight="1">
      <c r="A39" s="28"/>
      <c r="B39" s="60" t="s">
        <v>45</v>
      </c>
      <c r="C39" s="17">
        <v>126063</v>
      </c>
      <c r="D39" s="18">
        <v>0</v>
      </c>
      <c r="E39" s="17">
        <f t="shared" si="2"/>
        <v>126063</v>
      </c>
      <c r="F39" s="19">
        <f t="shared" si="4"/>
        <v>0</v>
      </c>
      <c r="G39" s="62"/>
    </row>
    <row r="40" spans="1:7" ht="22.5" customHeight="1">
      <c r="A40" s="28"/>
      <c r="B40" s="60" t="s">
        <v>46</v>
      </c>
      <c r="C40" s="17">
        <v>14550</v>
      </c>
      <c r="D40" s="18">
        <v>0</v>
      </c>
      <c r="E40" s="17">
        <f t="shared" si="2"/>
        <v>14550</v>
      </c>
      <c r="F40" s="19">
        <f t="shared" si="4"/>
        <v>0</v>
      </c>
      <c r="G40" s="62"/>
    </row>
    <row r="41" spans="1:7" ht="22.5" customHeight="1">
      <c r="A41" s="29"/>
      <c r="B41" s="60" t="s">
        <v>47</v>
      </c>
      <c r="C41" s="17">
        <v>20259</v>
      </c>
      <c r="D41" s="18">
        <v>0</v>
      </c>
      <c r="E41" s="17">
        <f t="shared" si="2"/>
        <v>20259</v>
      </c>
      <c r="F41" s="19">
        <f t="shared" si="4"/>
        <v>0</v>
      </c>
      <c r="G41" s="61"/>
    </row>
    <row r="42" spans="1:7" ht="22.5" customHeight="1">
      <c r="A42" s="73" t="s">
        <v>37</v>
      </c>
      <c r="B42" s="74"/>
      <c r="C42" s="8">
        <f>+C43</f>
        <v>3249576</v>
      </c>
      <c r="D42" s="8">
        <f>D43</f>
        <v>221</v>
      </c>
      <c r="E42" s="8">
        <f t="shared" si="2"/>
        <v>3249797</v>
      </c>
      <c r="F42" s="9">
        <f t="shared" si="4"/>
        <v>6.8008872542151266E-3</v>
      </c>
      <c r="G42" s="75" t="s">
        <v>67</v>
      </c>
    </row>
    <row r="43" spans="1:7" ht="22.5" customHeight="1">
      <c r="A43" s="30"/>
      <c r="B43" s="5" t="s">
        <v>37</v>
      </c>
      <c r="C43" s="8">
        <v>3249576</v>
      </c>
      <c r="D43" s="8">
        <v>221</v>
      </c>
      <c r="E43" s="8">
        <f t="shared" si="2"/>
        <v>3249797</v>
      </c>
      <c r="F43" s="9">
        <f t="shared" si="4"/>
        <v>6.8008872542151266E-3</v>
      </c>
      <c r="G43" s="76"/>
    </row>
    <row r="44" spans="1:7" ht="22.5" hidden="1" customHeight="1">
      <c r="A44" s="73" t="s">
        <v>39</v>
      </c>
      <c r="B44" s="74"/>
      <c r="C44" s="8">
        <f>+C45</f>
        <v>1717</v>
      </c>
      <c r="D44" s="8">
        <f>D45</f>
        <v>0</v>
      </c>
      <c r="E44" s="8">
        <f>C44+D44</f>
        <v>1717</v>
      </c>
      <c r="F44" s="9">
        <f>E44/C44%-100</f>
        <v>0</v>
      </c>
      <c r="G44" s="75"/>
    </row>
    <row r="45" spans="1:7" ht="22.5" hidden="1" customHeight="1">
      <c r="A45" s="23"/>
      <c r="B45" s="5" t="s">
        <v>39</v>
      </c>
      <c r="C45" s="8">
        <v>1717</v>
      </c>
      <c r="D45" s="8">
        <v>0</v>
      </c>
      <c r="E45" s="8">
        <f>C45+D45</f>
        <v>1717</v>
      </c>
      <c r="F45" s="9">
        <f>E45/C45%-100</f>
        <v>0</v>
      </c>
      <c r="G45" s="76"/>
    </row>
    <row r="46" spans="1:7" ht="22.5" hidden="1" customHeight="1">
      <c r="A46" s="73" t="s">
        <v>10</v>
      </c>
      <c r="B46" s="74"/>
      <c r="C46" s="8">
        <f>+C47</f>
        <v>91</v>
      </c>
      <c r="D46" s="8">
        <f>D47</f>
        <v>0</v>
      </c>
      <c r="E46" s="8">
        <f>C46+D46</f>
        <v>91</v>
      </c>
      <c r="F46" s="9">
        <f>E46/C46%-100</f>
        <v>0</v>
      </c>
      <c r="G46" s="62"/>
    </row>
    <row r="47" spans="1:7" ht="22.5" hidden="1" customHeight="1">
      <c r="A47" s="30"/>
      <c r="B47" s="5" t="s">
        <v>10</v>
      </c>
      <c r="C47" s="8">
        <v>91</v>
      </c>
      <c r="D47" s="8">
        <v>0</v>
      </c>
      <c r="E47" s="8">
        <f>C47+D47</f>
        <v>91</v>
      </c>
      <c r="F47" s="9">
        <f>E47/C47%-100</f>
        <v>0</v>
      </c>
      <c r="G47" s="62"/>
    </row>
    <row r="48" spans="1:7" ht="22.5" customHeight="1">
      <c r="A48" s="73" t="s">
        <v>28</v>
      </c>
      <c r="B48" s="74"/>
      <c r="C48" s="8">
        <f>+C49</f>
        <v>1312982</v>
      </c>
      <c r="D48" s="8">
        <f>D49</f>
        <v>-2463</v>
      </c>
      <c r="E48" s="8">
        <f t="shared" si="2"/>
        <v>1310519</v>
      </c>
      <c r="F48" s="9">
        <f t="shared" si="4"/>
        <v>-0.1875882533043125</v>
      </c>
      <c r="G48" s="75" t="s">
        <v>38</v>
      </c>
    </row>
    <row r="49" spans="1:7" ht="22.5" customHeight="1">
      <c r="A49" s="30"/>
      <c r="B49" s="5" t="s">
        <v>28</v>
      </c>
      <c r="C49" s="8">
        <v>1312982</v>
      </c>
      <c r="D49" s="8">
        <v>-2463</v>
      </c>
      <c r="E49" s="8">
        <f t="shared" si="2"/>
        <v>1310519</v>
      </c>
      <c r="F49" s="9">
        <f t="shared" si="4"/>
        <v>-0.1875882533043125</v>
      </c>
      <c r="G49" s="76"/>
    </row>
    <row r="50" spans="1:7" ht="22.5" customHeight="1">
      <c r="A50" s="73" t="s">
        <v>11</v>
      </c>
      <c r="B50" s="74"/>
      <c r="C50" s="8">
        <f>+C51</f>
        <v>6748983</v>
      </c>
      <c r="D50" s="8">
        <f>D51</f>
        <v>-280000</v>
      </c>
      <c r="E50" s="8">
        <f>C50+D50</f>
        <v>6468983</v>
      </c>
      <c r="F50" s="9">
        <f t="shared" si="4"/>
        <v>-4.1487732299814724</v>
      </c>
      <c r="G50" s="75" t="s">
        <v>40</v>
      </c>
    </row>
    <row r="51" spans="1:7" ht="22.5" customHeight="1">
      <c r="A51" s="30"/>
      <c r="B51" s="5" t="s">
        <v>11</v>
      </c>
      <c r="C51" s="8">
        <v>6748983</v>
      </c>
      <c r="D51" s="8">
        <v>-280000</v>
      </c>
      <c r="E51" s="8">
        <f>C51+D51</f>
        <v>6468983</v>
      </c>
      <c r="F51" s="9">
        <f t="shared" si="4"/>
        <v>-4.1487732299814724</v>
      </c>
      <c r="G51" s="76"/>
    </row>
    <row r="52" spans="1:7" ht="26.25" customHeight="1">
      <c r="A52" s="73" t="s">
        <v>12</v>
      </c>
      <c r="B52" s="74"/>
      <c r="C52" s="8">
        <v>308882</v>
      </c>
      <c r="D52" s="8">
        <v>-25000</v>
      </c>
      <c r="E52" s="8">
        <f>C52+D52</f>
        <v>283882</v>
      </c>
      <c r="F52" s="9">
        <f t="shared" si="4"/>
        <v>-8.0937056869613713</v>
      </c>
      <c r="G52" s="22" t="s">
        <v>51</v>
      </c>
    </row>
    <row r="53" spans="1:7" ht="22.5" hidden="1" customHeight="1">
      <c r="A53" s="73" t="s">
        <v>48</v>
      </c>
      <c r="B53" s="74"/>
      <c r="C53" s="8">
        <v>91</v>
      </c>
      <c r="D53" s="8">
        <v>0</v>
      </c>
      <c r="E53" s="8">
        <f>C53+D53</f>
        <v>91</v>
      </c>
      <c r="F53" s="9">
        <f t="shared" si="4"/>
        <v>0</v>
      </c>
      <c r="G53" s="62"/>
    </row>
    <row r="54" spans="1:7" ht="22.5" customHeight="1">
      <c r="A54" s="73" t="s">
        <v>13</v>
      </c>
      <c r="B54" s="74"/>
      <c r="C54" s="8">
        <f>+C55</f>
        <v>25003</v>
      </c>
      <c r="D54" s="8">
        <f>+D55</f>
        <v>114497</v>
      </c>
      <c r="E54" s="8">
        <f t="shared" si="2"/>
        <v>139500</v>
      </c>
      <c r="F54" s="9">
        <f t="shared" si="4"/>
        <v>457.93304803423587</v>
      </c>
      <c r="G54" s="75" t="s">
        <v>41</v>
      </c>
    </row>
    <row r="55" spans="1:7" ht="22.5" customHeight="1" thickBot="1">
      <c r="A55" s="30"/>
      <c r="B55" s="39" t="s">
        <v>14</v>
      </c>
      <c r="C55" s="11">
        <v>25003</v>
      </c>
      <c r="D55" s="11">
        <v>114497</v>
      </c>
      <c r="E55" s="11">
        <f t="shared" si="2"/>
        <v>139500</v>
      </c>
      <c r="F55" s="12">
        <f t="shared" si="4"/>
        <v>457.93304803423587</v>
      </c>
      <c r="G55" s="78"/>
    </row>
    <row r="56" spans="1:7" ht="22.5" hidden="1" customHeight="1" thickBot="1">
      <c r="A56" s="88" t="s">
        <v>32</v>
      </c>
      <c r="B56" s="89"/>
      <c r="C56" s="13">
        <v>1380</v>
      </c>
      <c r="D56" s="13">
        <v>0</v>
      </c>
      <c r="E56" s="13">
        <f t="shared" si="2"/>
        <v>1380</v>
      </c>
      <c r="F56" s="14">
        <f t="shared" si="4"/>
        <v>0</v>
      </c>
      <c r="G56" s="40"/>
    </row>
    <row r="57" spans="1:7" ht="22.5" customHeight="1" thickTop="1">
      <c r="A57" s="41" t="s">
        <v>25</v>
      </c>
      <c r="B57" s="41"/>
      <c r="C57" s="42">
        <f>SUM(C34:C35,C42,C44,C46,C48,C50,C52:C54,C56)</f>
        <v>27911967</v>
      </c>
      <c r="D57" s="42">
        <f>SUM(D34:D35,D42,D44,D46,D48,D50,D52:D54,D56)</f>
        <v>-537745</v>
      </c>
      <c r="E57" s="42">
        <f>C57+D57</f>
        <v>27374222</v>
      </c>
      <c r="F57" s="43">
        <f t="shared" si="4"/>
        <v>-1.9265750779943147</v>
      </c>
      <c r="G57" s="44"/>
    </row>
    <row r="58" spans="1:7">
      <c r="C58" s="7"/>
      <c r="D58" s="7"/>
      <c r="E58" s="7"/>
      <c r="F58" s="7"/>
      <c r="G58" s="7"/>
    </row>
    <row r="61" spans="1:7">
      <c r="C61" s="7"/>
      <c r="D61" s="7"/>
      <c r="E61" s="7"/>
      <c r="F61" s="7"/>
      <c r="G61" s="7"/>
    </row>
    <row r="62" spans="1:7">
      <c r="C62" s="7"/>
      <c r="D62" s="7"/>
      <c r="E62" s="7"/>
      <c r="F62" s="7"/>
      <c r="G62" s="7"/>
    </row>
    <row r="63" spans="1:7">
      <c r="C63" s="7"/>
      <c r="D63" s="7"/>
      <c r="E63" s="7"/>
      <c r="F63" s="7"/>
      <c r="G63" s="7"/>
    </row>
    <row r="64" spans="1:7">
      <c r="C64" s="7"/>
      <c r="D64" s="7"/>
      <c r="E64" s="7"/>
      <c r="F64" s="7"/>
      <c r="G64" s="7"/>
    </row>
    <row r="65" spans="3:7">
      <c r="C65" s="7"/>
      <c r="D65" s="7"/>
      <c r="E65" s="7"/>
      <c r="F65" s="7"/>
      <c r="G65" s="7"/>
    </row>
    <row r="66" spans="3:7">
      <c r="C66" s="7"/>
      <c r="D66" s="7"/>
      <c r="E66" s="7"/>
      <c r="F66" s="7"/>
      <c r="G66" s="7"/>
    </row>
    <row r="67" spans="3:7">
      <c r="C67" s="7"/>
      <c r="D67" s="7"/>
      <c r="E67" s="7"/>
      <c r="F67" s="7"/>
      <c r="G67" s="7"/>
    </row>
    <row r="68" spans="3:7">
      <c r="C68" s="7"/>
      <c r="D68" s="7"/>
      <c r="E68" s="7"/>
      <c r="F68" s="7"/>
      <c r="G68" s="7"/>
    </row>
    <row r="69" spans="3:7">
      <c r="C69" s="7"/>
      <c r="D69" s="7"/>
      <c r="E69" s="7"/>
      <c r="F69" s="7"/>
      <c r="G69" s="7"/>
    </row>
    <row r="70" spans="3:7">
      <c r="C70" s="7"/>
      <c r="D70" s="7"/>
      <c r="E70" s="7"/>
      <c r="F70" s="7"/>
      <c r="G70" s="7"/>
    </row>
    <row r="71" spans="3:7">
      <c r="C71" s="7"/>
      <c r="D71" s="7"/>
      <c r="E71" s="7"/>
      <c r="F71" s="7"/>
      <c r="G71" s="7"/>
    </row>
    <row r="72" spans="3:7">
      <c r="C72" s="7"/>
      <c r="D72" s="7"/>
      <c r="E72" s="7"/>
      <c r="F72" s="7"/>
      <c r="G72" s="7"/>
    </row>
    <row r="73" spans="3:7">
      <c r="C73" s="7"/>
      <c r="D73" s="7"/>
      <c r="E73" s="7"/>
      <c r="F73" s="7"/>
      <c r="G73" s="7"/>
    </row>
    <row r="74" spans="3:7">
      <c r="C74" s="7"/>
      <c r="D74" s="7"/>
      <c r="E74" s="7"/>
      <c r="F74" s="7"/>
      <c r="G74" s="7"/>
    </row>
    <row r="75" spans="3:7">
      <c r="C75" s="7"/>
      <c r="D75" s="7"/>
      <c r="E75" s="7"/>
      <c r="F75" s="7"/>
      <c r="G75" s="7"/>
    </row>
    <row r="76" spans="3:7">
      <c r="C76" s="7"/>
      <c r="D76" s="7"/>
      <c r="E76" s="7"/>
      <c r="F76" s="7"/>
      <c r="G76" s="7"/>
    </row>
    <row r="77" spans="3:7">
      <c r="C77" s="7"/>
      <c r="D77" s="7"/>
      <c r="E77" s="7"/>
      <c r="F77" s="7"/>
      <c r="G77" s="7"/>
    </row>
    <row r="78" spans="3:7">
      <c r="C78" s="7"/>
      <c r="D78" s="7"/>
      <c r="E78" s="7"/>
      <c r="F78" s="7"/>
      <c r="G78" s="7"/>
    </row>
    <row r="79" spans="3:7">
      <c r="C79" s="7"/>
      <c r="D79" s="7"/>
      <c r="E79" s="7"/>
      <c r="F79" s="7"/>
      <c r="G79" s="7"/>
    </row>
    <row r="80" spans="3:7">
      <c r="C80" s="7"/>
      <c r="D80" s="7"/>
      <c r="E80" s="7"/>
      <c r="F80" s="7"/>
      <c r="G80" s="7"/>
    </row>
    <row r="81" spans="3:7">
      <c r="C81" s="7"/>
      <c r="D81" s="7"/>
      <c r="E81" s="7"/>
      <c r="F81" s="7"/>
      <c r="G81" s="7"/>
    </row>
    <row r="82" spans="3:7">
      <c r="C82" s="7"/>
      <c r="D82" s="7"/>
      <c r="E82" s="7"/>
      <c r="F82" s="7"/>
      <c r="G82" s="7"/>
    </row>
    <row r="83" spans="3:7">
      <c r="C83" s="7"/>
      <c r="D83" s="7"/>
      <c r="E83" s="7"/>
      <c r="F83" s="7"/>
      <c r="G83" s="7"/>
    </row>
    <row r="84" spans="3:7">
      <c r="C84" s="7"/>
      <c r="D84" s="7"/>
      <c r="E84" s="7"/>
      <c r="F84" s="7"/>
      <c r="G84" s="7"/>
    </row>
    <row r="85" spans="3:7">
      <c r="C85" s="7"/>
      <c r="D85" s="7"/>
      <c r="E85" s="7"/>
      <c r="F85" s="7"/>
      <c r="G85" s="7"/>
    </row>
  </sheetData>
  <mergeCells count="37">
    <mergeCell ref="A52:B52"/>
    <mergeCell ref="A53:B53"/>
    <mergeCell ref="A54:B54"/>
    <mergeCell ref="G54:G55"/>
    <mergeCell ref="A56:B56"/>
    <mergeCell ref="A50:B50"/>
    <mergeCell ref="G50:G51"/>
    <mergeCell ref="A30:B30"/>
    <mergeCell ref="A33:B33"/>
    <mergeCell ref="A34:B34"/>
    <mergeCell ref="A35:B35"/>
    <mergeCell ref="G35:G36"/>
    <mergeCell ref="A42:B42"/>
    <mergeCell ref="G42:G43"/>
    <mergeCell ref="A44:B44"/>
    <mergeCell ref="G44:G45"/>
    <mergeCell ref="A46:B46"/>
    <mergeCell ref="A48:B48"/>
    <mergeCell ref="G48:G49"/>
    <mergeCell ref="A21:B21"/>
    <mergeCell ref="A22:B22"/>
    <mergeCell ref="G22:G23"/>
    <mergeCell ref="A24:B24"/>
    <mergeCell ref="A26:B26"/>
    <mergeCell ref="G26:G29"/>
    <mergeCell ref="G12:G13"/>
    <mergeCell ref="A14:B14"/>
    <mergeCell ref="G14:G15"/>
    <mergeCell ref="A16:B16"/>
    <mergeCell ref="A19:B19"/>
    <mergeCell ref="G19:G20"/>
    <mergeCell ref="A12:B12"/>
    <mergeCell ref="A5:B5"/>
    <mergeCell ref="A6:B6"/>
    <mergeCell ref="A7:B7"/>
    <mergeCell ref="A8:B8"/>
    <mergeCell ref="A9:B9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Ｈ28補正</vt:lpstr>
      <vt:lpstr>Ｈ28補正!Print_Area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府中市役所</cp:lastModifiedBy>
  <cp:lastPrinted>2017-01-12T00:52:46Z</cp:lastPrinted>
  <dcterms:created xsi:type="dcterms:W3CDTF">2007-01-23T00:17:42Z</dcterms:created>
  <dcterms:modified xsi:type="dcterms:W3CDTF">2017-05-08T07:10:19Z</dcterms:modified>
</cp:coreProperties>
</file>