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70" windowHeight="9045" activeTab="0"/>
  </bookViews>
  <sheets>
    <sheet name="一般状況" sheetId="1" r:id="rId1"/>
    <sheet name="経理状況" sheetId="2" r:id="rId2"/>
    <sheet name="保険税状況" sheetId="3" r:id="rId3"/>
    <sheet name="療養費状況" sheetId="4" r:id="rId4"/>
    <sheet name="療養費状況（続）" sheetId="5" r:id="rId5"/>
  </sheets>
  <definedNames>
    <definedName name="_xlnm.Print_Area" localSheetId="0">'一般状況'!$A$1:$H$31</definedName>
    <definedName name="_xlnm.Print_Area" localSheetId="1">'経理状況'!$A:$H,'経理状況'!$O:$W</definedName>
    <definedName name="_xlnm.Print_Area" localSheetId="3">'療養費状況'!$A$1:$G$43</definedName>
    <definedName name="_xlnm.Print_Area" localSheetId="4">'療養費状況（続）'!$A$1:$H$30</definedName>
  </definedNames>
  <calcPr fullCalcOnLoad="1"/>
</workbook>
</file>

<file path=xl/sharedStrings.xml><?xml version="1.0" encoding="utf-8"?>
<sst xmlns="http://schemas.openxmlformats.org/spreadsheetml/2006/main" count="351" uniqueCount="181">
  <si>
    <t>科目</t>
  </si>
  <si>
    <t>予算現額</t>
  </si>
  <si>
    <t>支出済額</t>
  </si>
  <si>
    <t>総務費</t>
  </si>
  <si>
    <t>収入済額</t>
  </si>
  <si>
    <t>国民健康保険税</t>
  </si>
  <si>
    <t>保険給付費</t>
  </si>
  <si>
    <t>一般被保険者療養給付費</t>
  </si>
  <si>
    <t>国庫支出金</t>
  </si>
  <si>
    <t>療養給付費合計</t>
  </si>
  <si>
    <t>都支出金</t>
  </si>
  <si>
    <t>一般被保険者療養費</t>
  </si>
  <si>
    <t>退職被保険者等療養費</t>
  </si>
  <si>
    <t>療養費合計</t>
  </si>
  <si>
    <t>繰入金</t>
  </si>
  <si>
    <t>審査支払手数料</t>
  </si>
  <si>
    <t>繰越金</t>
  </si>
  <si>
    <t>一般被保険者高額療養費</t>
  </si>
  <si>
    <t>その他の収入</t>
  </si>
  <si>
    <t>退職被保険者等高額療養費</t>
  </si>
  <si>
    <t>合計</t>
  </si>
  <si>
    <t>高額療養費合計</t>
  </si>
  <si>
    <t>一般被保険者移送費</t>
  </si>
  <si>
    <t>退職被保険者等移送費</t>
  </si>
  <si>
    <t>移送費合計</t>
  </si>
  <si>
    <t>その他の給付</t>
  </si>
  <si>
    <t>計</t>
  </si>
  <si>
    <t>老人保健拠出金</t>
  </si>
  <si>
    <t>保健事業費</t>
  </si>
  <si>
    <t>その他の支出</t>
  </si>
  <si>
    <t>収支差引残</t>
  </si>
  <si>
    <t>共同事業交付金</t>
  </si>
  <si>
    <t>区分</t>
  </si>
  <si>
    <t>本年度</t>
  </si>
  <si>
    <t>前年度</t>
  </si>
  <si>
    <t>1件当たり費用額</t>
  </si>
  <si>
    <t>移送費</t>
  </si>
  <si>
    <t>1件当たり</t>
  </si>
  <si>
    <t>療養給付費</t>
  </si>
  <si>
    <t>療養費</t>
  </si>
  <si>
    <t>支給額</t>
  </si>
  <si>
    <t>高額療養費</t>
  </si>
  <si>
    <t>貸付累計</t>
  </si>
  <si>
    <t>貸付中</t>
  </si>
  <si>
    <t>現金残高</t>
  </si>
  <si>
    <t>金額</t>
  </si>
  <si>
    <t>1回の高額療養費が高いもの</t>
  </si>
  <si>
    <t>年齢</t>
  </si>
  <si>
    <t>性別</t>
  </si>
  <si>
    <t>病名</t>
  </si>
  <si>
    <t>費用額</t>
  </si>
  <si>
    <t>保険者負担分</t>
  </si>
  <si>
    <t>（単位：円）</t>
  </si>
  <si>
    <t>（単位：円）</t>
  </si>
  <si>
    <t>医療分</t>
  </si>
  <si>
    <t>区分</t>
  </si>
  <si>
    <t>課税対象額</t>
  </si>
  <si>
    <t>税率</t>
  </si>
  <si>
    <t>金額</t>
  </si>
  <si>
    <t>割合</t>
  </si>
  <si>
    <t>所得割額</t>
  </si>
  <si>
    <t>均等割額</t>
  </si>
  <si>
    <t>円</t>
  </si>
  <si>
    <t>算出税額</t>
  </si>
  <si>
    <t>件</t>
  </si>
  <si>
    <t>条例による軽減税額</t>
  </si>
  <si>
    <t>月割課税に伴う減額</t>
  </si>
  <si>
    <t>差引調定額</t>
  </si>
  <si>
    <t>介護分</t>
  </si>
  <si>
    <t>本年度</t>
  </si>
  <si>
    <t>前年度</t>
  </si>
  <si>
    <t>調定額</t>
  </si>
  <si>
    <t>収納率</t>
  </si>
  <si>
    <t>現年課税分</t>
  </si>
  <si>
    <t>滞納繰越分</t>
  </si>
  <si>
    <t>小計</t>
  </si>
  <si>
    <t>合計</t>
  </si>
  <si>
    <t>支援分</t>
  </si>
  <si>
    <t>前期高齢者交付金</t>
  </si>
  <si>
    <t>後期高齢者支援金等</t>
  </si>
  <si>
    <t>前期高齢者納付金等</t>
  </si>
  <si>
    <t>単独実施</t>
  </si>
  <si>
    <t>区　　　分</t>
  </si>
  <si>
    <t>金額</t>
  </si>
  <si>
    <t>一般被保険者高額介護合算療養費</t>
  </si>
  <si>
    <t>退職被保険者等高額介護合算療養費</t>
  </si>
  <si>
    <t>出産育児
一時金</t>
  </si>
  <si>
    <t>葬祭費</t>
  </si>
  <si>
    <t>結核・精神医療</t>
  </si>
  <si>
    <t>詳細健診（貧血検査）</t>
  </si>
  <si>
    <t>詳細健診（心電図）</t>
  </si>
  <si>
    <t>詳細健診（眼底検査）</t>
  </si>
  <si>
    <t>件数</t>
  </si>
  <si>
    <t>１件当たり</t>
  </si>
  <si>
    <t>高額療養費</t>
  </si>
  <si>
    <t>高額介護合算</t>
  </si>
  <si>
    <t>-</t>
  </si>
  <si>
    <t>計</t>
  </si>
  <si>
    <t>本年度</t>
  </si>
  <si>
    <t>%</t>
  </si>
  <si>
    <t>合計Ｄ</t>
  </si>
  <si>
    <t>加入割合（D/A）</t>
  </si>
  <si>
    <t>世帯数</t>
  </si>
  <si>
    <t>人口</t>
  </si>
  <si>
    <t>増減</t>
  </si>
  <si>
    <t>市全体</t>
  </si>
  <si>
    <t>一般国保
加入者</t>
  </si>
  <si>
    <t>退職者医療
該当者</t>
  </si>
  <si>
    <t xml:space="preserve"> 0～39歳</t>
  </si>
  <si>
    <t>人数</t>
  </si>
  <si>
    <t>40～64歳</t>
  </si>
  <si>
    <t>65歳以上</t>
  </si>
  <si>
    <t>療養給付費等交付金</t>
  </si>
  <si>
    <t>（歳　出）</t>
  </si>
  <si>
    <t>-</t>
  </si>
  <si>
    <t>介護納付金</t>
  </si>
  <si>
    <t>共同事業拠出金</t>
  </si>
  <si>
    <t>（歳　入）</t>
  </si>
  <si>
    <r>
      <t>1世帯当たり調定額</t>
    </r>
    <r>
      <rPr>
        <sz val="10"/>
        <rFont val="ＭＳ 明朝"/>
        <family val="1"/>
      </rPr>
      <t>（円）</t>
    </r>
  </si>
  <si>
    <r>
      <t>1人当たり調定額</t>
    </r>
    <r>
      <rPr>
        <sz val="10"/>
        <rFont val="ＭＳ 明朝"/>
        <family val="1"/>
      </rPr>
      <t>（円）</t>
    </r>
  </si>
  <si>
    <r>
      <t>件数</t>
    </r>
    <r>
      <rPr>
        <sz val="10"/>
        <rFont val="ＭＳ 明朝"/>
        <family val="1"/>
      </rPr>
      <t>（件）</t>
    </r>
  </si>
  <si>
    <t>（単位：円）</t>
  </si>
  <si>
    <t>費用額</t>
  </si>
  <si>
    <t>保険者負担分</t>
  </si>
  <si>
    <t>（単位：円）</t>
  </si>
  <si>
    <r>
      <t>件数</t>
    </r>
    <r>
      <rPr>
        <sz val="10"/>
        <rFont val="ＭＳ 明朝"/>
        <family val="1"/>
      </rPr>
      <t>（件）</t>
    </r>
  </si>
  <si>
    <t>（単位：円）</t>
  </si>
  <si>
    <t>（単位：円）</t>
  </si>
  <si>
    <t>市全体Ａ</t>
  </si>
  <si>
    <t>一般国保
加入者Ｂ</t>
  </si>
  <si>
    <t>退職者医療
該当者Ｃ</t>
  </si>
  <si>
    <t>１　一般状況</t>
  </si>
  <si>
    <t>　（１）加入状況</t>
  </si>
  <si>
    <t>　（２）年齢階層別加入状況</t>
  </si>
  <si>
    <t>２　経理状況</t>
  </si>
  <si>
    <t>執行率</t>
  </si>
  <si>
    <t>執行率</t>
  </si>
  <si>
    <t>４　保険税収納状況</t>
  </si>
  <si>
    <t>５　療養諸費の状況</t>
  </si>
  <si>
    <t>　（１）一般被保険者分</t>
  </si>
  <si>
    <t>　（２）退職被保険者等分</t>
  </si>
  <si>
    <t>６　高額療養費等の状況</t>
  </si>
  <si>
    <t>７　移送費の状況</t>
  </si>
  <si>
    <t>　（１）一般被保険者分</t>
  </si>
  <si>
    <t>　（２）退職被保険者等分</t>
  </si>
  <si>
    <t>８　その他の保険給付</t>
  </si>
  <si>
    <t>　（１）出産育児一時金</t>
  </si>
  <si>
    <t>　（２）給付費資金貸付の状況</t>
  </si>
  <si>
    <t>　（３）葬祭費</t>
  </si>
  <si>
    <t>　（４）結核・精神医療給付費</t>
  </si>
  <si>
    <t>９　特定健康診査の実施状況</t>
  </si>
  <si>
    <t>前年度収入済額</t>
  </si>
  <si>
    <t>前年比</t>
  </si>
  <si>
    <t>前年度支出済額</t>
  </si>
  <si>
    <t>退職被保険者等療養給付費</t>
  </si>
  <si>
    <t>現年課税分合計</t>
  </si>
  <si>
    <t>滞納繰越分合計</t>
  </si>
  <si>
    <t>（内訳）</t>
  </si>
  <si>
    <t>収入未済額</t>
  </si>
  <si>
    <t>％</t>
  </si>
  <si>
    <t>　※1 支給額の一部は翌年度支払分を含む。双子は１件となるが、支給額は人数分となる。</t>
  </si>
  <si>
    <t>支給額※1</t>
  </si>
  <si>
    <t>収入済額</t>
  </si>
  <si>
    <t>課税限度額（51万円）超過額</t>
  </si>
  <si>
    <t>課税限度額（14万円）超過額</t>
  </si>
  <si>
    <t>課税限度額（12万円）超過額</t>
  </si>
  <si>
    <t>男性</t>
  </si>
  <si>
    <t>急性大動脈解離</t>
  </si>
  <si>
    <t>　※2 平成２６年１２月３１日以前の出産</t>
  </si>
  <si>
    <t>※2  390,000</t>
  </si>
  <si>
    <r>
      <t>件数</t>
    </r>
    <r>
      <rPr>
        <sz val="10"/>
        <rFont val="ＭＳ 明朝"/>
        <family val="1"/>
      </rPr>
      <t>（件）</t>
    </r>
  </si>
  <si>
    <t>平成28年度国民健康保険特別会計決算見込みについて</t>
  </si>
  <si>
    <t>（平成29年3月末現在）</t>
  </si>
  <si>
    <t>（平成29年3月末現在）</t>
  </si>
  <si>
    <t>P</t>
  </si>
  <si>
    <t>69歳</t>
  </si>
  <si>
    <t>－</t>
  </si>
  <si>
    <t>３　保険税課税状況（現年課税分）</t>
  </si>
  <si>
    <t>減免</t>
  </si>
  <si>
    <t>2,992,659円</t>
  </si>
  <si>
    <t>収入未済額：調定額－不納欠損額－収入済額＋還付未済額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</si>
</sst>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0.000%"/>
    <numFmt numFmtId="179" formatCode="#,##0.0;[Red]\-#,##0.0"/>
    <numFmt numFmtId="180" formatCode="#,##0;&quot;△ &quot;#,##0"/>
    <numFmt numFmtId="181" formatCode="#,##0_ "/>
    <numFmt numFmtId="182" formatCode="#,##0_);[Red]\(#,##0\)"/>
    <numFmt numFmtId="183" formatCode="0.0;&quot;△ &quot;0.0"/>
    <numFmt numFmtId="184" formatCode="0_);[Red]\(0\)"/>
    <numFmt numFmtId="185" formatCode="#,##0.0000000;&quot;△ &quot;#,##0.0000000"/>
    <numFmt numFmtId="186" formatCode="0.0_);[Red]\(0.0\)"/>
    <numFmt numFmtId="187" formatCode="#,##0.0;&quot;△ &quot;#,##0.0"/>
    <numFmt numFmtId="188" formatCode="0.0_ "/>
    <numFmt numFmtId="189" formatCode="#,##0.0_ "/>
    <numFmt numFmtId="190" formatCode="#,##0.0000;[Red]\-#,##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&quot;%&quot;"/>
    <numFmt numFmtId="197" formatCode="#,##0&quot;P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2" fillId="0" borderId="10" xfId="49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76" fontId="2" fillId="0" borderId="19" xfId="42" applyNumberFormat="1" applyFont="1" applyFill="1" applyBorder="1" applyAlignment="1">
      <alignment vertical="center"/>
    </xf>
    <xf numFmtId="180" fontId="2" fillId="0" borderId="15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76" fontId="2" fillId="0" borderId="0" xfId="42" applyNumberFormat="1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176" fontId="2" fillId="0" borderId="10" xfId="42" applyNumberFormat="1" applyFont="1" applyFill="1" applyBorder="1" applyAlignment="1">
      <alignment horizontal="center" vertical="center" wrapText="1"/>
    </xf>
    <xf numFmtId="176" fontId="2" fillId="0" borderId="18" xfId="42" applyNumberFormat="1" applyFont="1" applyFill="1" applyBorder="1" applyAlignment="1">
      <alignment vertical="center"/>
    </xf>
    <xf numFmtId="176" fontId="2" fillId="0" borderId="20" xfId="4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83" fontId="2" fillId="0" borderId="22" xfId="0" applyNumberFormat="1" applyFont="1" applyBorder="1" applyAlignment="1">
      <alignment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5" xfId="0" applyFont="1" applyFill="1" applyBorder="1" applyAlignment="1">
      <alignment vertical="center"/>
    </xf>
    <xf numFmtId="38" fontId="2" fillId="0" borderId="2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38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 shrinkToFit="1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38" fontId="2" fillId="0" borderId="0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10" fontId="2" fillId="0" borderId="24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0" fontId="2" fillId="0" borderId="14" xfId="49" applyNumberFormat="1" applyFont="1" applyFill="1" applyBorder="1" applyAlignment="1">
      <alignment vertical="center"/>
    </xf>
    <xf numFmtId="180" fontId="2" fillId="0" borderId="21" xfId="49" applyNumberFormat="1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180" fontId="2" fillId="0" borderId="19" xfId="49" applyNumberFormat="1" applyFont="1" applyFill="1" applyBorder="1" applyAlignment="1">
      <alignment vertical="center"/>
    </xf>
    <xf numFmtId="180" fontId="2" fillId="0" borderId="16" xfId="49" applyNumberFormat="1" applyFont="1" applyFill="1" applyBorder="1" applyAlignment="1">
      <alignment vertical="center"/>
    </xf>
    <xf numFmtId="180" fontId="2" fillId="0" borderId="2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64" applyFont="1" applyFill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right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3" fontId="2" fillId="0" borderId="10" xfId="64" applyNumberFormat="1" applyFont="1" applyBorder="1" applyAlignment="1">
      <alignment vertical="center"/>
      <protection/>
    </xf>
    <xf numFmtId="176" fontId="2" fillId="0" borderId="10" xfId="64" applyNumberFormat="1" applyFont="1" applyBorder="1" applyAlignment="1">
      <alignment vertical="center"/>
      <protection/>
    </xf>
    <xf numFmtId="10" fontId="2" fillId="0" borderId="10" xfId="64" applyNumberFormat="1" applyFont="1" applyBorder="1" applyAlignment="1">
      <alignment vertical="center"/>
      <protection/>
    </xf>
    <xf numFmtId="3" fontId="2" fillId="0" borderId="26" xfId="64" applyNumberFormat="1" applyFont="1" applyBorder="1" applyAlignment="1">
      <alignment vertical="center"/>
      <protection/>
    </xf>
    <xf numFmtId="0" fontId="2" fillId="0" borderId="26" xfId="64" applyFont="1" applyBorder="1" applyAlignment="1">
      <alignment horizontal="distributed" vertical="center"/>
      <protection/>
    </xf>
    <xf numFmtId="0" fontId="2" fillId="0" borderId="26" xfId="64" applyFont="1" applyBorder="1" applyAlignment="1">
      <alignment horizontal="distributed" vertical="center"/>
      <protection/>
    </xf>
    <xf numFmtId="0" fontId="2" fillId="0" borderId="26" xfId="64" applyFont="1" applyBorder="1" applyAlignment="1">
      <alignment horizontal="center" vertical="center"/>
      <protection/>
    </xf>
    <xf numFmtId="176" fontId="2" fillId="0" borderId="26" xfId="64" applyNumberFormat="1" applyFont="1" applyBorder="1" applyAlignment="1">
      <alignment vertical="center"/>
      <protection/>
    </xf>
    <xf numFmtId="176" fontId="2" fillId="0" borderId="10" xfId="64" applyNumberFormat="1" applyFont="1" applyFill="1" applyBorder="1" applyAlignment="1">
      <alignment vertical="center"/>
      <protection/>
    </xf>
    <xf numFmtId="3" fontId="2" fillId="0" borderId="21" xfId="64" applyNumberFormat="1" applyFont="1" applyBorder="1" applyAlignment="1">
      <alignment vertical="center"/>
      <protection/>
    </xf>
    <xf numFmtId="0" fontId="2" fillId="0" borderId="21" xfId="64" applyFont="1" applyBorder="1" applyAlignment="1">
      <alignment horizontal="distributed" vertical="center"/>
      <protection/>
    </xf>
    <xf numFmtId="3" fontId="2" fillId="0" borderId="0" xfId="64" applyNumberFormat="1" applyFont="1" applyBorder="1" applyAlignment="1">
      <alignment vertical="center"/>
      <protection/>
    </xf>
    <xf numFmtId="3" fontId="2" fillId="0" borderId="28" xfId="64" applyNumberFormat="1" applyFont="1" applyBorder="1" applyAlignment="1">
      <alignment vertical="center"/>
      <protection/>
    </xf>
    <xf numFmtId="0" fontId="2" fillId="0" borderId="28" xfId="64" applyFont="1" applyBorder="1" applyAlignment="1">
      <alignment horizontal="distributed" vertical="center"/>
      <protection/>
    </xf>
    <xf numFmtId="0" fontId="2" fillId="0" borderId="29" xfId="64" applyFont="1" applyBorder="1" applyAlignment="1">
      <alignment vertical="center"/>
      <protection/>
    </xf>
    <xf numFmtId="0" fontId="2" fillId="0" borderId="0" xfId="64" applyFont="1" applyBorder="1" applyAlignment="1">
      <alignment vertical="center"/>
      <protection/>
    </xf>
    <xf numFmtId="0" fontId="6" fillId="0" borderId="0" xfId="64" applyFont="1">
      <alignment vertical="center"/>
      <protection/>
    </xf>
    <xf numFmtId="38" fontId="2" fillId="0" borderId="25" xfId="0" applyNumberFormat="1" applyFont="1" applyFill="1" applyBorder="1" applyAlignment="1">
      <alignment vertical="center"/>
    </xf>
    <xf numFmtId="0" fontId="2" fillId="0" borderId="10" xfId="64" applyFont="1" applyFill="1" applyBorder="1" applyAlignment="1">
      <alignment horizontal="center" vertical="center"/>
      <protection/>
    </xf>
    <xf numFmtId="3" fontId="2" fillId="0" borderId="10" xfId="64" applyNumberFormat="1" applyFont="1" applyFill="1" applyBorder="1" applyAlignment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2" xfId="65" applyFont="1" applyBorder="1" applyAlignment="1">
      <alignment horizontal="left" vertical="center"/>
      <protection/>
    </xf>
    <xf numFmtId="0" fontId="2" fillId="0" borderId="25" xfId="65" applyNumberFormat="1" applyFont="1" applyBorder="1" applyAlignment="1">
      <alignment horizontal="right" vertical="center"/>
      <protection/>
    </xf>
    <xf numFmtId="176" fontId="2" fillId="0" borderId="12" xfId="65" applyNumberFormat="1" applyFont="1" applyBorder="1" applyAlignment="1">
      <alignment horizontal="left" vertical="center"/>
      <protection/>
    </xf>
    <xf numFmtId="3" fontId="2" fillId="0" borderId="25" xfId="65" applyNumberFormat="1" applyFont="1" applyBorder="1" applyAlignment="1">
      <alignment horizontal="right" vertical="center"/>
      <protection/>
    </xf>
    <xf numFmtId="3" fontId="2" fillId="0" borderId="12" xfId="65" applyNumberFormat="1" applyFont="1" applyBorder="1" applyAlignment="1">
      <alignment horizontal="left" vertical="center"/>
      <protection/>
    </xf>
    <xf numFmtId="0" fontId="2" fillId="0" borderId="29" xfId="65" applyFont="1" applyBorder="1" applyAlignment="1">
      <alignment vertical="center"/>
      <protection/>
    </xf>
    <xf numFmtId="0" fontId="6" fillId="0" borderId="0" xfId="65" applyFont="1" applyFill="1">
      <alignment vertical="center"/>
      <protection/>
    </xf>
    <xf numFmtId="0" fontId="2" fillId="0" borderId="25" xfId="65" applyNumberFormat="1" applyFont="1" applyFill="1" applyBorder="1" applyAlignment="1">
      <alignment horizontal="right" vertical="center"/>
      <protection/>
    </xf>
    <xf numFmtId="3" fontId="2" fillId="0" borderId="25" xfId="65" applyNumberFormat="1" applyFont="1" applyFill="1" applyBorder="1" applyAlignment="1">
      <alignment horizontal="right" vertical="center"/>
      <protection/>
    </xf>
    <xf numFmtId="176" fontId="2" fillId="0" borderId="12" xfId="65" applyNumberFormat="1" applyFont="1" applyFill="1" applyBorder="1" applyAlignment="1">
      <alignment horizontal="left" vertical="center"/>
      <protection/>
    </xf>
    <xf numFmtId="3" fontId="2" fillId="0" borderId="12" xfId="65" applyNumberFormat="1" applyFont="1" applyFill="1" applyBorder="1" applyAlignment="1">
      <alignment horizontal="left" vertical="center"/>
      <protection/>
    </xf>
    <xf numFmtId="0" fontId="2" fillId="0" borderId="12" xfId="65" applyFont="1" applyFill="1" applyBorder="1" applyAlignment="1">
      <alignment horizontal="left" vertical="center"/>
      <protection/>
    </xf>
    <xf numFmtId="38" fontId="2" fillId="0" borderId="20" xfId="49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22" xfId="53" applyFont="1" applyFill="1" applyBorder="1" applyAlignment="1">
      <alignment vertical="center"/>
    </xf>
    <xf numFmtId="38" fontId="2" fillId="0" borderId="10" xfId="53" applyFont="1" applyFill="1" applyBorder="1" applyAlignment="1">
      <alignment vertical="center"/>
    </xf>
    <xf numFmtId="3" fontId="2" fillId="0" borderId="10" xfId="65" applyNumberFormat="1" applyFont="1" applyFill="1" applyBorder="1" applyAlignment="1">
      <alignment vertical="center"/>
      <protection/>
    </xf>
    <xf numFmtId="38" fontId="2" fillId="0" borderId="25" xfId="65" applyNumberFormat="1" applyFont="1" applyFill="1" applyBorder="1" applyAlignment="1">
      <alignment horizontal="right" vertical="center"/>
      <protection/>
    </xf>
    <xf numFmtId="38" fontId="2" fillId="0" borderId="10" xfId="52" applyFont="1" applyFill="1" applyBorder="1" applyAlignment="1">
      <alignment vertical="center"/>
    </xf>
    <xf numFmtId="38" fontId="2" fillId="0" borderId="10" xfId="52" applyFont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8" fontId="2" fillId="0" borderId="16" xfId="53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16" xfId="53" applyFont="1" applyFill="1" applyBorder="1" applyAlignment="1">
      <alignment horizontal="right" vertical="center"/>
    </xf>
    <xf numFmtId="38" fontId="2" fillId="0" borderId="10" xfId="53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5" xfId="64" applyNumberFormat="1" applyFont="1" applyFill="1" applyBorder="1" applyAlignment="1">
      <alignment horizontal="right" vertical="center"/>
      <protection/>
    </xf>
    <xf numFmtId="176" fontId="2" fillId="0" borderId="12" xfId="64" applyNumberFormat="1" applyFont="1" applyFill="1" applyBorder="1" applyAlignment="1">
      <alignment horizontal="left" vertical="center"/>
      <protection/>
    </xf>
    <xf numFmtId="3" fontId="2" fillId="0" borderId="25" xfId="64" applyNumberFormat="1" applyFont="1" applyFill="1" applyBorder="1" applyAlignment="1">
      <alignment horizontal="right" vertical="center"/>
      <protection/>
    </xf>
    <xf numFmtId="3" fontId="2" fillId="0" borderId="12" xfId="64" applyNumberFormat="1" applyFont="1" applyFill="1" applyBorder="1" applyAlignment="1">
      <alignment horizontal="left" vertical="center"/>
      <protection/>
    </xf>
    <xf numFmtId="196" fontId="2" fillId="0" borderId="1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87" fontId="2" fillId="0" borderId="17" xfId="42" applyNumberFormat="1" applyFont="1" applyFill="1" applyBorder="1" applyAlignment="1">
      <alignment vertical="center"/>
    </xf>
    <xf numFmtId="187" fontId="2" fillId="0" borderId="17" xfId="49" applyNumberFormat="1" applyFont="1" applyFill="1" applyBorder="1" applyAlignment="1">
      <alignment vertical="center"/>
    </xf>
    <xf numFmtId="187" fontId="2" fillId="0" borderId="30" xfId="42" applyNumberFormat="1" applyFont="1" applyFill="1" applyBorder="1" applyAlignment="1">
      <alignment vertical="center"/>
    </xf>
    <xf numFmtId="187" fontId="2" fillId="0" borderId="30" xfId="49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6" xfId="64" applyFont="1" applyBorder="1" applyAlignment="1">
      <alignment horizontal="center" vertical="distributed" textRotation="255"/>
      <protection/>
    </xf>
    <xf numFmtId="3" fontId="2" fillId="0" borderId="10" xfId="0" applyNumberFormat="1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38" fontId="2" fillId="0" borderId="25" xfId="49" applyFont="1" applyFill="1" applyBorder="1" applyAlignment="1">
      <alignment horizontal="center" vertical="center" shrinkToFit="1"/>
    </xf>
    <xf numFmtId="38" fontId="2" fillId="0" borderId="12" xfId="49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distributed" textRotation="255"/>
    </xf>
    <xf numFmtId="0" fontId="2" fillId="0" borderId="23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distributed" vertical="center"/>
      <protection/>
    </xf>
    <xf numFmtId="0" fontId="2" fillId="0" borderId="25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38" fontId="2" fillId="0" borderId="10" xfId="52" applyFont="1" applyFill="1" applyBorder="1" applyAlignment="1">
      <alignment horizontal="right" vertical="center"/>
    </xf>
    <xf numFmtId="0" fontId="2" fillId="0" borderId="10" xfId="64" applyFont="1" applyFill="1" applyBorder="1" applyAlignment="1">
      <alignment horizontal="distributed" vertical="center"/>
      <protection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10" xfId="64" applyFont="1" applyBorder="1" applyAlignment="1">
      <alignment horizontal="center" vertical="distributed" textRotation="255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2" fillId="0" borderId="35" xfId="64" applyFont="1" applyFill="1" applyBorder="1" applyAlignment="1">
      <alignment horizontal="center" vertical="center"/>
      <protection/>
    </xf>
    <xf numFmtId="0" fontId="2" fillId="0" borderId="34" xfId="64" applyFont="1" applyBorder="1" applyAlignment="1">
      <alignment horizontal="center" vertical="center"/>
      <protection/>
    </xf>
    <xf numFmtId="0" fontId="2" fillId="0" borderId="35" xfId="64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0</xdr:rowOff>
    </xdr:from>
    <xdr:to>
      <xdr:col>7</xdr:col>
      <xdr:colOff>0</xdr:colOff>
      <xdr:row>1</xdr:row>
      <xdr:rowOff>85725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4048125" y="0"/>
          <a:ext cx="1838325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資料３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H27"/>
  <sheetViews>
    <sheetView tabSelected="1" view="pageBreakPreview" zoomScaleNormal="75" zoomScaleSheetLayoutView="100" zoomScalePageLayoutView="0" workbookViewId="0" topLeftCell="A1">
      <selection activeCell="F16" sqref="F16"/>
    </sheetView>
  </sheetViews>
  <sheetFormatPr defaultColWidth="9.00390625" defaultRowHeight="21" customHeight="1"/>
  <cols>
    <col min="1" max="1" width="13.125" style="1" customWidth="1"/>
    <col min="2" max="2" width="8.625" style="1" customWidth="1"/>
    <col min="3" max="4" width="11.625" style="1" customWidth="1"/>
    <col min="5" max="5" width="11.625" style="1" bestFit="1" customWidth="1"/>
    <col min="6" max="6" width="11.625" style="1" customWidth="1"/>
    <col min="7" max="7" width="9.00390625" style="1" customWidth="1"/>
    <col min="8" max="8" width="3.25390625" style="1" customWidth="1"/>
    <col min="9" max="16384" width="9.00390625" style="1" customWidth="1"/>
  </cols>
  <sheetData>
    <row r="1" ht="25.5" customHeight="1"/>
    <row r="2" spans="1:7" ht="25.5" customHeight="1">
      <c r="A2" s="158"/>
      <c r="B2" s="158"/>
      <c r="C2" s="158"/>
      <c r="D2" s="158"/>
      <c r="E2" s="158"/>
      <c r="F2" s="158"/>
      <c r="G2" s="158"/>
    </row>
    <row r="3" spans="1:7" ht="25.5" customHeight="1">
      <c r="A3" s="158" t="s">
        <v>171</v>
      </c>
      <c r="B3" s="158"/>
      <c r="C3" s="158"/>
      <c r="D3" s="158"/>
      <c r="E3" s="158"/>
      <c r="F3" s="158"/>
      <c r="G3" s="158"/>
    </row>
    <row r="4" ht="22.5" customHeight="1"/>
    <row r="5" ht="22.5" customHeight="1"/>
    <row r="6" ht="22.5" customHeight="1">
      <c r="A6" s="3" t="s">
        <v>131</v>
      </c>
    </row>
    <row r="7" spans="1:8" ht="22.5" customHeight="1">
      <c r="A7" s="1" t="s">
        <v>132</v>
      </c>
      <c r="G7" s="2"/>
      <c r="H7" s="2" t="s">
        <v>173</v>
      </c>
    </row>
    <row r="8" spans="1:8" ht="28.5">
      <c r="A8" s="170" t="s">
        <v>55</v>
      </c>
      <c r="B8" s="171"/>
      <c r="C8" s="5" t="s">
        <v>128</v>
      </c>
      <c r="D8" s="6" t="s">
        <v>129</v>
      </c>
      <c r="E8" s="7" t="s">
        <v>130</v>
      </c>
      <c r="F8" s="8" t="s">
        <v>100</v>
      </c>
      <c r="G8" s="168" t="s">
        <v>101</v>
      </c>
      <c r="H8" s="169"/>
    </row>
    <row r="9" spans="1:8" ht="22.5" customHeight="1">
      <c r="A9" s="172" t="s">
        <v>69</v>
      </c>
      <c r="B9" s="9" t="s">
        <v>102</v>
      </c>
      <c r="C9" s="10">
        <v>122768</v>
      </c>
      <c r="D9" s="11">
        <v>36152</v>
      </c>
      <c r="E9" s="12">
        <v>626</v>
      </c>
      <c r="F9" s="12">
        <v>36778</v>
      </c>
      <c r="G9" s="161">
        <v>29.957</v>
      </c>
      <c r="H9" s="163" t="s">
        <v>99</v>
      </c>
    </row>
    <row r="10" spans="1:8" ht="22.5" customHeight="1">
      <c r="A10" s="173"/>
      <c r="B10" s="13" t="s">
        <v>103</v>
      </c>
      <c r="C10" s="14">
        <v>257902</v>
      </c>
      <c r="D10" s="137">
        <v>56348</v>
      </c>
      <c r="E10" s="15">
        <v>764</v>
      </c>
      <c r="F10" s="15">
        <v>57112</v>
      </c>
      <c r="G10" s="159">
        <v>22.145</v>
      </c>
      <c r="H10" s="164" t="s">
        <v>99</v>
      </c>
    </row>
    <row r="11" spans="1:8" ht="22.5" customHeight="1">
      <c r="A11" s="170" t="s">
        <v>70</v>
      </c>
      <c r="B11" s="9" t="s">
        <v>102</v>
      </c>
      <c r="C11" s="10">
        <v>122044</v>
      </c>
      <c r="D11" s="11">
        <v>37166</v>
      </c>
      <c r="E11" s="12">
        <v>1096</v>
      </c>
      <c r="F11" s="12">
        <v>38262</v>
      </c>
      <c r="G11" s="161">
        <v>31.351</v>
      </c>
      <c r="H11" s="163" t="s">
        <v>99</v>
      </c>
    </row>
    <row r="12" spans="1:8" ht="22.5" customHeight="1">
      <c r="A12" s="170"/>
      <c r="B12" s="13" t="s">
        <v>103</v>
      </c>
      <c r="C12" s="14">
        <v>257318</v>
      </c>
      <c r="D12" s="137">
        <v>59006</v>
      </c>
      <c r="E12" s="15">
        <v>1409</v>
      </c>
      <c r="F12" s="15">
        <v>60415</v>
      </c>
      <c r="G12" s="159">
        <v>23.479</v>
      </c>
      <c r="H12" s="164" t="s">
        <v>99</v>
      </c>
    </row>
    <row r="13" spans="1:8" ht="22.5" customHeight="1">
      <c r="A13" s="170" t="s">
        <v>104</v>
      </c>
      <c r="B13" s="9" t="s">
        <v>102</v>
      </c>
      <c r="C13" s="87">
        <v>724</v>
      </c>
      <c r="D13" s="88">
        <v>-1014</v>
      </c>
      <c r="E13" s="91">
        <v>-470</v>
      </c>
      <c r="F13" s="17">
        <v>-1484</v>
      </c>
      <c r="G13" s="162">
        <v>-1.3939999999999984</v>
      </c>
      <c r="H13" s="163" t="s">
        <v>174</v>
      </c>
    </row>
    <row r="14" spans="1:8" ht="22.5" customHeight="1">
      <c r="A14" s="170"/>
      <c r="B14" s="13" t="s">
        <v>103</v>
      </c>
      <c r="C14" s="14">
        <v>584</v>
      </c>
      <c r="D14" s="92">
        <v>-2658</v>
      </c>
      <c r="E14" s="90">
        <v>-645</v>
      </c>
      <c r="F14" s="90">
        <v>-3303</v>
      </c>
      <c r="G14" s="160">
        <v>-1.3339999999999996</v>
      </c>
      <c r="H14" s="164" t="s">
        <v>174</v>
      </c>
    </row>
    <row r="15" spans="1:7" ht="22.5" customHeight="1">
      <c r="A15" s="18"/>
      <c r="B15" s="18"/>
      <c r="C15" s="19"/>
      <c r="D15" s="89"/>
      <c r="E15" s="19"/>
      <c r="F15" s="19"/>
      <c r="G15" s="19"/>
    </row>
    <row r="16" spans="1:7" ht="22.5" customHeight="1">
      <c r="A16" s="18"/>
      <c r="B16" s="18"/>
      <c r="C16" s="19"/>
      <c r="D16" s="19"/>
      <c r="E16" s="19"/>
      <c r="F16" s="19"/>
      <c r="G16" s="19"/>
    </row>
    <row r="17" spans="1:7" ht="22.5" customHeight="1">
      <c r="A17" s="18"/>
      <c r="B17" s="18"/>
      <c r="C17" s="19"/>
      <c r="D17" s="19"/>
      <c r="E17" s="19"/>
      <c r="F17" s="21"/>
      <c r="G17" s="21"/>
    </row>
    <row r="18" spans="1:7" ht="22.5" customHeight="1">
      <c r="A18" s="1" t="s">
        <v>133</v>
      </c>
      <c r="C18" s="21"/>
      <c r="D18" s="21"/>
      <c r="E18" s="22"/>
      <c r="F18" s="23" t="s">
        <v>172</v>
      </c>
      <c r="G18" s="23"/>
    </row>
    <row r="19" spans="1:7" ht="28.5">
      <c r="A19" s="170" t="s">
        <v>55</v>
      </c>
      <c r="B19" s="171"/>
      <c r="C19" s="5" t="s">
        <v>105</v>
      </c>
      <c r="D19" s="6" t="s">
        <v>106</v>
      </c>
      <c r="E19" s="24" t="s">
        <v>107</v>
      </c>
      <c r="F19" s="8" t="s">
        <v>97</v>
      </c>
      <c r="G19" s="157"/>
    </row>
    <row r="20" spans="1:7" ht="22.5" customHeight="1">
      <c r="A20" s="170" t="s">
        <v>108</v>
      </c>
      <c r="B20" s="9" t="s">
        <v>109</v>
      </c>
      <c r="C20" s="10">
        <v>112535</v>
      </c>
      <c r="D20" s="11">
        <v>16904</v>
      </c>
      <c r="E20" s="12">
        <v>34</v>
      </c>
      <c r="F20" s="12">
        <v>16938</v>
      </c>
      <c r="G20" s="19"/>
    </row>
    <row r="21" spans="1:7" ht="22.5" customHeight="1">
      <c r="A21" s="170"/>
      <c r="B21" s="13" t="s">
        <v>59</v>
      </c>
      <c r="C21" s="25">
        <v>0.4363479150995339</v>
      </c>
      <c r="D21" s="26">
        <v>0.2959798291077182</v>
      </c>
      <c r="E21" s="16">
        <v>0.0005953214735957417</v>
      </c>
      <c r="F21" s="16">
        <v>0.296</v>
      </c>
      <c r="G21" s="20"/>
    </row>
    <row r="22" spans="1:7" ht="22.5" customHeight="1">
      <c r="A22" s="170" t="s">
        <v>110</v>
      </c>
      <c r="B22" s="9" t="s">
        <v>109</v>
      </c>
      <c r="C22" s="10">
        <v>90210</v>
      </c>
      <c r="D22" s="11">
        <v>19013</v>
      </c>
      <c r="E22" s="12">
        <v>730</v>
      </c>
      <c r="F22" s="11">
        <v>19743</v>
      </c>
      <c r="G22" s="19"/>
    </row>
    <row r="23" spans="1:7" ht="22.5" customHeight="1">
      <c r="A23" s="170"/>
      <c r="B23" s="13" t="s">
        <v>59</v>
      </c>
      <c r="C23" s="25">
        <v>0.3497840264906825</v>
      </c>
      <c r="D23" s="26">
        <v>0.333</v>
      </c>
      <c r="E23" s="16">
        <v>0.01278190222720269</v>
      </c>
      <c r="F23" s="16">
        <v>0.346</v>
      </c>
      <c r="G23" s="20"/>
    </row>
    <row r="24" spans="1:8" ht="22.5" customHeight="1">
      <c r="A24" s="170" t="s">
        <v>111</v>
      </c>
      <c r="B24" s="9" t="s">
        <v>109</v>
      </c>
      <c r="C24" s="10">
        <v>55157</v>
      </c>
      <c r="D24" s="11">
        <v>20431</v>
      </c>
      <c r="E24" s="12">
        <v>0</v>
      </c>
      <c r="F24" s="11">
        <v>20431</v>
      </c>
      <c r="G24" s="19"/>
      <c r="H24" s="21"/>
    </row>
    <row r="25" spans="1:7" ht="22.5" customHeight="1">
      <c r="A25" s="170"/>
      <c r="B25" s="13" t="s">
        <v>59</v>
      </c>
      <c r="C25" s="25">
        <v>0.21386805840978357</v>
      </c>
      <c r="D25" s="26">
        <v>0.358</v>
      </c>
      <c r="E25" s="16">
        <v>0</v>
      </c>
      <c r="F25" s="16">
        <v>0.358</v>
      </c>
      <c r="G25" s="20"/>
    </row>
    <row r="26" spans="1:7" ht="22.5" customHeight="1">
      <c r="A26" s="170" t="s">
        <v>76</v>
      </c>
      <c r="B26" s="9" t="s">
        <v>109</v>
      </c>
      <c r="C26" s="10">
        <v>257902</v>
      </c>
      <c r="D26" s="11">
        <v>56348</v>
      </c>
      <c r="E26" s="12">
        <v>764</v>
      </c>
      <c r="F26" s="11">
        <v>57112</v>
      </c>
      <c r="G26" s="19"/>
    </row>
    <row r="27" spans="1:7" ht="22.5" customHeight="1">
      <c r="A27" s="170"/>
      <c r="B27" s="13" t="s">
        <v>59</v>
      </c>
      <c r="C27" s="25">
        <v>1</v>
      </c>
      <c r="D27" s="26">
        <v>0.9866227762992016</v>
      </c>
      <c r="E27" s="16">
        <v>0.01337722370079843</v>
      </c>
      <c r="F27" s="16">
        <v>1</v>
      </c>
      <c r="G27" s="20"/>
    </row>
    <row r="28" ht="22.5" customHeight="1"/>
    <row r="29" ht="22.5" customHeight="1"/>
    <row r="30" ht="22.5" customHeight="1"/>
    <row r="31" ht="22.5" customHeight="1"/>
  </sheetData>
  <sheetProtection/>
  <mergeCells count="10">
    <mergeCell ref="G8:H8"/>
    <mergeCell ref="A26:A27"/>
    <mergeCell ref="A8:B8"/>
    <mergeCell ref="A13:A14"/>
    <mergeCell ref="A22:A23"/>
    <mergeCell ref="A24:A25"/>
    <mergeCell ref="A19:B19"/>
    <mergeCell ref="A20:A21"/>
    <mergeCell ref="A9:A10"/>
    <mergeCell ref="A11:A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&amp;C&amp;"ＭＳ 明朝,標準"&amp;12&amp;P&amp;"ＭＳ Ｐゴシック,標準"&amp;11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X32"/>
  <sheetViews>
    <sheetView workbookViewId="0" topLeftCell="A1">
      <selection activeCell="E19" sqref="E19"/>
    </sheetView>
  </sheetViews>
  <sheetFormatPr defaultColWidth="9.00390625" defaultRowHeight="25.5" customHeight="1"/>
  <cols>
    <col min="1" max="1" width="7.375" style="28" customWidth="1"/>
    <col min="2" max="2" width="6.125" style="28" customWidth="1"/>
    <col min="3" max="3" width="15.125" style="28" customWidth="1"/>
    <col min="4" max="4" width="17.125" style="28" customWidth="1"/>
    <col min="5" max="5" width="17.625" style="28" customWidth="1"/>
    <col min="6" max="6" width="7.875" style="28" bestFit="1" customWidth="1"/>
    <col min="7" max="7" width="17.125" style="28" customWidth="1"/>
    <col min="8" max="8" width="10.125" style="28" bestFit="1" customWidth="1"/>
    <col min="9" max="9" width="9.125" style="28" bestFit="1" customWidth="1"/>
    <col min="10" max="10" width="9.00390625" style="28" customWidth="1"/>
    <col min="11" max="13" width="15.625" style="28" customWidth="1"/>
    <col min="14" max="14" width="15.875" style="28" customWidth="1"/>
    <col min="15" max="15" width="3.75390625" style="28" customWidth="1"/>
    <col min="16" max="16" width="3.875" style="28" customWidth="1"/>
    <col min="17" max="18" width="10.625" style="28" customWidth="1"/>
    <col min="19" max="20" width="17.125" style="28" customWidth="1"/>
    <col min="21" max="21" width="7.875" style="28" customWidth="1"/>
    <col min="22" max="22" width="17.125" style="28" customWidth="1"/>
    <col min="23" max="23" width="10.125" style="28" bestFit="1" customWidth="1"/>
    <col min="24" max="16384" width="9.00390625" style="28" customWidth="1"/>
  </cols>
  <sheetData>
    <row r="1" ht="25.5" customHeight="1">
      <c r="A1" s="27" t="s">
        <v>134</v>
      </c>
    </row>
    <row r="2" spans="1:22" ht="25.5" customHeight="1">
      <c r="A2" s="28" t="s">
        <v>117</v>
      </c>
      <c r="E2" s="29"/>
      <c r="G2" s="30"/>
      <c r="K2" s="30"/>
      <c r="L2" s="30"/>
      <c r="M2" s="30"/>
      <c r="N2" s="30"/>
      <c r="O2" s="28" t="s">
        <v>113</v>
      </c>
      <c r="V2" s="30"/>
    </row>
    <row r="3" spans="1:23" ht="25.5" customHeight="1">
      <c r="A3" s="177" t="s">
        <v>0</v>
      </c>
      <c r="B3" s="178"/>
      <c r="C3" s="182"/>
      <c r="D3" s="31" t="s">
        <v>1</v>
      </c>
      <c r="E3" s="32" t="s">
        <v>4</v>
      </c>
      <c r="F3" s="32" t="s">
        <v>135</v>
      </c>
      <c r="G3" s="32" t="s">
        <v>151</v>
      </c>
      <c r="H3" s="32" t="s">
        <v>152</v>
      </c>
      <c r="I3" s="30"/>
      <c r="J3" s="30"/>
      <c r="K3" s="76"/>
      <c r="L3" s="76"/>
      <c r="M3" s="76"/>
      <c r="N3" s="76"/>
      <c r="O3" s="177" t="s">
        <v>0</v>
      </c>
      <c r="P3" s="178"/>
      <c r="Q3" s="178"/>
      <c r="R3" s="182"/>
      <c r="S3" s="32" t="s">
        <v>1</v>
      </c>
      <c r="T3" s="32" t="s">
        <v>2</v>
      </c>
      <c r="U3" s="32" t="s">
        <v>136</v>
      </c>
      <c r="V3" s="32" t="s">
        <v>153</v>
      </c>
      <c r="W3" s="32" t="s">
        <v>152</v>
      </c>
    </row>
    <row r="4" spans="1:24" ht="25.5" customHeight="1">
      <c r="A4" s="33"/>
      <c r="B4" s="34"/>
      <c r="C4" s="35"/>
      <c r="D4" s="77" t="s">
        <v>62</v>
      </c>
      <c r="E4" s="78" t="s">
        <v>62</v>
      </c>
      <c r="F4" s="85" t="s">
        <v>99</v>
      </c>
      <c r="G4" s="78" t="s">
        <v>62</v>
      </c>
      <c r="H4" s="86" t="s">
        <v>99</v>
      </c>
      <c r="I4" s="30"/>
      <c r="J4" s="30"/>
      <c r="K4" s="76"/>
      <c r="L4" s="76"/>
      <c r="M4" s="76"/>
      <c r="N4" s="76"/>
      <c r="O4" s="33"/>
      <c r="P4" s="34"/>
      <c r="Q4" s="34"/>
      <c r="R4" s="40"/>
      <c r="S4" s="78" t="s">
        <v>62</v>
      </c>
      <c r="T4" s="78" t="s">
        <v>62</v>
      </c>
      <c r="U4" s="86" t="s">
        <v>99</v>
      </c>
      <c r="V4" s="78" t="s">
        <v>62</v>
      </c>
      <c r="W4" s="86" t="s">
        <v>99</v>
      </c>
      <c r="X4" s="30"/>
    </row>
    <row r="5" spans="1:23" ht="25.5" customHeight="1">
      <c r="A5" s="193" t="s">
        <v>5</v>
      </c>
      <c r="B5" s="194"/>
      <c r="C5" s="195"/>
      <c r="D5" s="138">
        <v>4721442000</v>
      </c>
      <c r="E5" s="139">
        <v>4620017708</v>
      </c>
      <c r="F5" s="36">
        <v>97.9</v>
      </c>
      <c r="G5" s="139">
        <v>4837852107</v>
      </c>
      <c r="H5" s="36">
        <v>-4.5</v>
      </c>
      <c r="K5" s="75"/>
      <c r="L5" s="75"/>
      <c r="M5" s="75"/>
      <c r="N5" s="75"/>
      <c r="O5" s="185" t="s">
        <v>3</v>
      </c>
      <c r="P5" s="186"/>
      <c r="Q5" s="186"/>
      <c r="R5" s="187"/>
      <c r="S5" s="140">
        <v>296296000</v>
      </c>
      <c r="T5" s="140">
        <v>270562293</v>
      </c>
      <c r="U5" s="36">
        <f>ROUND(T5/S5*100,1)</f>
        <v>91.3</v>
      </c>
      <c r="V5" s="140">
        <v>276461254</v>
      </c>
      <c r="W5" s="36">
        <f>ROUND(((T5-V5)/V5)*100,1)</f>
        <v>-2.1</v>
      </c>
    </row>
    <row r="6" spans="1:23" ht="25.5" customHeight="1">
      <c r="A6" s="188" t="s">
        <v>8</v>
      </c>
      <c r="B6" s="189"/>
      <c r="C6" s="190"/>
      <c r="D6" s="37">
        <v>4921147000</v>
      </c>
      <c r="E6" s="38">
        <v>5036238207</v>
      </c>
      <c r="F6" s="36">
        <v>102.3</v>
      </c>
      <c r="G6" s="38">
        <v>4829029360</v>
      </c>
      <c r="H6" s="36">
        <v>4.3</v>
      </c>
      <c r="K6" s="75"/>
      <c r="L6" s="75"/>
      <c r="M6" s="75"/>
      <c r="N6" s="75"/>
      <c r="O6" s="191" t="s">
        <v>6</v>
      </c>
      <c r="P6" s="41"/>
      <c r="Q6" s="183" t="s">
        <v>7</v>
      </c>
      <c r="R6" s="184"/>
      <c r="S6" s="141">
        <v>13109749000</v>
      </c>
      <c r="T6" s="141">
        <v>12847185670</v>
      </c>
      <c r="U6" s="36">
        <f aca="true" t="shared" si="0" ref="U6:U30">ROUND(T6/S6*100,1)</f>
        <v>98</v>
      </c>
      <c r="V6" s="141">
        <v>13059263257</v>
      </c>
      <c r="W6" s="36">
        <f aca="true" t="shared" si="1" ref="W6:W17">ROUND(((T6-V6)/V6)*100,1)</f>
        <v>-1.6</v>
      </c>
    </row>
    <row r="7" spans="1:23" ht="25.5" customHeight="1">
      <c r="A7" s="188" t="s">
        <v>112</v>
      </c>
      <c r="B7" s="189"/>
      <c r="C7" s="190"/>
      <c r="D7" s="37">
        <v>485718000</v>
      </c>
      <c r="E7" s="38">
        <v>471498462</v>
      </c>
      <c r="F7" s="36">
        <v>97.1</v>
      </c>
      <c r="G7" s="38">
        <v>643897000</v>
      </c>
      <c r="H7" s="36">
        <v>-26.8</v>
      </c>
      <c r="K7" s="75"/>
      <c r="L7" s="75"/>
      <c r="M7" s="75"/>
      <c r="N7" s="75"/>
      <c r="O7" s="192"/>
      <c r="P7" s="42"/>
      <c r="Q7" s="183" t="s">
        <v>154</v>
      </c>
      <c r="R7" s="184"/>
      <c r="S7" s="141">
        <v>352359000</v>
      </c>
      <c r="T7" s="141">
        <v>324343814</v>
      </c>
      <c r="U7" s="36">
        <f t="shared" si="0"/>
        <v>92</v>
      </c>
      <c r="V7" s="141">
        <v>484332565</v>
      </c>
      <c r="W7" s="36">
        <f t="shared" si="1"/>
        <v>-33</v>
      </c>
    </row>
    <row r="8" spans="1:23" ht="25.5" customHeight="1">
      <c r="A8" s="188" t="s">
        <v>78</v>
      </c>
      <c r="B8" s="189"/>
      <c r="C8" s="190"/>
      <c r="D8" s="37">
        <v>5127609000</v>
      </c>
      <c r="E8" s="38">
        <v>5127608389</v>
      </c>
      <c r="F8" s="36">
        <v>99.9</v>
      </c>
      <c r="G8" s="38">
        <v>5513262100</v>
      </c>
      <c r="H8" s="36">
        <v>-7</v>
      </c>
      <c r="K8" s="19"/>
      <c r="L8" s="19"/>
      <c r="M8" s="19"/>
      <c r="N8" s="19"/>
      <c r="O8" s="192"/>
      <c r="P8" s="185" t="s">
        <v>9</v>
      </c>
      <c r="Q8" s="186"/>
      <c r="R8" s="187"/>
      <c r="S8" s="39">
        <f>S6+S7</f>
        <v>13462108000</v>
      </c>
      <c r="T8" s="39">
        <f>T6+T7</f>
        <v>13171529484</v>
      </c>
      <c r="U8" s="36">
        <f t="shared" si="0"/>
        <v>97.8</v>
      </c>
      <c r="V8" s="39">
        <f>V6+V7</f>
        <v>13543595822</v>
      </c>
      <c r="W8" s="36">
        <f t="shared" si="1"/>
        <v>-2.7</v>
      </c>
    </row>
    <row r="9" spans="1:23" ht="25.5" customHeight="1">
      <c r="A9" s="188" t="s">
        <v>10</v>
      </c>
      <c r="B9" s="189"/>
      <c r="C9" s="190"/>
      <c r="D9" s="37">
        <v>1551193000</v>
      </c>
      <c r="E9" s="38">
        <v>1625932060</v>
      </c>
      <c r="F9" s="36">
        <v>104.8</v>
      </c>
      <c r="G9" s="38">
        <v>1575000847</v>
      </c>
      <c r="H9" s="36">
        <v>3.2</v>
      </c>
      <c r="K9" s="75"/>
      <c r="L9" s="75"/>
      <c r="M9" s="75"/>
      <c r="N9" s="75"/>
      <c r="O9" s="192"/>
      <c r="P9" s="42"/>
      <c r="Q9" s="174" t="s">
        <v>11</v>
      </c>
      <c r="R9" s="176"/>
      <c r="S9" s="141">
        <v>188110000</v>
      </c>
      <c r="T9" s="141">
        <v>176001579</v>
      </c>
      <c r="U9" s="36">
        <f>ROUND(T9/S9*100,1)</f>
        <v>93.6</v>
      </c>
      <c r="V9" s="141">
        <v>195654664</v>
      </c>
      <c r="W9" s="36">
        <f t="shared" si="1"/>
        <v>-10</v>
      </c>
    </row>
    <row r="10" spans="1:23" ht="25.5" customHeight="1">
      <c r="A10" s="188" t="s">
        <v>31</v>
      </c>
      <c r="B10" s="189"/>
      <c r="C10" s="190"/>
      <c r="D10" s="37">
        <v>6227600000</v>
      </c>
      <c r="E10" s="38">
        <v>6230389642</v>
      </c>
      <c r="F10" s="36">
        <v>100</v>
      </c>
      <c r="G10" s="38">
        <v>6063449774</v>
      </c>
      <c r="H10" s="36">
        <v>2.8</v>
      </c>
      <c r="K10" s="75"/>
      <c r="L10" s="75"/>
      <c r="M10" s="75"/>
      <c r="N10" s="75"/>
      <c r="O10" s="192"/>
      <c r="P10" s="42"/>
      <c r="Q10" s="183" t="s">
        <v>12</v>
      </c>
      <c r="R10" s="184"/>
      <c r="S10" s="141">
        <v>6176000</v>
      </c>
      <c r="T10" s="141">
        <v>3460662</v>
      </c>
      <c r="U10" s="36">
        <f t="shared" si="0"/>
        <v>56</v>
      </c>
      <c r="V10" s="141">
        <v>6392705</v>
      </c>
      <c r="W10" s="36">
        <f t="shared" si="1"/>
        <v>-45.9</v>
      </c>
    </row>
    <row r="11" spans="1:23" ht="25.5" customHeight="1">
      <c r="A11" s="188" t="s">
        <v>14</v>
      </c>
      <c r="B11" s="189"/>
      <c r="C11" s="190"/>
      <c r="D11" s="37">
        <v>4273322000</v>
      </c>
      <c r="E11" s="38">
        <v>3658870891</v>
      </c>
      <c r="F11" s="36">
        <v>85.6</v>
      </c>
      <c r="G11" s="38">
        <v>3876382220</v>
      </c>
      <c r="H11" s="36">
        <v>-5.6</v>
      </c>
      <c r="K11" s="75"/>
      <c r="L11" s="75"/>
      <c r="M11" s="75"/>
      <c r="N11" s="75"/>
      <c r="O11" s="192"/>
      <c r="P11" s="185" t="s">
        <v>13</v>
      </c>
      <c r="Q11" s="186"/>
      <c r="R11" s="187"/>
      <c r="S11" s="39">
        <f>S9+S10</f>
        <v>194286000</v>
      </c>
      <c r="T11" s="39">
        <f>T9+T10</f>
        <v>179462241</v>
      </c>
      <c r="U11" s="36">
        <f t="shared" si="0"/>
        <v>92.4</v>
      </c>
      <c r="V11" s="39">
        <f>V9+V10</f>
        <v>202047369</v>
      </c>
      <c r="W11" s="36">
        <f t="shared" si="1"/>
        <v>-11.2</v>
      </c>
    </row>
    <row r="12" spans="1:23" ht="25.5" customHeight="1">
      <c r="A12" s="188" t="s">
        <v>16</v>
      </c>
      <c r="B12" s="189"/>
      <c r="C12" s="190"/>
      <c r="D12" s="37">
        <v>10505000</v>
      </c>
      <c r="E12" s="38">
        <v>10505998</v>
      </c>
      <c r="F12" s="36">
        <v>100</v>
      </c>
      <c r="G12" s="38">
        <v>3375882</v>
      </c>
      <c r="H12" s="36">
        <v>211.2</v>
      </c>
      <c r="K12" s="75"/>
      <c r="L12" s="75"/>
      <c r="M12" s="75"/>
      <c r="N12" s="75"/>
      <c r="O12" s="192"/>
      <c r="P12" s="174" t="s">
        <v>15</v>
      </c>
      <c r="Q12" s="175"/>
      <c r="R12" s="176"/>
      <c r="S12" s="141">
        <v>53295000</v>
      </c>
      <c r="T12" s="141">
        <v>50515433</v>
      </c>
      <c r="U12" s="36">
        <f t="shared" si="0"/>
        <v>94.8</v>
      </c>
      <c r="V12" s="141">
        <v>52462694</v>
      </c>
      <c r="W12" s="36">
        <f t="shared" si="1"/>
        <v>-3.7</v>
      </c>
    </row>
    <row r="13" spans="1:23" ht="25.5" customHeight="1">
      <c r="A13" s="188" t="s">
        <v>18</v>
      </c>
      <c r="B13" s="189"/>
      <c r="C13" s="190"/>
      <c r="D13" s="37">
        <v>55686000</v>
      </c>
      <c r="E13" s="38">
        <v>93931836</v>
      </c>
      <c r="F13" s="36">
        <v>168.7</v>
      </c>
      <c r="G13" s="38">
        <v>78988637</v>
      </c>
      <c r="H13" s="36">
        <v>18.9</v>
      </c>
      <c r="K13" s="75"/>
      <c r="L13" s="75"/>
      <c r="M13" s="75"/>
      <c r="N13" s="75"/>
      <c r="O13" s="192"/>
      <c r="P13" s="41"/>
      <c r="Q13" s="183" t="s">
        <v>17</v>
      </c>
      <c r="R13" s="184"/>
      <c r="S13" s="141">
        <v>1694423000</v>
      </c>
      <c r="T13" s="141">
        <v>1694416470</v>
      </c>
      <c r="U13" s="36">
        <f t="shared" si="0"/>
        <v>100</v>
      </c>
      <c r="V13" s="141">
        <v>1626535206</v>
      </c>
      <c r="W13" s="36">
        <f t="shared" si="1"/>
        <v>4.2</v>
      </c>
    </row>
    <row r="14" spans="1:23" ht="25.5" customHeight="1">
      <c r="A14" s="177" t="s">
        <v>20</v>
      </c>
      <c r="B14" s="178"/>
      <c r="C14" s="182"/>
      <c r="D14" s="37">
        <v>27374222000</v>
      </c>
      <c r="E14" s="38">
        <v>26874993193</v>
      </c>
      <c r="F14" s="36">
        <v>98.2</v>
      </c>
      <c r="G14" s="38">
        <v>27421237927</v>
      </c>
      <c r="H14" s="36">
        <v>-2</v>
      </c>
      <c r="K14" s="75"/>
      <c r="L14" s="75"/>
      <c r="M14" s="75"/>
      <c r="N14" s="75"/>
      <c r="O14" s="192"/>
      <c r="P14" s="42"/>
      <c r="Q14" s="183" t="s">
        <v>19</v>
      </c>
      <c r="R14" s="184"/>
      <c r="S14" s="141">
        <v>55937000</v>
      </c>
      <c r="T14" s="141">
        <v>52927954</v>
      </c>
      <c r="U14" s="36">
        <f t="shared" si="0"/>
        <v>94.6</v>
      </c>
      <c r="V14" s="141">
        <v>74082718</v>
      </c>
      <c r="W14" s="36">
        <f t="shared" si="1"/>
        <v>-28.6</v>
      </c>
    </row>
    <row r="15" spans="15:23" ht="25.5" customHeight="1">
      <c r="O15" s="192"/>
      <c r="P15" s="43"/>
      <c r="Q15" s="183" t="s">
        <v>84</v>
      </c>
      <c r="R15" s="184"/>
      <c r="S15" s="141">
        <v>610000</v>
      </c>
      <c r="T15" s="141">
        <v>609037</v>
      </c>
      <c r="U15" s="36">
        <f t="shared" si="0"/>
        <v>99.8</v>
      </c>
      <c r="V15" s="141">
        <v>361036</v>
      </c>
      <c r="W15" s="36">
        <f t="shared" si="1"/>
        <v>68.7</v>
      </c>
    </row>
    <row r="16" spans="15:23" ht="25.5" customHeight="1">
      <c r="O16" s="192"/>
      <c r="P16" s="43"/>
      <c r="Q16" s="183" t="s">
        <v>85</v>
      </c>
      <c r="R16" s="184"/>
      <c r="S16" s="141">
        <v>165000</v>
      </c>
      <c r="T16" s="141">
        <v>0</v>
      </c>
      <c r="U16" s="36">
        <f t="shared" si="0"/>
        <v>0</v>
      </c>
      <c r="V16" s="141">
        <v>0</v>
      </c>
      <c r="W16" s="44" t="s">
        <v>114</v>
      </c>
    </row>
    <row r="17" spans="15:23" ht="25.5" customHeight="1">
      <c r="O17" s="192"/>
      <c r="P17" s="185" t="s">
        <v>21</v>
      </c>
      <c r="Q17" s="186"/>
      <c r="R17" s="187"/>
      <c r="S17" s="39">
        <f>SUM(S13:S16)</f>
        <v>1751135000</v>
      </c>
      <c r="T17" s="39">
        <f>SUM(T13:T16)</f>
        <v>1747953461</v>
      </c>
      <c r="U17" s="36">
        <f t="shared" si="0"/>
        <v>99.8</v>
      </c>
      <c r="V17" s="39">
        <f>SUM(V13:V16)</f>
        <v>1700978960</v>
      </c>
      <c r="W17" s="36">
        <f t="shared" si="1"/>
        <v>2.8</v>
      </c>
    </row>
    <row r="18" spans="15:23" ht="25.5" customHeight="1">
      <c r="O18" s="192"/>
      <c r="P18" s="42"/>
      <c r="Q18" s="174" t="s">
        <v>22</v>
      </c>
      <c r="R18" s="176"/>
      <c r="S18" s="141">
        <v>180000</v>
      </c>
      <c r="T18" s="141">
        <v>51977</v>
      </c>
      <c r="U18" s="36">
        <f t="shared" si="0"/>
        <v>28.9</v>
      </c>
      <c r="V18" s="141">
        <v>29400</v>
      </c>
      <c r="W18" s="44" t="s">
        <v>96</v>
      </c>
    </row>
    <row r="19" spans="15:23" ht="25.5" customHeight="1">
      <c r="O19" s="192"/>
      <c r="P19" s="45"/>
      <c r="Q19" s="183" t="s">
        <v>23</v>
      </c>
      <c r="R19" s="184"/>
      <c r="S19" s="141">
        <v>90000</v>
      </c>
      <c r="T19" s="141">
        <v>0</v>
      </c>
      <c r="U19" s="36">
        <f t="shared" si="0"/>
        <v>0</v>
      </c>
      <c r="V19" s="141">
        <v>0</v>
      </c>
      <c r="W19" s="44" t="s">
        <v>96</v>
      </c>
    </row>
    <row r="20" spans="15:23" ht="25.5" customHeight="1">
      <c r="O20" s="192"/>
      <c r="P20" s="185" t="s">
        <v>24</v>
      </c>
      <c r="Q20" s="186"/>
      <c r="R20" s="187"/>
      <c r="S20" s="39">
        <f>SUM(S18:S19)</f>
        <v>270000</v>
      </c>
      <c r="T20" s="39">
        <f>SUM(T18:T19)</f>
        <v>51977</v>
      </c>
      <c r="U20" s="36">
        <f t="shared" si="0"/>
        <v>19.3</v>
      </c>
      <c r="V20" s="39">
        <f>SUM(V18:V19)</f>
        <v>29400</v>
      </c>
      <c r="W20" s="44" t="s">
        <v>96</v>
      </c>
    </row>
    <row r="21" spans="15:23" ht="25.5" customHeight="1">
      <c r="O21" s="192"/>
      <c r="P21" s="174" t="s">
        <v>25</v>
      </c>
      <c r="Q21" s="175"/>
      <c r="R21" s="176"/>
      <c r="S21" s="141">
        <v>160872000</v>
      </c>
      <c r="T21" s="141">
        <v>137232127</v>
      </c>
      <c r="U21" s="36">
        <f t="shared" si="0"/>
        <v>85.3</v>
      </c>
      <c r="V21" s="141">
        <v>135994576</v>
      </c>
      <c r="W21" s="36">
        <f aca="true" t="shared" si="2" ref="W21:W30">ROUND(((T21-V21)/V21)*100,1)</f>
        <v>0.9</v>
      </c>
    </row>
    <row r="22" spans="15:23" ht="25.5" customHeight="1">
      <c r="O22" s="185" t="s">
        <v>26</v>
      </c>
      <c r="P22" s="175"/>
      <c r="Q22" s="175"/>
      <c r="R22" s="176"/>
      <c r="S22" s="39">
        <f>S8+S11+S12+S17+S20+S21</f>
        <v>15621966000</v>
      </c>
      <c r="T22" s="39">
        <f>T8+T11+T12+T17+T20+T21</f>
        <v>15286744723</v>
      </c>
      <c r="U22" s="36">
        <f t="shared" si="0"/>
        <v>97.9</v>
      </c>
      <c r="V22" s="39">
        <f>V8+V11+V12+V17+V20+V21</f>
        <v>15635108821</v>
      </c>
      <c r="W22" s="36">
        <f t="shared" si="2"/>
        <v>-2.2</v>
      </c>
    </row>
    <row r="23" spans="15:23" ht="25.5" customHeight="1">
      <c r="O23" s="174" t="s">
        <v>79</v>
      </c>
      <c r="P23" s="175"/>
      <c r="Q23" s="175"/>
      <c r="R23" s="176"/>
      <c r="S23" s="141">
        <v>3249797000</v>
      </c>
      <c r="T23" s="141">
        <v>3249795796</v>
      </c>
      <c r="U23" s="36">
        <f>ROUNDDOWN(T23/S23*100,1)</f>
        <v>99.9</v>
      </c>
      <c r="V23" s="141">
        <v>3415602962</v>
      </c>
      <c r="W23" s="36">
        <f t="shared" si="2"/>
        <v>-4.9</v>
      </c>
    </row>
    <row r="24" spans="15:23" ht="25.5" customHeight="1">
      <c r="O24" s="174" t="s">
        <v>80</v>
      </c>
      <c r="P24" s="175"/>
      <c r="Q24" s="175"/>
      <c r="R24" s="176"/>
      <c r="S24" s="141">
        <v>2371000</v>
      </c>
      <c r="T24" s="141">
        <v>2370212</v>
      </c>
      <c r="U24" s="36">
        <f>ROUNDDOWN(T24/S24*100,1)</f>
        <v>99.9</v>
      </c>
      <c r="V24" s="141">
        <v>2370507</v>
      </c>
      <c r="W24" s="36">
        <f t="shared" si="2"/>
        <v>0</v>
      </c>
    </row>
    <row r="25" spans="15:23" ht="25.5" customHeight="1">
      <c r="O25" s="174" t="s">
        <v>27</v>
      </c>
      <c r="P25" s="175"/>
      <c r="Q25" s="175"/>
      <c r="R25" s="176"/>
      <c r="S25" s="141">
        <v>91000</v>
      </c>
      <c r="T25" s="141">
        <v>90165</v>
      </c>
      <c r="U25" s="36">
        <f t="shared" si="0"/>
        <v>99.1</v>
      </c>
      <c r="V25" s="141">
        <v>114756</v>
      </c>
      <c r="W25" s="36">
        <f t="shared" si="2"/>
        <v>-21.4</v>
      </c>
    </row>
    <row r="26" spans="15:23" ht="25.5" customHeight="1">
      <c r="O26" s="174" t="s">
        <v>115</v>
      </c>
      <c r="P26" s="180"/>
      <c r="Q26" s="180"/>
      <c r="R26" s="181"/>
      <c r="S26" s="141">
        <v>1310519000</v>
      </c>
      <c r="T26" s="141">
        <v>1310518083</v>
      </c>
      <c r="U26" s="36">
        <f>ROUNDDOWN(T26/S26*100,1)</f>
        <v>99.9</v>
      </c>
      <c r="V26" s="141">
        <v>1353840514</v>
      </c>
      <c r="W26" s="36">
        <f t="shared" si="2"/>
        <v>-3.2</v>
      </c>
    </row>
    <row r="27" spans="15:23" ht="25.5" customHeight="1">
      <c r="O27" s="174" t="s">
        <v>116</v>
      </c>
      <c r="P27" s="180"/>
      <c r="Q27" s="180"/>
      <c r="R27" s="181"/>
      <c r="S27" s="141">
        <v>6468983000</v>
      </c>
      <c r="T27" s="141">
        <v>6331437369</v>
      </c>
      <c r="U27" s="36">
        <f t="shared" si="0"/>
        <v>97.9</v>
      </c>
      <c r="V27" s="141">
        <v>6171471301</v>
      </c>
      <c r="W27" s="36">
        <f t="shared" si="2"/>
        <v>2.6</v>
      </c>
    </row>
    <row r="28" spans="15:23" ht="25.5" customHeight="1">
      <c r="O28" s="174" t="s">
        <v>28</v>
      </c>
      <c r="P28" s="175"/>
      <c r="Q28" s="175"/>
      <c r="R28" s="176"/>
      <c r="S28" s="141">
        <v>283882000</v>
      </c>
      <c r="T28" s="141">
        <v>278208029</v>
      </c>
      <c r="U28" s="36">
        <f t="shared" si="0"/>
        <v>98</v>
      </c>
      <c r="V28" s="141">
        <v>268317886</v>
      </c>
      <c r="W28" s="36">
        <f t="shared" si="2"/>
        <v>3.7</v>
      </c>
    </row>
    <row r="29" spans="15:23" ht="25.5" customHeight="1">
      <c r="O29" s="174" t="s">
        <v>29</v>
      </c>
      <c r="P29" s="175"/>
      <c r="Q29" s="175"/>
      <c r="R29" s="176"/>
      <c r="S29" s="141">
        <v>140317000</v>
      </c>
      <c r="T29" s="141">
        <v>136866630</v>
      </c>
      <c r="U29" s="36">
        <f t="shared" si="0"/>
        <v>97.5</v>
      </c>
      <c r="V29" s="141">
        <v>287443928</v>
      </c>
      <c r="W29" s="36">
        <f t="shared" si="2"/>
        <v>-52.4</v>
      </c>
    </row>
    <row r="30" spans="15:23" ht="25.5" customHeight="1">
      <c r="O30" s="177" t="s">
        <v>20</v>
      </c>
      <c r="P30" s="178"/>
      <c r="Q30" s="178"/>
      <c r="R30" s="182"/>
      <c r="S30" s="39">
        <f>S5+S22+S23+S24+S25+S26+S27+S28+S29</f>
        <v>27374222000</v>
      </c>
      <c r="T30" s="39">
        <f>T5+T22+T23+T24+T25+T26+T27+T28+T29</f>
        <v>26866593300</v>
      </c>
      <c r="U30" s="36">
        <f t="shared" si="0"/>
        <v>98.1</v>
      </c>
      <c r="V30" s="39">
        <f>V5+V22+V23+V24+V25+V26+V27+V28+V29</f>
        <v>27410731929</v>
      </c>
      <c r="W30" s="36">
        <f t="shared" si="2"/>
        <v>-2</v>
      </c>
    </row>
    <row r="31" spans="19:20" ht="25.5" customHeight="1">
      <c r="S31" s="1"/>
      <c r="T31" s="1"/>
    </row>
    <row r="32" spans="15:21" ht="25.5" customHeight="1">
      <c r="O32" s="177" t="s">
        <v>30</v>
      </c>
      <c r="P32" s="178"/>
      <c r="Q32" s="178"/>
      <c r="R32" s="179"/>
      <c r="S32" s="46"/>
      <c r="T32" s="47">
        <f>E14-T30</f>
        <v>8399893</v>
      </c>
      <c r="U32" s="48"/>
    </row>
  </sheetData>
  <sheetProtection/>
  <mergeCells count="40">
    <mergeCell ref="A10:C10"/>
    <mergeCell ref="A11:C11"/>
    <mergeCell ref="A12:C12"/>
    <mergeCell ref="A13:C13"/>
    <mergeCell ref="A14:C14"/>
    <mergeCell ref="A3:C3"/>
    <mergeCell ref="A5:C5"/>
    <mergeCell ref="A6:C6"/>
    <mergeCell ref="A7:C7"/>
    <mergeCell ref="A8:C8"/>
    <mergeCell ref="A9:C9"/>
    <mergeCell ref="O3:R3"/>
    <mergeCell ref="O5:R5"/>
    <mergeCell ref="O6:O21"/>
    <mergeCell ref="Q6:R6"/>
    <mergeCell ref="Q7:R7"/>
    <mergeCell ref="P8:R8"/>
    <mergeCell ref="Q9:R9"/>
    <mergeCell ref="Q10:R10"/>
    <mergeCell ref="P11:R11"/>
    <mergeCell ref="P12:R12"/>
    <mergeCell ref="Q13:R13"/>
    <mergeCell ref="Q14:R14"/>
    <mergeCell ref="Q15:R15"/>
    <mergeCell ref="Q16:R16"/>
    <mergeCell ref="P17:R17"/>
    <mergeCell ref="Q18:R18"/>
    <mergeCell ref="Q19:R19"/>
    <mergeCell ref="P20:R20"/>
    <mergeCell ref="P21:R21"/>
    <mergeCell ref="O22:R22"/>
    <mergeCell ref="O23:R23"/>
    <mergeCell ref="O24:R24"/>
    <mergeCell ref="O32:R32"/>
    <mergeCell ref="O25:R25"/>
    <mergeCell ref="O26:R26"/>
    <mergeCell ref="O27:R27"/>
    <mergeCell ref="O28:R28"/>
    <mergeCell ref="O29:R29"/>
    <mergeCell ref="O30:R30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differentOddEven="1" alignWithMargins="0">
    <oddFooter>&amp;C&amp;"ＭＳ 明朝,標準"&amp;12 2</oddFooter>
    <evenFooter>&amp;C&amp;"ＭＳ 明朝,標準"&amp;12 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3"/>
  <sheetViews>
    <sheetView zoomScalePageLayoutView="0" workbookViewId="0" topLeftCell="C1">
      <selection activeCell="E19" sqref="E19"/>
    </sheetView>
  </sheetViews>
  <sheetFormatPr defaultColWidth="9.00390625" defaultRowHeight="18" customHeight="1"/>
  <cols>
    <col min="1" max="1" width="4.375" style="1" customWidth="1"/>
    <col min="2" max="2" width="14.125" style="1" customWidth="1"/>
    <col min="3" max="3" width="14.50390625" style="1" customWidth="1"/>
    <col min="4" max="4" width="6.75390625" style="1" customWidth="1"/>
    <col min="5" max="5" width="11.625" style="2" customWidth="1"/>
    <col min="6" max="6" width="3.625" style="2" customWidth="1"/>
    <col min="7" max="7" width="16.00390625" style="1" customWidth="1"/>
    <col min="8" max="9" width="9.875" style="1" customWidth="1"/>
    <col min="10" max="10" width="4.375" style="1" customWidth="1"/>
    <col min="11" max="11" width="20.00390625" style="1" customWidth="1"/>
    <col min="12" max="13" width="15.625" style="1" customWidth="1"/>
    <col min="14" max="14" width="16.125" style="1" customWidth="1"/>
    <col min="15" max="16384" width="9.00390625" style="1" customWidth="1"/>
  </cols>
  <sheetData>
    <row r="1" spans="1:14" ht="22.5" customHeight="1">
      <c r="A1" s="96" t="s">
        <v>177</v>
      </c>
      <c r="B1" s="97"/>
      <c r="C1" s="97"/>
      <c r="D1" s="98"/>
      <c r="E1" s="99"/>
      <c r="F1" s="99"/>
      <c r="G1" s="98"/>
      <c r="H1" s="98"/>
      <c r="I1" s="65"/>
      <c r="J1" s="3" t="s">
        <v>137</v>
      </c>
      <c r="N1" s="2"/>
    </row>
    <row r="2" spans="1:14" ht="17.25" customHeight="1">
      <c r="A2" s="98"/>
      <c r="B2" s="98"/>
      <c r="C2" s="98"/>
      <c r="D2" s="98"/>
      <c r="E2" s="99"/>
      <c r="F2" s="99"/>
      <c r="G2" s="100" t="s">
        <v>53</v>
      </c>
      <c r="H2" s="98"/>
      <c r="I2" s="65"/>
      <c r="N2" s="49" t="s">
        <v>53</v>
      </c>
    </row>
    <row r="3" spans="1:16" ht="22.5" customHeight="1">
      <c r="A3" s="210" t="s">
        <v>54</v>
      </c>
      <c r="B3" s="101" t="s">
        <v>55</v>
      </c>
      <c r="C3" s="201" t="s">
        <v>56</v>
      </c>
      <c r="D3" s="201"/>
      <c r="E3" s="203" t="s">
        <v>57</v>
      </c>
      <c r="F3" s="204"/>
      <c r="G3" s="102" t="s">
        <v>58</v>
      </c>
      <c r="H3" s="102" t="s">
        <v>59</v>
      </c>
      <c r="I3" s="83"/>
      <c r="J3" s="170" t="s">
        <v>55</v>
      </c>
      <c r="K3" s="170"/>
      <c r="L3" s="196" t="s">
        <v>71</v>
      </c>
      <c r="M3" s="196" t="s">
        <v>162</v>
      </c>
      <c r="N3" s="196" t="s">
        <v>158</v>
      </c>
      <c r="O3" s="198" t="s">
        <v>72</v>
      </c>
      <c r="P3" s="199"/>
    </row>
    <row r="4" spans="1:16" ht="22.5" customHeight="1">
      <c r="A4" s="210"/>
      <c r="B4" s="122" t="s">
        <v>60</v>
      </c>
      <c r="C4" s="205">
        <v>64696703351</v>
      </c>
      <c r="D4" s="205"/>
      <c r="E4" s="152">
        <v>4.63</v>
      </c>
      <c r="F4" s="153" t="s">
        <v>159</v>
      </c>
      <c r="G4" s="142">
        <v>2995457365</v>
      </c>
      <c r="H4" s="105">
        <v>0.660697700901723</v>
      </c>
      <c r="I4" s="82"/>
      <c r="J4" s="170"/>
      <c r="K4" s="170"/>
      <c r="L4" s="196"/>
      <c r="M4" s="196"/>
      <c r="N4" s="196"/>
      <c r="O4" s="51" t="s">
        <v>69</v>
      </c>
      <c r="P4" s="51" t="s">
        <v>70</v>
      </c>
    </row>
    <row r="5" spans="1:16" ht="22.5" customHeight="1">
      <c r="A5" s="210"/>
      <c r="B5" s="122" t="s">
        <v>61</v>
      </c>
      <c r="C5" s="205">
        <v>67117</v>
      </c>
      <c r="D5" s="205"/>
      <c r="E5" s="154">
        <v>22920</v>
      </c>
      <c r="F5" s="155" t="s">
        <v>62</v>
      </c>
      <c r="G5" s="142">
        <v>1538321640</v>
      </c>
      <c r="H5" s="105">
        <v>0.3393022990982773</v>
      </c>
      <c r="I5" s="82"/>
      <c r="J5" s="171" t="s">
        <v>155</v>
      </c>
      <c r="K5" s="200"/>
      <c r="L5" s="121">
        <v>4562800800</v>
      </c>
      <c r="M5" s="121">
        <v>4258807048</v>
      </c>
      <c r="N5" s="121">
        <v>313192502</v>
      </c>
      <c r="O5" s="156">
        <v>93.3</v>
      </c>
      <c r="P5" s="61">
        <v>0.934</v>
      </c>
    </row>
    <row r="6" spans="1:16" ht="22.5" customHeight="1">
      <c r="A6" s="210"/>
      <c r="B6" s="206" t="s">
        <v>63</v>
      </c>
      <c r="C6" s="206"/>
      <c r="D6" s="206"/>
      <c r="E6" s="211"/>
      <c r="F6" s="212"/>
      <c r="G6" s="123">
        <v>4533779005</v>
      </c>
      <c r="H6" s="105">
        <v>1</v>
      </c>
      <c r="I6" s="82"/>
      <c r="J6" s="171" t="s">
        <v>156</v>
      </c>
      <c r="K6" s="200"/>
      <c r="L6" s="121">
        <v>1451762271</v>
      </c>
      <c r="M6" s="121">
        <v>361210660</v>
      </c>
      <c r="N6" s="121">
        <v>754569689</v>
      </c>
      <c r="O6" s="156">
        <v>24.9</v>
      </c>
      <c r="P6" s="61">
        <v>0.184</v>
      </c>
    </row>
    <row r="7" spans="1:16" ht="22.5" customHeight="1">
      <c r="A7" s="210"/>
      <c r="B7" s="202" t="s">
        <v>163</v>
      </c>
      <c r="C7" s="202"/>
      <c r="D7" s="202"/>
      <c r="E7" s="143">
        <v>646</v>
      </c>
      <c r="F7" s="136" t="s">
        <v>64</v>
      </c>
      <c r="G7" s="142">
        <v>476551402</v>
      </c>
      <c r="H7" s="105">
        <v>0.10511129931001126</v>
      </c>
      <c r="I7" s="82"/>
      <c r="J7" s="171" t="s">
        <v>76</v>
      </c>
      <c r="K7" s="200"/>
      <c r="L7" s="60">
        <v>6014563071</v>
      </c>
      <c r="M7" s="60">
        <v>4620017708</v>
      </c>
      <c r="N7" s="58">
        <v>1067762191</v>
      </c>
      <c r="O7" s="156">
        <v>76.8</v>
      </c>
      <c r="P7" s="61">
        <v>0.728</v>
      </c>
    </row>
    <row r="8" spans="1:9" ht="22.5" customHeight="1">
      <c r="A8" s="210"/>
      <c r="B8" s="202" t="s">
        <v>65</v>
      </c>
      <c r="C8" s="202"/>
      <c r="D8" s="202"/>
      <c r="E8" s="143">
        <v>18466</v>
      </c>
      <c r="F8" s="136" t="s">
        <v>64</v>
      </c>
      <c r="G8" s="142">
        <v>295222588</v>
      </c>
      <c r="H8" s="105">
        <v>0.06511622813428243</v>
      </c>
      <c r="I8" s="82"/>
    </row>
    <row r="9" spans="1:10" ht="22.5" customHeight="1">
      <c r="A9" s="210"/>
      <c r="B9" s="202" t="s">
        <v>66</v>
      </c>
      <c r="C9" s="202"/>
      <c r="D9" s="202"/>
      <c r="E9" s="143">
        <v>14389</v>
      </c>
      <c r="F9" s="136" t="s">
        <v>64</v>
      </c>
      <c r="G9" s="142">
        <v>632706306</v>
      </c>
      <c r="H9" s="105">
        <v>0.13955384797146725</v>
      </c>
      <c r="I9" s="82"/>
      <c r="J9" s="1" t="s">
        <v>157</v>
      </c>
    </row>
    <row r="10" spans="1:16" ht="22.5" customHeight="1">
      <c r="A10" s="210"/>
      <c r="B10" s="202" t="s">
        <v>178</v>
      </c>
      <c r="C10" s="202"/>
      <c r="D10" s="202"/>
      <c r="E10" s="143">
        <v>336</v>
      </c>
      <c r="F10" s="136" t="s">
        <v>64</v>
      </c>
      <c r="G10" s="142">
        <v>6212700</v>
      </c>
      <c r="H10" s="105">
        <v>0.0013703138139614726</v>
      </c>
      <c r="I10" s="84"/>
      <c r="J10" s="170" t="s">
        <v>55</v>
      </c>
      <c r="K10" s="170"/>
      <c r="L10" s="196" t="s">
        <v>71</v>
      </c>
      <c r="M10" s="196" t="s">
        <v>162</v>
      </c>
      <c r="N10" s="196" t="s">
        <v>158</v>
      </c>
      <c r="O10" s="198" t="s">
        <v>72</v>
      </c>
      <c r="P10" s="199"/>
    </row>
    <row r="11" spans="1:16" ht="22.5" customHeight="1">
      <c r="A11" s="210"/>
      <c r="B11" s="202" t="s">
        <v>67</v>
      </c>
      <c r="C11" s="202"/>
      <c r="D11" s="202"/>
      <c r="E11" s="213"/>
      <c r="F11" s="214"/>
      <c r="G11" s="104">
        <v>3123086009</v>
      </c>
      <c r="H11" s="105">
        <v>0.6888483107702776</v>
      </c>
      <c r="I11" s="82"/>
      <c r="J11" s="170"/>
      <c r="K11" s="170"/>
      <c r="L11" s="196"/>
      <c r="M11" s="196"/>
      <c r="N11" s="196"/>
      <c r="O11" s="51" t="s">
        <v>69</v>
      </c>
      <c r="P11" s="51" t="s">
        <v>70</v>
      </c>
    </row>
    <row r="12" spans="1:16" ht="22.5" customHeight="1">
      <c r="A12" s="107"/>
      <c r="B12" s="107"/>
      <c r="C12" s="107"/>
      <c r="D12" s="107"/>
      <c r="E12" s="108"/>
      <c r="F12" s="108"/>
      <c r="G12" s="107"/>
      <c r="H12" s="107"/>
      <c r="I12" s="55"/>
      <c r="J12" s="197" t="s">
        <v>54</v>
      </c>
      <c r="K12" s="59" t="s">
        <v>73</v>
      </c>
      <c r="L12" s="60">
        <v>3170702506</v>
      </c>
      <c r="M12" s="60">
        <v>2967238938</v>
      </c>
      <c r="N12" s="58">
        <v>211213821</v>
      </c>
      <c r="O12" s="156">
        <v>93.6</v>
      </c>
      <c r="P12" s="61">
        <v>0.936</v>
      </c>
    </row>
    <row r="13" spans="1:16" ht="22.5" customHeight="1">
      <c r="A13" s="210" t="s">
        <v>77</v>
      </c>
      <c r="B13" s="101" t="s">
        <v>55</v>
      </c>
      <c r="C13" s="201" t="s">
        <v>56</v>
      </c>
      <c r="D13" s="201"/>
      <c r="E13" s="203" t="s">
        <v>57</v>
      </c>
      <c r="F13" s="204"/>
      <c r="G13" s="102" t="s">
        <v>58</v>
      </c>
      <c r="H13" s="102" t="s">
        <v>59</v>
      </c>
      <c r="I13" s="83"/>
      <c r="J13" s="197"/>
      <c r="K13" s="59" t="s">
        <v>74</v>
      </c>
      <c r="L13" s="60">
        <v>1002069686</v>
      </c>
      <c r="M13" s="60">
        <v>248924121</v>
      </c>
      <c r="N13" s="58">
        <v>517919414</v>
      </c>
      <c r="O13" s="156">
        <v>24.8</v>
      </c>
      <c r="P13" s="61">
        <v>0.183</v>
      </c>
    </row>
    <row r="14" spans="1:16" ht="22.5" customHeight="1">
      <c r="A14" s="210"/>
      <c r="B14" s="122" t="s">
        <v>60</v>
      </c>
      <c r="C14" s="205">
        <v>64696703351</v>
      </c>
      <c r="D14" s="205"/>
      <c r="E14" s="132">
        <v>1.42</v>
      </c>
      <c r="F14" s="134" t="s">
        <v>159</v>
      </c>
      <c r="G14" s="142">
        <v>918693188</v>
      </c>
      <c r="H14" s="105">
        <v>0.6667955286826586</v>
      </c>
      <c r="I14" s="82"/>
      <c r="J14" s="197"/>
      <c r="K14" s="4" t="s">
        <v>75</v>
      </c>
      <c r="L14" s="60">
        <v>4172772192</v>
      </c>
      <c r="M14" s="60">
        <v>3216163059</v>
      </c>
      <c r="N14" s="121">
        <v>729133235</v>
      </c>
      <c r="O14" s="156">
        <v>77.1</v>
      </c>
      <c r="P14" s="61">
        <v>0.728</v>
      </c>
    </row>
    <row r="15" spans="1:16" ht="22.5" customHeight="1">
      <c r="A15" s="210"/>
      <c r="B15" s="122" t="s">
        <v>61</v>
      </c>
      <c r="C15" s="205">
        <v>67117</v>
      </c>
      <c r="D15" s="205"/>
      <c r="E15" s="133">
        <v>6840</v>
      </c>
      <c r="F15" s="135" t="s">
        <v>62</v>
      </c>
      <c r="G15" s="142">
        <v>459080280</v>
      </c>
      <c r="H15" s="105">
        <v>0.33320447131734143</v>
      </c>
      <c r="I15" s="82"/>
      <c r="J15" s="207" t="s">
        <v>77</v>
      </c>
      <c r="K15" s="59" t="s">
        <v>73</v>
      </c>
      <c r="L15" s="60">
        <v>951833128</v>
      </c>
      <c r="M15" s="60">
        <v>889132922</v>
      </c>
      <c r="N15" s="121">
        <v>63651835</v>
      </c>
      <c r="O15" s="156">
        <v>93.4</v>
      </c>
      <c r="P15" s="61">
        <v>0.935</v>
      </c>
    </row>
    <row r="16" spans="1:16" ht="22.5" customHeight="1">
      <c r="A16" s="210"/>
      <c r="B16" s="206" t="s">
        <v>63</v>
      </c>
      <c r="C16" s="206"/>
      <c r="D16" s="206"/>
      <c r="E16" s="211"/>
      <c r="F16" s="212"/>
      <c r="G16" s="123">
        <v>1377773468</v>
      </c>
      <c r="H16" s="105">
        <v>1</v>
      </c>
      <c r="I16" s="79"/>
      <c r="J16" s="208"/>
      <c r="K16" s="59" t="s">
        <v>74</v>
      </c>
      <c r="L16" s="60">
        <v>270583393</v>
      </c>
      <c r="M16" s="60">
        <v>70017986</v>
      </c>
      <c r="N16" s="121">
        <v>141859181</v>
      </c>
      <c r="O16" s="156">
        <v>25.9</v>
      </c>
      <c r="P16" s="61">
        <v>0.198</v>
      </c>
    </row>
    <row r="17" spans="1:16" ht="22.5" customHeight="1">
      <c r="A17" s="210"/>
      <c r="B17" s="202" t="s">
        <v>164</v>
      </c>
      <c r="C17" s="202"/>
      <c r="D17" s="202"/>
      <c r="E17" s="143">
        <v>786</v>
      </c>
      <c r="F17" s="136" t="s">
        <v>64</v>
      </c>
      <c r="G17" s="142">
        <v>156393232</v>
      </c>
      <c r="H17" s="105">
        <v>0.11351157184571362</v>
      </c>
      <c r="I17" s="79"/>
      <c r="J17" s="209"/>
      <c r="K17" s="4" t="s">
        <v>75</v>
      </c>
      <c r="L17" s="60">
        <v>1222416521</v>
      </c>
      <c r="M17" s="60">
        <v>959150908</v>
      </c>
      <c r="N17" s="121">
        <v>205511016</v>
      </c>
      <c r="O17" s="156">
        <v>78.5</v>
      </c>
      <c r="P17" s="61">
        <v>0.753</v>
      </c>
    </row>
    <row r="18" spans="1:16" ht="22.5" customHeight="1">
      <c r="A18" s="210"/>
      <c r="B18" s="202" t="s">
        <v>65</v>
      </c>
      <c r="C18" s="202"/>
      <c r="D18" s="202"/>
      <c r="E18" s="143">
        <v>18466</v>
      </c>
      <c r="F18" s="136" t="s">
        <v>64</v>
      </c>
      <c r="G18" s="142">
        <v>88103076</v>
      </c>
      <c r="H18" s="105">
        <v>0.06394598099489604</v>
      </c>
      <c r="I18" s="79"/>
      <c r="J18" s="197" t="s">
        <v>68</v>
      </c>
      <c r="K18" s="59" t="s">
        <v>73</v>
      </c>
      <c r="L18" s="60">
        <v>440265166</v>
      </c>
      <c r="M18" s="60">
        <v>402435188</v>
      </c>
      <c r="N18" s="58">
        <v>38326846</v>
      </c>
      <c r="O18" s="156">
        <v>91.4</v>
      </c>
      <c r="P18" s="61">
        <v>0.917</v>
      </c>
    </row>
    <row r="19" spans="1:16" ht="22.5" customHeight="1">
      <c r="A19" s="210"/>
      <c r="B19" s="202" t="s">
        <v>66</v>
      </c>
      <c r="C19" s="202"/>
      <c r="D19" s="202"/>
      <c r="E19" s="143">
        <v>14389</v>
      </c>
      <c r="F19" s="136" t="s">
        <v>64</v>
      </c>
      <c r="G19" s="142">
        <v>193691016</v>
      </c>
      <c r="H19" s="105">
        <v>0.14058262878379074</v>
      </c>
      <c r="I19" s="79"/>
      <c r="J19" s="197"/>
      <c r="K19" s="59" t="s">
        <v>74</v>
      </c>
      <c r="L19" s="60">
        <v>179109192</v>
      </c>
      <c r="M19" s="60">
        <v>42268553</v>
      </c>
      <c r="N19" s="58">
        <v>94791094</v>
      </c>
      <c r="O19" s="156">
        <v>23.6</v>
      </c>
      <c r="P19" s="61">
        <v>0.171</v>
      </c>
    </row>
    <row r="20" spans="1:16" ht="22.5" customHeight="1">
      <c r="A20" s="210"/>
      <c r="B20" s="202" t="s">
        <v>178</v>
      </c>
      <c r="C20" s="202"/>
      <c r="D20" s="202"/>
      <c r="E20" s="143">
        <v>336</v>
      </c>
      <c r="F20" s="136" t="s">
        <v>64</v>
      </c>
      <c r="G20" s="142">
        <v>1865700</v>
      </c>
      <c r="H20" s="105">
        <v>0.0013541413326156459</v>
      </c>
      <c r="I20" s="80"/>
      <c r="J20" s="197"/>
      <c r="K20" s="4" t="s">
        <v>75</v>
      </c>
      <c r="L20" s="60">
        <v>619374358</v>
      </c>
      <c r="M20" s="60">
        <v>444703741</v>
      </c>
      <c r="N20" s="58">
        <v>133117940</v>
      </c>
      <c r="O20" s="156">
        <v>71.8</v>
      </c>
      <c r="P20" s="61">
        <v>0.676</v>
      </c>
    </row>
    <row r="21" spans="1:16" ht="22.5" customHeight="1">
      <c r="A21" s="210"/>
      <c r="B21" s="202" t="s">
        <v>67</v>
      </c>
      <c r="C21" s="202"/>
      <c r="D21" s="202"/>
      <c r="E21" s="213"/>
      <c r="F21" s="214"/>
      <c r="G21" s="104">
        <v>937720444</v>
      </c>
      <c r="H21" s="105">
        <v>0.6806056770429839</v>
      </c>
      <c r="I21" s="79"/>
      <c r="J21" s="171" t="s">
        <v>76</v>
      </c>
      <c r="K21" s="200"/>
      <c r="L21" s="60">
        <v>6014563071</v>
      </c>
      <c r="M21" s="60">
        <v>4620017708</v>
      </c>
      <c r="N21" s="58">
        <v>1067762191</v>
      </c>
      <c r="O21" s="156">
        <v>76.8</v>
      </c>
      <c r="P21" s="61">
        <v>0.728</v>
      </c>
    </row>
    <row r="22" spans="1:14" ht="22.5" customHeight="1">
      <c r="A22" s="165"/>
      <c r="B22" s="109"/>
      <c r="C22" s="109"/>
      <c r="D22" s="109"/>
      <c r="E22" s="110"/>
      <c r="F22" s="110"/>
      <c r="G22" s="107"/>
      <c r="H22" s="111"/>
      <c r="I22" s="79"/>
      <c r="N22" s="2"/>
    </row>
    <row r="23" spans="1:11" ht="22.5" customHeight="1">
      <c r="A23" s="210" t="s">
        <v>68</v>
      </c>
      <c r="B23" s="101" t="s">
        <v>55</v>
      </c>
      <c r="C23" s="201" t="s">
        <v>56</v>
      </c>
      <c r="D23" s="201"/>
      <c r="E23" s="203" t="s">
        <v>57</v>
      </c>
      <c r="F23" s="204"/>
      <c r="G23" s="102" t="s">
        <v>58</v>
      </c>
      <c r="H23" s="102" t="s">
        <v>59</v>
      </c>
      <c r="I23" s="81"/>
      <c r="K23" s="1" t="s">
        <v>180</v>
      </c>
    </row>
    <row r="24" spans="1:9" ht="22.5" customHeight="1">
      <c r="A24" s="210"/>
      <c r="B24" s="103" t="s">
        <v>60</v>
      </c>
      <c r="C24" s="205">
        <v>29839279963</v>
      </c>
      <c r="D24" s="205"/>
      <c r="E24" s="126">
        <v>1.49</v>
      </c>
      <c r="F24" s="127" t="s">
        <v>159</v>
      </c>
      <c r="G24" s="142">
        <v>444605271</v>
      </c>
      <c r="H24" s="105">
        <v>0.6697728286300284</v>
      </c>
      <c r="I24" s="79"/>
    </row>
    <row r="25" spans="1:9" ht="22.5" customHeight="1">
      <c r="A25" s="210"/>
      <c r="B25" s="103" t="s">
        <v>61</v>
      </c>
      <c r="C25" s="205">
        <v>23724</v>
      </c>
      <c r="D25" s="205"/>
      <c r="E25" s="128">
        <v>9240</v>
      </c>
      <c r="F25" s="129" t="s">
        <v>62</v>
      </c>
      <c r="G25" s="142">
        <v>219209760</v>
      </c>
      <c r="H25" s="105">
        <v>0.3302271713699716</v>
      </c>
      <c r="I25" s="79"/>
    </row>
    <row r="26" spans="1:9" ht="22.5" customHeight="1">
      <c r="A26" s="210"/>
      <c r="B26" s="202" t="s">
        <v>63</v>
      </c>
      <c r="C26" s="202"/>
      <c r="D26" s="202"/>
      <c r="E26" s="213"/>
      <c r="F26" s="214"/>
      <c r="G26" s="123">
        <v>663815031</v>
      </c>
      <c r="H26" s="105">
        <v>1</v>
      </c>
      <c r="I26" s="79"/>
    </row>
    <row r="27" spans="1:9" ht="22.5" customHeight="1">
      <c r="A27" s="210"/>
      <c r="B27" s="206" t="s">
        <v>165</v>
      </c>
      <c r="C27" s="206"/>
      <c r="D27" s="206"/>
      <c r="E27" s="143">
        <v>534</v>
      </c>
      <c r="F27" s="125" t="s">
        <v>64</v>
      </c>
      <c r="G27" s="142">
        <v>82216090</v>
      </c>
      <c r="H27" s="105">
        <v>0.12385391435946559</v>
      </c>
      <c r="I27" s="79"/>
    </row>
    <row r="28" spans="1:9" ht="22.5" customHeight="1">
      <c r="A28" s="210"/>
      <c r="B28" s="202" t="s">
        <v>65</v>
      </c>
      <c r="C28" s="202"/>
      <c r="D28" s="202"/>
      <c r="E28" s="143">
        <v>7837</v>
      </c>
      <c r="F28" s="125" t="s">
        <v>64</v>
      </c>
      <c r="G28" s="142">
        <v>39169284</v>
      </c>
      <c r="H28" s="112">
        <v>0.05900632280199151</v>
      </c>
      <c r="I28" s="79"/>
    </row>
    <row r="29" spans="1:9" ht="22.5" customHeight="1">
      <c r="A29" s="210"/>
      <c r="B29" s="202" t="s">
        <v>66</v>
      </c>
      <c r="C29" s="202"/>
      <c r="D29" s="202"/>
      <c r="E29" s="143">
        <v>6499</v>
      </c>
      <c r="F29" s="125" t="s">
        <v>64</v>
      </c>
      <c r="G29" s="142">
        <v>109758410</v>
      </c>
      <c r="H29" s="105">
        <v>0.165344869992858</v>
      </c>
      <c r="I29" s="79"/>
    </row>
    <row r="30" spans="1:9" ht="22.5" customHeight="1">
      <c r="A30" s="210"/>
      <c r="B30" s="202" t="s">
        <v>178</v>
      </c>
      <c r="C30" s="202"/>
      <c r="D30" s="202"/>
      <c r="E30" s="143">
        <v>28</v>
      </c>
      <c r="F30" s="125" t="s">
        <v>64</v>
      </c>
      <c r="G30" s="142">
        <v>211900</v>
      </c>
      <c r="H30" s="106">
        <v>0.00031921542915469174</v>
      </c>
      <c r="I30" s="80"/>
    </row>
    <row r="31" spans="1:9" ht="22.5" customHeight="1">
      <c r="A31" s="210"/>
      <c r="B31" s="202" t="s">
        <v>67</v>
      </c>
      <c r="C31" s="202"/>
      <c r="D31" s="202"/>
      <c r="E31" s="213"/>
      <c r="F31" s="214"/>
      <c r="G31" s="104">
        <v>432459347</v>
      </c>
      <c r="H31" s="105">
        <v>0.6514756774165302</v>
      </c>
      <c r="I31" s="79"/>
    </row>
    <row r="32" spans="1:9" ht="9" customHeight="1">
      <c r="A32" s="113"/>
      <c r="B32" s="113"/>
      <c r="C32" s="113"/>
      <c r="D32" s="113"/>
      <c r="E32" s="114"/>
      <c r="F32" s="114"/>
      <c r="G32" s="113"/>
      <c r="H32" s="113"/>
      <c r="I32" s="55"/>
    </row>
    <row r="33" spans="1:9" ht="9" customHeight="1">
      <c r="A33" s="115"/>
      <c r="B33" s="116"/>
      <c r="C33" s="116"/>
      <c r="D33" s="115"/>
      <c r="E33" s="117"/>
      <c r="F33" s="117"/>
      <c r="G33" s="116"/>
      <c r="H33" s="115"/>
      <c r="I33" s="55"/>
    </row>
    <row r="34" spans="1:9" ht="22.5" customHeight="1">
      <c r="A34" s="118"/>
      <c r="B34" s="215" t="s">
        <v>118</v>
      </c>
      <c r="C34" s="215"/>
      <c r="D34" s="130"/>
      <c r="E34" s="215" t="s">
        <v>119</v>
      </c>
      <c r="F34" s="215"/>
      <c r="G34" s="215"/>
      <c r="H34" s="119"/>
      <c r="I34" s="65"/>
    </row>
    <row r="35" spans="1:9" ht="22.5" customHeight="1">
      <c r="A35" s="118"/>
      <c r="B35" s="124" t="s">
        <v>69</v>
      </c>
      <c r="C35" s="144">
        <v>118967</v>
      </c>
      <c r="D35" s="131"/>
      <c r="E35" s="216" t="s">
        <v>69</v>
      </c>
      <c r="F35" s="216"/>
      <c r="G35" s="144">
        <v>76063</v>
      </c>
      <c r="H35" s="120"/>
      <c r="I35" s="65"/>
    </row>
    <row r="36" spans="1:9" ht="22.5" customHeight="1">
      <c r="A36" s="118"/>
      <c r="B36" s="124" t="s">
        <v>70</v>
      </c>
      <c r="C36" s="145">
        <v>122681</v>
      </c>
      <c r="D36" s="130"/>
      <c r="E36" s="215" t="s">
        <v>70</v>
      </c>
      <c r="F36" s="215"/>
      <c r="G36" s="145">
        <v>76910</v>
      </c>
      <c r="H36" s="119"/>
      <c r="I36" s="65"/>
    </row>
    <row r="37" spans="1:9" ht="6" customHeight="1">
      <c r="A37" s="55"/>
      <c r="B37" s="53"/>
      <c r="C37" s="53"/>
      <c r="D37" s="55"/>
      <c r="E37" s="54"/>
      <c r="F37" s="54"/>
      <c r="G37" s="53"/>
      <c r="H37" s="55"/>
      <c r="I37" s="55"/>
    </row>
    <row r="38" spans="1:9" ht="22.5" customHeight="1">
      <c r="A38" s="55"/>
      <c r="B38" s="55"/>
      <c r="C38" s="55"/>
      <c r="D38" s="55"/>
      <c r="E38" s="18"/>
      <c r="F38" s="18"/>
      <c r="G38" s="55"/>
      <c r="H38" s="55"/>
      <c r="I38" s="55"/>
    </row>
    <row r="39" spans="1:9" ht="22.5" customHeight="1">
      <c r="A39" s="55"/>
      <c r="B39" s="55"/>
      <c r="C39" s="55"/>
      <c r="D39" s="55"/>
      <c r="E39" s="18"/>
      <c r="F39" s="18"/>
      <c r="G39" s="55"/>
      <c r="H39" s="55"/>
      <c r="I39" s="55"/>
    </row>
    <row r="40" spans="1:9" ht="22.5" customHeight="1">
      <c r="A40" s="55"/>
      <c r="B40" s="55"/>
      <c r="C40" s="55"/>
      <c r="D40" s="55"/>
      <c r="E40" s="18"/>
      <c r="F40" s="18"/>
      <c r="G40" s="55"/>
      <c r="H40" s="55"/>
      <c r="I40" s="55"/>
    </row>
    <row r="41" spans="1:9" ht="22.5" customHeight="1">
      <c r="A41" s="55"/>
      <c r="B41" s="55"/>
      <c r="C41" s="55"/>
      <c r="D41" s="55"/>
      <c r="E41" s="18"/>
      <c r="F41" s="18"/>
      <c r="G41" s="55"/>
      <c r="H41" s="55"/>
      <c r="I41" s="55"/>
    </row>
    <row r="42" spans="1:9" ht="22.5" customHeight="1">
      <c r="A42" s="55"/>
      <c r="B42" s="55"/>
      <c r="C42" s="55"/>
      <c r="D42" s="55"/>
      <c r="E42" s="18"/>
      <c r="F42" s="18"/>
      <c r="G42" s="55"/>
      <c r="H42" s="55"/>
      <c r="I42" s="55"/>
    </row>
    <row r="43" spans="1:9" ht="22.5" customHeight="1">
      <c r="A43" s="55"/>
      <c r="B43" s="55"/>
      <c r="C43" s="55"/>
      <c r="D43" s="55"/>
      <c r="E43" s="18"/>
      <c r="F43" s="18"/>
      <c r="G43" s="55"/>
      <c r="H43" s="55"/>
      <c r="I43" s="55"/>
    </row>
    <row r="44" spans="1:9" ht="22.5" customHeight="1">
      <c r="A44" s="55"/>
      <c r="B44" s="55"/>
      <c r="C44" s="55"/>
      <c r="D44" s="55"/>
      <c r="E44" s="18"/>
      <c r="F44" s="18"/>
      <c r="G44" s="55"/>
      <c r="H44" s="55"/>
      <c r="I44" s="55"/>
    </row>
    <row r="45" ht="22.5" customHeight="1">
      <c r="I45" s="65"/>
    </row>
    <row r="46" ht="18" customHeight="1">
      <c r="I46" s="65"/>
    </row>
    <row r="47" ht="18" customHeight="1">
      <c r="I47" s="65"/>
    </row>
    <row r="48" ht="18" customHeight="1">
      <c r="I48" s="65"/>
    </row>
    <row r="49" ht="18" customHeight="1">
      <c r="I49" s="65"/>
    </row>
    <row r="50" ht="18" customHeight="1">
      <c r="I50" s="65"/>
    </row>
    <row r="51" ht="18" customHeight="1">
      <c r="I51" s="65"/>
    </row>
    <row r="52" ht="18" customHeight="1">
      <c r="I52" s="65"/>
    </row>
    <row r="53" ht="18" customHeight="1">
      <c r="I53" s="65"/>
    </row>
    <row r="54" ht="18" customHeight="1">
      <c r="I54" s="65"/>
    </row>
    <row r="55" ht="18" customHeight="1">
      <c r="I55" s="65"/>
    </row>
    <row r="56" spans="9:11" ht="18" customHeight="1">
      <c r="I56" s="65"/>
      <c r="K56" s="62"/>
    </row>
    <row r="57" ht="18" customHeight="1">
      <c r="I57" s="65"/>
    </row>
    <row r="58" ht="18" customHeight="1">
      <c r="I58" s="65"/>
    </row>
    <row r="59" ht="18" customHeight="1">
      <c r="I59" s="65"/>
    </row>
    <row r="60" ht="18" customHeight="1">
      <c r="I60" s="65"/>
    </row>
    <row r="61" ht="18" customHeight="1">
      <c r="I61" s="65"/>
    </row>
    <row r="62" ht="18" customHeight="1">
      <c r="I62" s="65"/>
    </row>
    <row r="63" ht="18" customHeight="1">
      <c r="I63" s="65"/>
    </row>
    <row r="64" ht="18" customHeight="1">
      <c r="I64" s="65"/>
    </row>
    <row r="65" ht="18" customHeight="1">
      <c r="I65" s="65"/>
    </row>
    <row r="66" ht="18" customHeight="1">
      <c r="I66" s="65"/>
    </row>
    <row r="67" ht="18" customHeight="1">
      <c r="I67" s="65"/>
    </row>
    <row r="68" ht="18" customHeight="1">
      <c r="I68" s="65"/>
    </row>
    <row r="69" ht="18" customHeight="1">
      <c r="I69" s="65"/>
    </row>
    <row r="70" ht="18" customHeight="1">
      <c r="I70" s="65"/>
    </row>
    <row r="71" ht="18" customHeight="1">
      <c r="I71" s="65"/>
    </row>
    <row r="72" ht="18" customHeight="1">
      <c r="I72" s="65"/>
    </row>
    <row r="73" ht="18" customHeight="1">
      <c r="I73" s="65"/>
    </row>
    <row r="74" ht="18" customHeight="1">
      <c r="I74" s="65"/>
    </row>
    <row r="75" ht="18" customHeight="1">
      <c r="I75" s="65"/>
    </row>
    <row r="76" ht="18" customHeight="1">
      <c r="I76" s="65"/>
    </row>
    <row r="77" ht="18" customHeight="1">
      <c r="I77" s="65"/>
    </row>
    <row r="78" ht="18" customHeight="1">
      <c r="I78" s="65"/>
    </row>
    <row r="79" ht="18" customHeight="1">
      <c r="I79" s="65"/>
    </row>
    <row r="80" ht="18" customHeight="1">
      <c r="I80" s="65"/>
    </row>
    <row r="81" ht="18" customHeight="1">
      <c r="I81" s="65"/>
    </row>
    <row r="82" ht="18" customHeight="1">
      <c r="I82" s="65"/>
    </row>
    <row r="83" ht="18" customHeight="1">
      <c r="I83" s="65"/>
    </row>
    <row r="84" ht="18" customHeight="1">
      <c r="I84" s="65"/>
    </row>
    <row r="85" ht="18" customHeight="1">
      <c r="I85" s="65"/>
    </row>
    <row r="86" ht="18" customHeight="1">
      <c r="I86" s="65"/>
    </row>
    <row r="87" ht="18" customHeight="1">
      <c r="I87" s="65"/>
    </row>
    <row r="88" ht="18" customHeight="1">
      <c r="I88" s="65"/>
    </row>
    <row r="89" ht="18" customHeight="1">
      <c r="I89" s="65"/>
    </row>
    <row r="90" ht="18" customHeight="1">
      <c r="I90" s="65"/>
    </row>
    <row r="91" ht="18" customHeight="1">
      <c r="I91" s="65"/>
    </row>
    <row r="92" ht="18" customHeight="1">
      <c r="I92" s="65"/>
    </row>
    <row r="93" ht="18" customHeight="1">
      <c r="I93" s="65"/>
    </row>
  </sheetData>
  <sheetProtection/>
  <mergeCells count="61">
    <mergeCell ref="A23:A31"/>
    <mergeCell ref="C23:D23"/>
    <mergeCell ref="B30:D30"/>
    <mergeCell ref="B31:D31"/>
    <mergeCell ref="B26:D26"/>
    <mergeCell ref="C24:D24"/>
    <mergeCell ref="B29:D29"/>
    <mergeCell ref="E34:G34"/>
    <mergeCell ref="E35:F35"/>
    <mergeCell ref="E36:F36"/>
    <mergeCell ref="B34:C34"/>
    <mergeCell ref="E31:F31"/>
    <mergeCell ref="E26:F26"/>
    <mergeCell ref="B27:D27"/>
    <mergeCell ref="B28:D28"/>
    <mergeCell ref="C13:D13"/>
    <mergeCell ref="B17:D17"/>
    <mergeCell ref="B16:D16"/>
    <mergeCell ref="C15:D15"/>
    <mergeCell ref="E16:F16"/>
    <mergeCell ref="E21:F21"/>
    <mergeCell ref="B18:D18"/>
    <mergeCell ref="J18:J20"/>
    <mergeCell ref="A3:A11"/>
    <mergeCell ref="B10:D10"/>
    <mergeCell ref="B9:D9"/>
    <mergeCell ref="B8:D8"/>
    <mergeCell ref="B11:D11"/>
    <mergeCell ref="C14:D14"/>
    <mergeCell ref="E6:F6"/>
    <mergeCell ref="E11:F11"/>
    <mergeCell ref="A13:A21"/>
    <mergeCell ref="J10:K11"/>
    <mergeCell ref="B19:D19"/>
    <mergeCell ref="C25:D25"/>
    <mergeCell ref="E23:F23"/>
    <mergeCell ref="B20:D20"/>
    <mergeCell ref="B21:D21"/>
    <mergeCell ref="J15:J17"/>
    <mergeCell ref="E13:F13"/>
    <mergeCell ref="J12:J14"/>
    <mergeCell ref="J21:K21"/>
    <mergeCell ref="C3:D3"/>
    <mergeCell ref="B7:D7"/>
    <mergeCell ref="E3:F3"/>
    <mergeCell ref="C4:D4"/>
    <mergeCell ref="C5:D5"/>
    <mergeCell ref="J6:K6"/>
    <mergeCell ref="J7:K7"/>
    <mergeCell ref="B6:D6"/>
    <mergeCell ref="J3:K4"/>
    <mergeCell ref="L3:L4"/>
    <mergeCell ref="M3:M4"/>
    <mergeCell ref="N3:N4"/>
    <mergeCell ref="O10:P10"/>
    <mergeCell ref="L10:L11"/>
    <mergeCell ref="M10:M11"/>
    <mergeCell ref="N10:N11"/>
    <mergeCell ref="O3:P3"/>
    <mergeCell ref="J5:K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Footer>&amp;C&amp;"ＭＳ 明朝,標準"&amp;12 4</oddFooter>
    <evenFooter>&amp;C&amp;"ＭＳ 明朝,標準"&amp;12 5</even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G106"/>
  <sheetViews>
    <sheetView workbookViewId="0" topLeftCell="A22">
      <selection activeCell="E19" sqref="E19"/>
    </sheetView>
  </sheetViews>
  <sheetFormatPr defaultColWidth="9.00390625" defaultRowHeight="15" customHeight="1"/>
  <cols>
    <col min="1" max="1" width="12.125" style="1" customWidth="1"/>
    <col min="2" max="2" width="13.125" style="1" customWidth="1"/>
    <col min="3" max="3" width="16.125" style="1" bestFit="1" customWidth="1"/>
    <col min="4" max="4" width="16.125" style="1" customWidth="1"/>
    <col min="5" max="5" width="12.75390625" style="1" customWidth="1"/>
    <col min="6" max="6" width="11.125" style="1" customWidth="1"/>
    <col min="7" max="7" width="10.625" style="1" customWidth="1"/>
    <col min="8" max="8" width="9.00390625" style="1" customWidth="1"/>
    <col min="9" max="9" width="4.00390625" style="1" customWidth="1"/>
    <col min="10" max="10" width="3.625" style="1" customWidth="1"/>
    <col min="11" max="11" width="9.00390625" style="1" customWidth="1"/>
    <col min="12" max="12" width="9.75390625" style="1" customWidth="1"/>
    <col min="13" max="16384" width="9.00390625" style="1" customWidth="1"/>
  </cols>
  <sheetData>
    <row r="1" ht="22.5" customHeight="1">
      <c r="A1" s="3" t="s">
        <v>138</v>
      </c>
    </row>
    <row r="2" spans="1:7" ht="22.5" customHeight="1">
      <c r="A2" s="1" t="s">
        <v>139</v>
      </c>
      <c r="D2" s="49" t="s">
        <v>52</v>
      </c>
      <c r="G2" s="49" t="s">
        <v>52</v>
      </c>
    </row>
    <row r="3" spans="1:7" ht="17.25" customHeight="1">
      <c r="A3" s="172" t="s">
        <v>32</v>
      </c>
      <c r="B3" s="223" t="s">
        <v>120</v>
      </c>
      <c r="C3" s="223" t="s">
        <v>50</v>
      </c>
      <c r="D3" s="230" t="s">
        <v>51</v>
      </c>
      <c r="E3" s="57"/>
      <c r="F3" s="198" t="s">
        <v>35</v>
      </c>
      <c r="G3" s="229"/>
    </row>
    <row r="4" spans="1:7" ht="17.25" customHeight="1">
      <c r="A4" s="173"/>
      <c r="B4" s="222"/>
      <c r="C4" s="222"/>
      <c r="D4" s="231"/>
      <c r="E4" s="57"/>
      <c r="F4" s="56" t="s">
        <v>33</v>
      </c>
      <c r="G4" s="51" t="s">
        <v>34</v>
      </c>
    </row>
    <row r="5" spans="1:7" ht="17.25" customHeight="1">
      <c r="A5" s="59" t="s">
        <v>38</v>
      </c>
      <c r="B5" s="52">
        <v>933014</v>
      </c>
      <c r="C5" s="52">
        <v>17645928201</v>
      </c>
      <c r="D5" s="146">
        <v>12847185670</v>
      </c>
      <c r="E5" s="57"/>
      <c r="F5" s="64">
        <v>18913</v>
      </c>
      <c r="G5" s="64">
        <v>18777</v>
      </c>
    </row>
    <row r="6" spans="1:7" ht="17.25" customHeight="1">
      <c r="A6" s="59" t="s">
        <v>39</v>
      </c>
      <c r="B6" s="52">
        <v>25806</v>
      </c>
      <c r="C6" s="52">
        <v>237961104</v>
      </c>
      <c r="D6" s="146">
        <v>176001579</v>
      </c>
      <c r="E6" s="57"/>
      <c r="F6" s="64">
        <v>9221</v>
      </c>
      <c r="G6" s="64">
        <v>9326</v>
      </c>
    </row>
    <row r="7" spans="1:7" ht="17.25" customHeight="1">
      <c r="A7" s="4" t="s">
        <v>20</v>
      </c>
      <c r="B7" s="52">
        <v>958820</v>
      </c>
      <c r="C7" s="52">
        <v>17883889305</v>
      </c>
      <c r="D7" s="52">
        <v>13023187249</v>
      </c>
      <c r="E7" s="57"/>
      <c r="F7" s="64">
        <v>18652</v>
      </c>
      <c r="G7" s="64">
        <v>18506</v>
      </c>
    </row>
    <row r="8" spans="1:7" ht="22.5" customHeight="1">
      <c r="A8" s="1" t="s">
        <v>140</v>
      </c>
      <c r="D8" s="49" t="s">
        <v>121</v>
      </c>
      <c r="E8" s="65"/>
      <c r="G8" s="49" t="s">
        <v>121</v>
      </c>
    </row>
    <row r="9" spans="1:7" ht="17.25" customHeight="1">
      <c r="A9" s="172" t="s">
        <v>32</v>
      </c>
      <c r="B9" s="223" t="s">
        <v>170</v>
      </c>
      <c r="C9" s="223" t="s">
        <v>122</v>
      </c>
      <c r="D9" s="230" t="s">
        <v>123</v>
      </c>
      <c r="E9" s="57"/>
      <c r="F9" s="198" t="s">
        <v>35</v>
      </c>
      <c r="G9" s="229"/>
    </row>
    <row r="10" spans="1:7" ht="17.25" customHeight="1">
      <c r="A10" s="173"/>
      <c r="B10" s="222"/>
      <c r="C10" s="222"/>
      <c r="D10" s="231"/>
      <c r="E10" s="57"/>
      <c r="F10" s="56" t="s">
        <v>33</v>
      </c>
      <c r="G10" s="51" t="s">
        <v>34</v>
      </c>
    </row>
    <row r="11" spans="1:7" ht="17.25" customHeight="1">
      <c r="A11" s="59" t="s">
        <v>38</v>
      </c>
      <c r="B11" s="52">
        <v>21195</v>
      </c>
      <c r="C11" s="52">
        <v>463988933</v>
      </c>
      <c r="D11" s="146">
        <v>324343814</v>
      </c>
      <c r="E11" s="57"/>
      <c r="F11" s="64">
        <v>21891</v>
      </c>
      <c r="G11" s="64">
        <v>20218</v>
      </c>
    </row>
    <row r="12" spans="1:7" ht="17.25" customHeight="1">
      <c r="A12" s="59" t="s">
        <v>39</v>
      </c>
      <c r="B12" s="52">
        <v>544</v>
      </c>
      <c r="C12" s="52">
        <v>4943850</v>
      </c>
      <c r="D12" s="146">
        <v>3460662</v>
      </c>
      <c r="E12" s="57"/>
      <c r="F12" s="64">
        <v>9088</v>
      </c>
      <c r="G12" s="64">
        <v>9318</v>
      </c>
    </row>
    <row r="13" spans="1:7" ht="17.25" customHeight="1">
      <c r="A13" s="4" t="s">
        <v>20</v>
      </c>
      <c r="B13" s="52">
        <v>21739</v>
      </c>
      <c r="C13" s="52">
        <v>468932783</v>
      </c>
      <c r="D13" s="52">
        <v>327804476</v>
      </c>
      <c r="E13" s="57"/>
      <c r="F13" s="64">
        <v>21571</v>
      </c>
      <c r="G13" s="64">
        <v>19916</v>
      </c>
    </row>
    <row r="15" ht="22.5" customHeight="1">
      <c r="A15" s="3" t="s">
        <v>141</v>
      </c>
    </row>
    <row r="16" spans="1:5" ht="22.5" customHeight="1">
      <c r="A16" s="1" t="s">
        <v>139</v>
      </c>
      <c r="D16" s="49"/>
      <c r="E16" s="49" t="s">
        <v>121</v>
      </c>
    </row>
    <row r="17" spans="1:5" ht="17.25" customHeight="1">
      <c r="A17" s="223" t="s">
        <v>55</v>
      </c>
      <c r="B17" s="221" t="s">
        <v>92</v>
      </c>
      <c r="C17" s="221" t="s">
        <v>58</v>
      </c>
      <c r="D17" s="227" t="s">
        <v>93</v>
      </c>
      <c r="E17" s="199"/>
    </row>
    <row r="18" spans="1:5" ht="17.25" customHeight="1">
      <c r="A18" s="222"/>
      <c r="B18" s="222"/>
      <c r="C18" s="222"/>
      <c r="D18" s="56" t="s">
        <v>69</v>
      </c>
      <c r="E18" s="51" t="s">
        <v>34</v>
      </c>
    </row>
    <row r="19" spans="1:5" ht="17.25" customHeight="1">
      <c r="A19" s="66" t="s">
        <v>94</v>
      </c>
      <c r="B19" s="52">
        <v>31305</v>
      </c>
      <c r="C19" s="52">
        <v>1694416470</v>
      </c>
      <c r="D19" s="52">
        <v>54126</v>
      </c>
      <c r="E19" s="52">
        <v>58437</v>
      </c>
    </row>
    <row r="20" spans="1:5" ht="17.25" customHeight="1">
      <c r="A20" s="67" t="s">
        <v>95</v>
      </c>
      <c r="B20" s="52">
        <v>29</v>
      </c>
      <c r="C20" s="52">
        <v>609037</v>
      </c>
      <c r="D20" s="52">
        <v>21001</v>
      </c>
      <c r="E20" s="52">
        <v>16411</v>
      </c>
    </row>
    <row r="21" spans="1:5" ht="17.25" customHeight="1">
      <c r="A21" s="68" t="s">
        <v>76</v>
      </c>
      <c r="B21" s="52">
        <v>31334</v>
      </c>
      <c r="C21" s="52">
        <v>1695025507</v>
      </c>
      <c r="D21" s="52">
        <v>54095</v>
      </c>
      <c r="E21" s="52">
        <v>58404</v>
      </c>
    </row>
    <row r="22" spans="1:5" ht="22.5" customHeight="1">
      <c r="A22" s="1" t="s">
        <v>140</v>
      </c>
      <c r="D22" s="49"/>
      <c r="E22" s="49" t="s">
        <v>124</v>
      </c>
    </row>
    <row r="23" spans="1:5" ht="17.25" customHeight="1">
      <c r="A23" s="223" t="s">
        <v>55</v>
      </c>
      <c r="B23" s="221" t="s">
        <v>92</v>
      </c>
      <c r="C23" s="221" t="s">
        <v>58</v>
      </c>
      <c r="D23" s="227" t="s">
        <v>93</v>
      </c>
      <c r="E23" s="199"/>
    </row>
    <row r="24" spans="1:5" ht="17.25" customHeight="1">
      <c r="A24" s="222"/>
      <c r="B24" s="222"/>
      <c r="C24" s="222"/>
      <c r="D24" s="56" t="s">
        <v>98</v>
      </c>
      <c r="E24" s="51" t="s">
        <v>34</v>
      </c>
    </row>
    <row r="25" spans="1:5" ht="17.25" customHeight="1">
      <c r="A25" s="66" t="s">
        <v>94</v>
      </c>
      <c r="B25" s="52">
        <v>549</v>
      </c>
      <c r="C25" s="52">
        <v>52927954</v>
      </c>
      <c r="D25" s="52">
        <v>96408</v>
      </c>
      <c r="E25" s="52">
        <v>101206</v>
      </c>
    </row>
    <row r="26" spans="1:5" ht="17.25" customHeight="1">
      <c r="A26" s="67" t="s">
        <v>95</v>
      </c>
      <c r="B26" s="52">
        <v>0</v>
      </c>
      <c r="C26" s="52">
        <v>0</v>
      </c>
      <c r="D26" s="52">
        <v>0</v>
      </c>
      <c r="E26" s="52">
        <v>0</v>
      </c>
    </row>
    <row r="27" spans="1:5" ht="17.25" customHeight="1">
      <c r="A27" s="68" t="s">
        <v>76</v>
      </c>
      <c r="B27" s="52">
        <v>549</v>
      </c>
      <c r="C27" s="52">
        <v>52927954</v>
      </c>
      <c r="D27" s="52">
        <v>96408</v>
      </c>
      <c r="E27" s="52">
        <v>101206</v>
      </c>
    </row>
    <row r="28" spans="1:4" ht="22.5" customHeight="1">
      <c r="A28" s="55"/>
      <c r="B28" s="55"/>
      <c r="C28" s="55"/>
      <c r="D28" s="55"/>
    </row>
    <row r="29" spans="1:7" ht="17.25" customHeight="1">
      <c r="A29" s="198" t="s">
        <v>46</v>
      </c>
      <c r="B29" s="227"/>
      <c r="C29" s="199"/>
      <c r="E29" s="228"/>
      <c r="F29" s="228"/>
      <c r="G29" s="228"/>
    </row>
    <row r="30" spans="1:7" ht="17.25" customHeight="1">
      <c r="A30" s="4" t="s">
        <v>47</v>
      </c>
      <c r="B30" s="198" t="s">
        <v>175</v>
      </c>
      <c r="C30" s="199"/>
      <c r="E30" s="70"/>
      <c r="F30" s="228"/>
      <c r="G30" s="228"/>
    </row>
    <row r="31" spans="1:7" ht="17.25" customHeight="1">
      <c r="A31" s="4" t="s">
        <v>48</v>
      </c>
      <c r="B31" s="198" t="s">
        <v>166</v>
      </c>
      <c r="C31" s="199"/>
      <c r="E31" s="70"/>
      <c r="F31" s="228"/>
      <c r="G31" s="228"/>
    </row>
    <row r="32" spans="1:7" ht="17.25" customHeight="1">
      <c r="A32" s="4" t="s">
        <v>49</v>
      </c>
      <c r="B32" s="225" t="s">
        <v>167</v>
      </c>
      <c r="C32" s="226"/>
      <c r="E32" s="70"/>
      <c r="F32" s="217"/>
      <c r="G32" s="217"/>
    </row>
    <row r="33" spans="1:7" ht="17.25" customHeight="1">
      <c r="A33" s="4" t="s">
        <v>41</v>
      </c>
      <c r="B33" s="219" t="s">
        <v>179</v>
      </c>
      <c r="C33" s="220"/>
      <c r="E33" s="70"/>
      <c r="F33" s="218"/>
      <c r="G33" s="218"/>
    </row>
    <row r="35" ht="22.5" customHeight="1">
      <c r="A35" s="3" t="s">
        <v>142</v>
      </c>
    </row>
    <row r="36" spans="1:4" ht="22.5" customHeight="1">
      <c r="A36" s="1" t="s">
        <v>143</v>
      </c>
      <c r="D36" s="49" t="s">
        <v>124</v>
      </c>
    </row>
    <row r="37" spans="1:4" ht="17.25" customHeight="1">
      <c r="A37" s="223" t="s">
        <v>170</v>
      </c>
      <c r="B37" s="221" t="s">
        <v>36</v>
      </c>
      <c r="C37" s="198" t="s">
        <v>37</v>
      </c>
      <c r="D37" s="199"/>
    </row>
    <row r="38" spans="1:4" ht="17.25" customHeight="1">
      <c r="A38" s="224"/>
      <c r="B38" s="222"/>
      <c r="C38" s="51" t="s">
        <v>33</v>
      </c>
      <c r="D38" s="51" t="s">
        <v>34</v>
      </c>
    </row>
    <row r="39" spans="1:4" ht="17.25" customHeight="1">
      <c r="A39" s="63">
        <v>1</v>
      </c>
      <c r="B39" s="141">
        <v>51977</v>
      </c>
      <c r="C39" s="52">
        <v>51977</v>
      </c>
      <c r="D39" s="52">
        <v>29400</v>
      </c>
    </row>
    <row r="40" spans="1:4" ht="22.5" customHeight="1">
      <c r="A40" s="1" t="s">
        <v>144</v>
      </c>
      <c r="D40" s="49" t="s">
        <v>124</v>
      </c>
    </row>
    <row r="41" spans="1:4" ht="17.25" customHeight="1">
      <c r="A41" s="223" t="s">
        <v>170</v>
      </c>
      <c r="B41" s="221" t="s">
        <v>36</v>
      </c>
      <c r="C41" s="198" t="s">
        <v>37</v>
      </c>
      <c r="D41" s="199"/>
    </row>
    <row r="42" spans="1:4" ht="17.25" customHeight="1">
      <c r="A42" s="224"/>
      <c r="B42" s="222"/>
      <c r="C42" s="51" t="s">
        <v>33</v>
      </c>
      <c r="D42" s="51" t="s">
        <v>34</v>
      </c>
    </row>
    <row r="43" spans="1:4" ht="17.25" customHeight="1">
      <c r="A43" s="63">
        <v>0</v>
      </c>
      <c r="B43" s="39">
        <v>0</v>
      </c>
      <c r="C43" s="52">
        <v>0</v>
      </c>
      <c r="D43" s="39">
        <v>0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106" spans="5:7" ht="15" customHeight="1">
      <c r="E106" s="65"/>
      <c r="F106" s="55"/>
      <c r="G106" s="55"/>
    </row>
  </sheetData>
  <sheetProtection/>
  <mergeCells count="34">
    <mergeCell ref="A17:A18"/>
    <mergeCell ref="B17:B18"/>
    <mergeCell ref="B31:C31"/>
    <mergeCell ref="F31:G31"/>
    <mergeCell ref="A3:A4"/>
    <mergeCell ref="B3:B4"/>
    <mergeCell ref="C3:C4"/>
    <mergeCell ref="D3:D4"/>
    <mergeCell ref="A9:A10"/>
    <mergeCell ref="B9:B10"/>
    <mergeCell ref="C9:C10"/>
    <mergeCell ref="F30:G30"/>
    <mergeCell ref="E29:G29"/>
    <mergeCell ref="F3:G3"/>
    <mergeCell ref="F9:G9"/>
    <mergeCell ref="D17:E17"/>
    <mergeCell ref="C17:C18"/>
    <mergeCell ref="D23:E23"/>
    <mergeCell ref="D9:D10"/>
    <mergeCell ref="A23:A24"/>
    <mergeCell ref="A29:C29"/>
    <mergeCell ref="C37:D37"/>
    <mergeCell ref="A37:A38"/>
    <mergeCell ref="C23:C24"/>
    <mergeCell ref="B23:B24"/>
    <mergeCell ref="B30:C30"/>
    <mergeCell ref="B37:B38"/>
    <mergeCell ref="F32:G32"/>
    <mergeCell ref="F33:G33"/>
    <mergeCell ref="C41:D41"/>
    <mergeCell ref="B33:C33"/>
    <mergeCell ref="B41:B42"/>
    <mergeCell ref="A41:A42"/>
    <mergeCell ref="B32:C3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differentOddEven="1" alignWithMargins="0">
    <oddFooter>&amp;C&amp;"ＭＳ 明朝,標準"&amp;12 6</oddFooter>
    <evenFooter>&amp;C7</evenFooter>
  </headerFooter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51"/>
  <sheetViews>
    <sheetView workbookViewId="0" topLeftCell="A13">
      <selection activeCell="D19" sqref="D19:E19"/>
    </sheetView>
  </sheetViews>
  <sheetFormatPr defaultColWidth="9.00390625" defaultRowHeight="15" customHeight="1"/>
  <cols>
    <col min="1" max="1" width="12.125" style="1" customWidth="1"/>
    <col min="2" max="2" width="14.875" style="1" customWidth="1"/>
    <col min="3" max="3" width="12.25390625" style="1" bestFit="1" customWidth="1"/>
    <col min="4" max="7" width="13.375" style="1" customWidth="1"/>
    <col min="8" max="8" width="12.25390625" style="1" bestFit="1" customWidth="1"/>
    <col min="9" max="16384" width="9.00390625" style="1" customWidth="1"/>
  </cols>
  <sheetData>
    <row r="1" ht="22.5" customHeight="1">
      <c r="A1" s="3" t="s">
        <v>145</v>
      </c>
    </row>
    <row r="2" spans="1:7" s="94" customFormat="1" ht="24" customHeight="1">
      <c r="A2" s="94" t="s">
        <v>146</v>
      </c>
      <c r="D2" s="49"/>
      <c r="G2" s="49" t="s">
        <v>124</v>
      </c>
    </row>
    <row r="3" spans="1:7" ht="17.25" customHeight="1">
      <c r="A3" s="172" t="s">
        <v>32</v>
      </c>
      <c r="B3" s="198" t="s">
        <v>69</v>
      </c>
      <c r="C3" s="227"/>
      <c r="D3" s="199"/>
      <c r="E3" s="198" t="s">
        <v>70</v>
      </c>
      <c r="F3" s="227"/>
      <c r="G3" s="199"/>
    </row>
    <row r="4" spans="1:7" ht="17.25" customHeight="1">
      <c r="A4" s="173"/>
      <c r="B4" s="51" t="s">
        <v>37</v>
      </c>
      <c r="C4" s="51" t="s">
        <v>125</v>
      </c>
      <c r="D4" s="51" t="s">
        <v>161</v>
      </c>
      <c r="E4" s="51" t="s">
        <v>37</v>
      </c>
      <c r="F4" s="51" t="s">
        <v>125</v>
      </c>
      <c r="G4" s="51" t="s">
        <v>161</v>
      </c>
    </row>
    <row r="5" spans="1:7" ht="17.25" customHeight="1">
      <c r="A5" s="238" t="s">
        <v>86</v>
      </c>
      <c r="B5" s="147">
        <v>420000</v>
      </c>
      <c r="C5" s="148">
        <v>231</v>
      </c>
      <c r="D5" s="147">
        <v>97020000</v>
      </c>
      <c r="E5" s="147">
        <v>420000</v>
      </c>
      <c r="F5" s="148">
        <v>233</v>
      </c>
      <c r="G5" s="147">
        <v>97860000</v>
      </c>
    </row>
    <row r="6" spans="1:7" ht="17.25" customHeight="1">
      <c r="A6" s="239"/>
      <c r="B6" s="149">
        <v>404000</v>
      </c>
      <c r="C6" s="148">
        <v>13</v>
      </c>
      <c r="D6" s="52">
        <v>5252000</v>
      </c>
      <c r="E6" s="147">
        <v>404000</v>
      </c>
      <c r="F6" s="148">
        <v>12</v>
      </c>
      <c r="G6" s="52">
        <v>4848000</v>
      </c>
    </row>
    <row r="7" spans="1:7" ht="17.25" customHeight="1">
      <c r="A7" s="240"/>
      <c r="B7" s="150" t="s">
        <v>169</v>
      </c>
      <c r="C7" s="166" t="s">
        <v>176</v>
      </c>
      <c r="D7" s="166" t="s">
        <v>176</v>
      </c>
      <c r="E7" s="150" t="s">
        <v>169</v>
      </c>
      <c r="F7" s="151">
        <v>2</v>
      </c>
      <c r="G7" s="52">
        <v>780000</v>
      </c>
    </row>
    <row r="8" spans="1:7" ht="17.25" customHeight="1">
      <c r="A8" s="167" t="s">
        <v>160</v>
      </c>
      <c r="B8" s="75"/>
      <c r="C8" s="93"/>
      <c r="D8" s="55"/>
      <c r="E8" s="75"/>
      <c r="F8" s="93"/>
      <c r="G8" s="55"/>
    </row>
    <row r="9" spans="1:7" ht="17.25" customHeight="1">
      <c r="A9" s="65" t="s">
        <v>168</v>
      </c>
      <c r="B9" s="75"/>
      <c r="C9" s="93"/>
      <c r="D9" s="55"/>
      <c r="E9" s="75"/>
      <c r="F9" s="93"/>
      <c r="G9" s="55"/>
    </row>
    <row r="10" spans="1:5" s="94" customFormat="1" ht="24" customHeight="1">
      <c r="A10" s="94" t="s">
        <v>147</v>
      </c>
      <c r="E10" s="49" t="s">
        <v>126</v>
      </c>
    </row>
    <row r="11" spans="1:5" ht="17.25" customHeight="1">
      <c r="A11" s="198" t="s">
        <v>42</v>
      </c>
      <c r="B11" s="199"/>
      <c r="C11" s="198" t="s">
        <v>43</v>
      </c>
      <c r="D11" s="199"/>
      <c r="E11" s="51" t="s">
        <v>44</v>
      </c>
    </row>
    <row r="12" spans="1:5" ht="17.25" customHeight="1">
      <c r="A12" s="51" t="s">
        <v>125</v>
      </c>
      <c r="B12" s="51" t="s">
        <v>45</v>
      </c>
      <c r="C12" s="51" t="s">
        <v>125</v>
      </c>
      <c r="D12" s="51" t="s">
        <v>45</v>
      </c>
      <c r="E12" s="51" t="s">
        <v>45</v>
      </c>
    </row>
    <row r="13" spans="1:5" ht="17.25" customHeight="1">
      <c r="A13" s="63">
        <v>2</v>
      </c>
      <c r="B13" s="52">
        <v>646000</v>
      </c>
      <c r="C13" s="63">
        <v>0</v>
      </c>
      <c r="D13" s="52">
        <v>0</v>
      </c>
      <c r="E13" s="52">
        <v>3000000</v>
      </c>
    </row>
    <row r="14" spans="1:7" s="94" customFormat="1" ht="24" customHeight="1">
      <c r="A14" s="94" t="s">
        <v>148</v>
      </c>
      <c r="D14" s="49"/>
      <c r="G14" s="49" t="s">
        <v>127</v>
      </c>
    </row>
    <row r="15" spans="1:7" ht="17.25" customHeight="1">
      <c r="A15" s="172" t="s">
        <v>32</v>
      </c>
      <c r="B15" s="198" t="s">
        <v>69</v>
      </c>
      <c r="C15" s="227"/>
      <c r="D15" s="199"/>
      <c r="E15" s="198" t="s">
        <v>70</v>
      </c>
      <c r="F15" s="227"/>
      <c r="G15" s="199"/>
    </row>
    <row r="16" spans="1:7" ht="17.25" customHeight="1">
      <c r="A16" s="173"/>
      <c r="B16" s="51" t="s">
        <v>37</v>
      </c>
      <c r="C16" s="51" t="s">
        <v>125</v>
      </c>
      <c r="D16" s="51" t="s">
        <v>40</v>
      </c>
      <c r="E16" s="51" t="s">
        <v>37</v>
      </c>
      <c r="F16" s="51" t="s">
        <v>125</v>
      </c>
      <c r="G16" s="51" t="s">
        <v>40</v>
      </c>
    </row>
    <row r="17" spans="1:7" ht="17.25" customHeight="1">
      <c r="A17" s="50" t="s">
        <v>87</v>
      </c>
      <c r="B17" s="52">
        <v>50000</v>
      </c>
      <c r="C17" s="63">
        <v>296</v>
      </c>
      <c r="D17" s="52">
        <v>14800000</v>
      </c>
      <c r="E17" s="52">
        <v>50000</v>
      </c>
      <c r="F17" s="63">
        <v>259</v>
      </c>
      <c r="G17" s="52">
        <v>12950000</v>
      </c>
    </row>
    <row r="18" spans="1:5" s="94" customFormat="1" ht="24" customHeight="1">
      <c r="A18" s="94" t="s">
        <v>149</v>
      </c>
      <c r="C18" s="49"/>
      <c r="E18" s="49" t="s">
        <v>126</v>
      </c>
    </row>
    <row r="19" spans="1:5" ht="17.25" customHeight="1">
      <c r="A19" s="172" t="s">
        <v>32</v>
      </c>
      <c r="B19" s="198" t="s">
        <v>69</v>
      </c>
      <c r="C19" s="199"/>
      <c r="D19" s="198" t="s">
        <v>70</v>
      </c>
      <c r="E19" s="199"/>
    </row>
    <row r="20" spans="1:5" ht="17.25" customHeight="1">
      <c r="A20" s="224"/>
      <c r="B20" s="51" t="s">
        <v>125</v>
      </c>
      <c r="C20" s="51" t="s">
        <v>40</v>
      </c>
      <c r="D20" s="51" t="s">
        <v>125</v>
      </c>
      <c r="E20" s="51" t="s">
        <v>40</v>
      </c>
    </row>
    <row r="21" spans="1:5" ht="17.25" customHeight="1">
      <c r="A21" s="71" t="s">
        <v>88</v>
      </c>
      <c r="B21" s="52">
        <v>17732</v>
      </c>
      <c r="C21" s="52">
        <v>19983920</v>
      </c>
      <c r="D21" s="52">
        <v>17008</v>
      </c>
      <c r="E21" s="52">
        <v>19340888</v>
      </c>
    </row>
    <row r="22" spans="1:3" ht="15" customHeight="1">
      <c r="A22" s="70"/>
      <c r="B22" s="55"/>
      <c r="C22" s="55"/>
    </row>
    <row r="23" spans="1:6" ht="22.5" customHeight="1">
      <c r="A23" s="95" t="s">
        <v>150</v>
      </c>
      <c r="B23" s="55"/>
      <c r="C23" s="55"/>
      <c r="F23" s="49" t="s">
        <v>52</v>
      </c>
    </row>
    <row r="24" spans="1:6" ht="17.25" customHeight="1">
      <c r="A24" s="232" t="s">
        <v>82</v>
      </c>
      <c r="B24" s="233"/>
      <c r="C24" s="219" t="s">
        <v>69</v>
      </c>
      <c r="D24" s="220"/>
      <c r="E24" s="219" t="s">
        <v>70</v>
      </c>
      <c r="F24" s="220"/>
    </row>
    <row r="25" spans="1:6" ht="17.25" customHeight="1">
      <c r="A25" s="234"/>
      <c r="B25" s="235"/>
      <c r="C25" s="51" t="s">
        <v>125</v>
      </c>
      <c r="D25" s="51" t="s">
        <v>83</v>
      </c>
      <c r="E25" s="51" t="s">
        <v>125</v>
      </c>
      <c r="F25" s="51" t="s">
        <v>83</v>
      </c>
    </row>
    <row r="26" spans="1:6" ht="17.25" customHeight="1">
      <c r="A26" s="236" t="s">
        <v>81</v>
      </c>
      <c r="B26" s="237"/>
      <c r="C26" s="52">
        <v>22876</v>
      </c>
      <c r="D26" s="141">
        <v>228531240</v>
      </c>
      <c r="E26" s="52">
        <v>23550</v>
      </c>
      <c r="F26" s="141">
        <v>235264500</v>
      </c>
    </row>
    <row r="27" spans="1:6" ht="17.25" customHeight="1">
      <c r="A27" s="72" t="s">
        <v>89</v>
      </c>
      <c r="B27" s="73"/>
      <c r="C27" s="52">
        <v>1055</v>
      </c>
      <c r="D27" s="141">
        <v>316500</v>
      </c>
      <c r="E27" s="52">
        <v>1036</v>
      </c>
      <c r="F27" s="141">
        <v>310800</v>
      </c>
    </row>
    <row r="28" spans="1:6" ht="17.25" customHeight="1">
      <c r="A28" s="72" t="s">
        <v>90</v>
      </c>
      <c r="B28" s="73"/>
      <c r="C28" s="52">
        <v>1055</v>
      </c>
      <c r="D28" s="141">
        <v>2162750</v>
      </c>
      <c r="E28" s="52">
        <v>1036</v>
      </c>
      <c r="F28" s="141">
        <v>2123800</v>
      </c>
    </row>
    <row r="29" spans="1:6" ht="17.25" customHeight="1">
      <c r="A29" s="72" t="s">
        <v>91</v>
      </c>
      <c r="B29" s="73"/>
      <c r="C29" s="52">
        <v>193</v>
      </c>
      <c r="D29" s="141">
        <v>711360</v>
      </c>
      <c r="E29" s="52">
        <v>200</v>
      </c>
      <c r="F29" s="141">
        <v>749250</v>
      </c>
    </row>
    <row r="31" ht="22.5" customHeight="1"/>
    <row r="32" ht="17.25" customHeight="1"/>
    <row r="33" ht="17.25" customHeight="1"/>
    <row r="34" ht="17.25" customHeight="1"/>
    <row r="35" ht="17.25" customHeight="1"/>
    <row r="36" ht="22.5" customHeight="1"/>
    <row r="37" ht="17.25" customHeight="1"/>
    <row r="38" ht="17.25" customHeight="1"/>
    <row r="39" ht="17.25" customHeight="1"/>
    <row r="40" ht="17.25" customHeight="1"/>
    <row r="41" ht="22.5" customHeight="1"/>
    <row r="42" ht="17.25" customHeight="1"/>
    <row r="43" ht="17.25" customHeight="1"/>
    <row r="44" ht="14.25" customHeight="1"/>
    <row r="45" ht="14.25" customHeight="1"/>
    <row r="46" ht="14.25" customHeight="1"/>
    <row r="47" ht="14.25" customHeight="1"/>
    <row r="48" ht="14.25" customHeight="1"/>
    <row r="49" spans="5:7" ht="14.25" customHeight="1">
      <c r="E49" s="65"/>
      <c r="F49" s="69"/>
      <c r="G49" s="74"/>
    </row>
    <row r="50" spans="5:7" ht="14.25" customHeight="1">
      <c r="E50" s="65"/>
      <c r="F50" s="69"/>
      <c r="G50" s="69"/>
    </row>
    <row r="51" spans="5:7" ht="14.25" customHeight="1">
      <c r="E51" s="65"/>
      <c r="F51" s="55"/>
      <c r="G51" s="55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</sheetData>
  <sheetProtection/>
  <mergeCells count="16">
    <mergeCell ref="A26:B26"/>
    <mergeCell ref="A3:A4"/>
    <mergeCell ref="B3:D3"/>
    <mergeCell ref="E3:G3"/>
    <mergeCell ref="E24:F24"/>
    <mergeCell ref="A5:A7"/>
    <mergeCell ref="A11:B11"/>
    <mergeCell ref="C11:D11"/>
    <mergeCell ref="A15:A16"/>
    <mergeCell ref="B15:D15"/>
    <mergeCell ref="E15:G15"/>
    <mergeCell ref="A19:A20"/>
    <mergeCell ref="B19:C19"/>
    <mergeCell ref="D19:E19"/>
    <mergeCell ref="A24:B25"/>
    <mergeCell ref="C24:D24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90" r:id="rId1"/>
  <headerFooter differentOddEven="1" alignWithMargins="0">
    <oddFooter>&amp;C&amp;"ＭＳ 明朝,標準"&amp;12 7</oddFooter>
    <evenFooter>&amp;C7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府中市役所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KD637</dc:creator>
  <cp:keywords/>
  <dc:description/>
  <cp:lastModifiedBy>府中市役所</cp:lastModifiedBy>
  <cp:lastPrinted>2017-07-11T00:26:00Z</cp:lastPrinted>
  <dcterms:created xsi:type="dcterms:W3CDTF">2000-05-18T02:49:55Z</dcterms:created>
  <dcterms:modified xsi:type="dcterms:W3CDTF">2017-10-11T06:13:21Z</dcterms:modified>
  <cp:category/>
  <cp:version/>
  <cp:contentType/>
  <cp:contentStatus/>
</cp:coreProperties>
</file>