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2"/>
  </bookViews>
  <sheets>
    <sheet name="利用人数・回数" sheetId="1" r:id="rId1"/>
    <sheet name="給　付　額" sheetId="2" r:id="rId2"/>
    <sheet name="地域支援事業" sheetId="3" r:id="rId3"/>
  </sheets>
  <definedNames/>
  <calcPr fullCalcOnLoad="1"/>
</workbook>
</file>

<file path=xl/sharedStrings.xml><?xml version="1.0" encoding="utf-8"?>
<sst xmlns="http://schemas.openxmlformats.org/spreadsheetml/2006/main" count="351" uniqueCount="98">
  <si>
    <t>介護保険サービス利用の計画と実績</t>
  </si>
  <si>
    <t>全体（計画）</t>
  </si>
  <si>
    <t>全体（実績）</t>
  </si>
  <si>
    <t>介護給付（計画）</t>
  </si>
  <si>
    <t>介護給付（実績）</t>
  </si>
  <si>
    <t>予防給付（計画）</t>
  </si>
  <si>
    <t>予防給付（実績）</t>
  </si>
  <si>
    <t>平成１７年度</t>
  </si>
  <si>
    <t>平成１８年度</t>
  </si>
  <si>
    <t>平成１９年度</t>
  </si>
  <si>
    <t>平成２０年度</t>
  </si>
  <si>
    <t>率</t>
  </si>
  <si>
    <t>増減率</t>
  </si>
  <si>
    <t>介護老人福祉施設
（単位：人／月）</t>
  </si>
  <si>
    <t>介護老人保健施設
（単位：人／月）</t>
  </si>
  <si>
    <t>介護療養型医療施設
（単位：人／月）</t>
  </si>
  <si>
    <t>夜間対応型訪問介護
（単位：回／年）</t>
  </si>
  <si>
    <t>小規模介護老人福祉施設
（単位：人／月）</t>
  </si>
  <si>
    <t>〔居宅・施設サービス〕</t>
  </si>
  <si>
    <t>区分</t>
  </si>
  <si>
    <t>総給付費</t>
  </si>
  <si>
    <t>特定入所者介護サービス費</t>
  </si>
  <si>
    <t>高額介護サービス費</t>
  </si>
  <si>
    <t>審査支払手数料</t>
  </si>
  <si>
    <t>３か年の合計</t>
  </si>
  <si>
    <t>計画値</t>
  </si>
  <si>
    <t>実績値</t>
  </si>
  <si>
    <t>a</t>
  </si>
  <si>
    <t>b</t>
  </si>
  <si>
    <t>c</t>
  </si>
  <si>
    <t>d</t>
  </si>
  <si>
    <t>e</t>
  </si>
  <si>
    <t>f</t>
  </si>
  <si>
    <t>標準給付費　（a+b+c+d）</t>
  </si>
  <si>
    <t>保険給付費見込額　(a+b+c)</t>
  </si>
  <si>
    <t>g</t>
  </si>
  <si>
    <t>地域支援事業費の割合</t>
  </si>
  <si>
    <t>２．０％</t>
  </si>
  <si>
    <t>２．３％</t>
  </si>
  <si>
    <t>３．０％</t>
  </si>
  <si>
    <t>h</t>
  </si>
  <si>
    <t>地域支援事業費　（ｇ×割合）</t>
  </si>
  <si>
    <t>同上（千円単位）</t>
  </si>
  <si>
    <t>（２）３年間の介護保険給付額の見込みと実績　　　　＜計画書の１１２ページ＞</t>
  </si>
  <si>
    <t>（１）サービスの見込み量と実績　　＜計画書の１１１ページ＞</t>
  </si>
  <si>
    <t>小規模多機能型居宅介護
　・　介護予防　　〃　〃
（単位：回／年）</t>
  </si>
  <si>
    <t>小規模特定施設入居者生活介護
　・　介護予防　　〃　〃
（単位：人／月）</t>
  </si>
  <si>
    <t>認知症対応型通所介護
　・　介護予防　　〃　〃
（単位：回／年）</t>
  </si>
  <si>
    <t>特定施設入居者生活介護
　・　介護予防　　〃　〃
（単位：人／月）</t>
  </si>
  <si>
    <t>認知症対応型共同生活介護
・　介護予防　　〃　〃
（単位：人／月）</t>
  </si>
  <si>
    <t>短期入所療養介護
・　介護予防　　〃　〃
（単位：日／年）</t>
  </si>
  <si>
    <t>短期入所生活介護
　・　介護予防　　〃　〃
（単位：日／年）</t>
  </si>
  <si>
    <t>訪問入浴介護
・介護予防　〃　〃
（単位：回／年）</t>
  </si>
  <si>
    <t>訪　問　介　護
・介護予防　〃　〃
（単位：回／年）</t>
  </si>
  <si>
    <t>訪　問　看　護
　・介護予防　〃　〃
（単位：回／年）</t>
  </si>
  <si>
    <t>居宅療養管理指導
　・介護予防　　〃　〃
（単位：回／年）</t>
  </si>
  <si>
    <t>通　所　介　護
　・介護予防　〃　〃
（単位：回／年）</t>
  </si>
  <si>
    <t>通所リハビリテーション
・介護予防　　〃　〃
（単位：回／年）</t>
  </si>
  <si>
    <t>地域支援事業総計</t>
  </si>
  <si>
    <t>介護予防事業</t>
  </si>
  <si>
    <t>包括的支援事業</t>
  </si>
  <si>
    <t>任意事業</t>
  </si>
  <si>
    <t>介護予防特定高齢者施策</t>
  </si>
  <si>
    <t>特定高齢者把握事業</t>
  </si>
  <si>
    <t>通所型介護予防事業</t>
  </si>
  <si>
    <t>訪問型介護予防事業</t>
  </si>
  <si>
    <t>介護予防特定高齢者施策評価事業</t>
  </si>
  <si>
    <t>介護予防一般高齢者施策</t>
  </si>
  <si>
    <t>介護予防普及啓発事業</t>
  </si>
  <si>
    <t>地域介護予防活動支援事業</t>
  </si>
  <si>
    <t>介護予防一般高齢者施策評価事業</t>
  </si>
  <si>
    <t>介護予防事業見込量及び費用額</t>
  </si>
  <si>
    <t>介護予防ケアマネジメント事業</t>
  </si>
  <si>
    <t>総合相談支援・権利擁護事業</t>
  </si>
  <si>
    <t>包括的・継続的マネジメント事業</t>
  </si>
  <si>
    <t>（３）地域支援事業の計画値と実績　　＜計画書の１１３ページ＞</t>
  </si>
  <si>
    <t>包括的支援事業見込量及び費用額</t>
  </si>
  <si>
    <t>介護給付等費用適正化事業</t>
  </si>
  <si>
    <t>家族介護支援事業</t>
  </si>
  <si>
    <t>家族介護教室</t>
  </si>
  <si>
    <t>認知症高齢者見守り事業</t>
  </si>
  <si>
    <t>家族介護継続支援事業</t>
  </si>
  <si>
    <t>その他事業</t>
  </si>
  <si>
    <t>成年後見制度利用支援事業</t>
  </si>
  <si>
    <t>福祉用具・住宅改修支援事業</t>
  </si>
  <si>
    <t>地域自立生活支援事業</t>
  </si>
  <si>
    <t>任意事業見込量及び費用額</t>
  </si>
  <si>
    <t>地域支援事業合計　（①＋②＋③）</t>
  </si>
  <si>
    <t>回数・件数</t>
  </si>
  <si>
    <t>費用額</t>
  </si>
  <si>
    <t>地域包括支援センター</t>
  </si>
  <si>
    <t>１か所</t>
  </si>
  <si>
    <t>②</t>
  </si>
  <si>
    <t>①</t>
  </si>
  <si>
    <t>③</t>
  </si>
  <si>
    <t>備考</t>
  </si>
  <si>
    <t>実績値のうち、地域包括支援センターシステムのリース料6,587,203円については、介護予防支援業務にも使用したため、地域支援事業交付金の実績報告では対象外経費とした。</t>
  </si>
  <si>
    <t>市長申立経費59,100円については、裁判所の審判で本人が負担すべきとされたため、地域支援事業交付金の実績報告では対象外経費とした。ただし、審判日が平成１９年４月１９日のため、市の会計上は、平成１９年度会計に過年度収入として計上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</si>
</sst>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0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38" fontId="0" fillId="2" borderId="1" xfId="16" applyFill="1" applyBorder="1" applyAlignment="1">
      <alignment vertical="center"/>
    </xf>
    <xf numFmtId="176" fontId="0" fillId="0" borderId="1" xfId="16" applyNumberFormat="1" applyBorder="1" applyAlignment="1">
      <alignment vertical="center"/>
    </xf>
    <xf numFmtId="38" fontId="0" fillId="0" borderId="3" xfId="16" applyBorder="1" applyAlignment="1">
      <alignment vertical="center"/>
    </xf>
    <xf numFmtId="38" fontId="0" fillId="2" borderId="4" xfId="16" applyFill="1" applyBorder="1" applyAlignment="1">
      <alignment vertical="center"/>
    </xf>
    <xf numFmtId="38" fontId="0" fillId="3" borderId="1" xfId="16" applyFill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16" applyBorder="1" applyAlignment="1">
      <alignment horizontal="right" vertical="center"/>
    </xf>
    <xf numFmtId="38" fontId="0" fillId="0" borderId="6" xfId="16" applyBorder="1" applyAlignment="1">
      <alignment horizontal="right" vertical="center"/>
    </xf>
    <xf numFmtId="38" fontId="0" fillId="0" borderId="2" xfId="16" applyFont="1" applyBorder="1" applyAlignment="1">
      <alignment vertical="center" wrapText="1"/>
    </xf>
    <xf numFmtId="38" fontId="0" fillId="0" borderId="7" xfId="16" applyFont="1" applyBorder="1" applyAlignment="1">
      <alignment vertical="center" wrapText="1"/>
    </xf>
    <xf numFmtId="38" fontId="0" fillId="0" borderId="6" xfId="16" applyFont="1" applyBorder="1" applyAlignment="1">
      <alignment vertical="center" wrapText="1"/>
    </xf>
    <xf numFmtId="38" fontId="0" fillId="4" borderId="1" xfId="16" applyFill="1" applyBorder="1" applyAlignment="1">
      <alignment horizontal="right" vertical="center"/>
    </xf>
    <xf numFmtId="38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0" borderId="1" xfId="0" applyBorder="1" applyAlignment="1" quotePrefix="1">
      <alignment horizontal="center" vertical="center"/>
    </xf>
    <xf numFmtId="38" fontId="0" fillId="0" borderId="1" xfId="16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6" fontId="0" fillId="0" borderId="1" xfId="16" applyNumberFormat="1" applyBorder="1" applyAlignment="1">
      <alignment horizontal="right" vertical="center"/>
    </xf>
    <xf numFmtId="38" fontId="0" fillId="0" borderId="3" xfId="16" applyBorder="1" applyAlignment="1">
      <alignment horizontal="right" vertical="center"/>
    </xf>
    <xf numFmtId="176" fontId="0" fillId="3" borderId="1" xfId="16" applyNumberFormat="1" applyFill="1" applyBorder="1" applyAlignment="1">
      <alignment horizontal="right" vertical="center"/>
    </xf>
    <xf numFmtId="38" fontId="0" fillId="0" borderId="1" xfId="16" applyFill="1" applyBorder="1" applyAlignment="1">
      <alignment horizontal="right" vertical="center"/>
    </xf>
    <xf numFmtId="176" fontId="0" fillId="0" borderId="4" xfId="16" applyNumberFormat="1" applyBorder="1" applyAlignment="1">
      <alignment horizontal="right" vertical="center"/>
    </xf>
    <xf numFmtId="38" fontId="0" fillId="0" borderId="4" xfId="16" applyBorder="1" applyAlignment="1">
      <alignment horizontal="right"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2" xfId="16" applyFont="1" applyFill="1" applyBorder="1" applyAlignment="1">
      <alignment vertical="center" wrapText="1"/>
    </xf>
    <xf numFmtId="38" fontId="0" fillId="0" borderId="7" xfId="16" applyFill="1" applyBorder="1" applyAlignment="1">
      <alignment vertical="center" wrapText="1"/>
    </xf>
    <xf numFmtId="38" fontId="0" fillId="0" borderId="6" xfId="16" applyFill="1" applyBorder="1" applyAlignment="1">
      <alignment vertical="center" wrapText="1"/>
    </xf>
    <xf numFmtId="38" fontId="0" fillId="2" borderId="2" xfId="16" applyFill="1" applyBorder="1" applyAlignment="1">
      <alignment horizontal="center" vertical="center"/>
    </xf>
    <xf numFmtId="38" fontId="0" fillId="2" borderId="6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5"/>
  <sheetViews>
    <sheetView workbookViewId="0" topLeftCell="A4">
      <selection activeCell="A1" sqref="A1"/>
    </sheetView>
  </sheetViews>
  <sheetFormatPr defaultColWidth="9.00390625" defaultRowHeight="13.5"/>
  <cols>
    <col min="1" max="1" width="29.25390625" style="0" customWidth="1"/>
    <col min="2" max="2" width="14.375" style="0" customWidth="1"/>
    <col min="3" max="4" width="12.375" style="0" customWidth="1"/>
    <col min="5" max="5" width="8.75390625" style="0" customWidth="1"/>
    <col min="6" max="6" width="12.375" style="0" customWidth="1"/>
    <col min="7" max="7" width="8.75390625" style="0" customWidth="1"/>
    <col min="8" max="8" width="12.375" style="0" customWidth="1"/>
    <col min="9" max="9" width="8.75390625" style="0" customWidth="1"/>
  </cols>
  <sheetData>
    <row r="1" ht="27.75" customHeight="1">
      <c r="A1" s="3" t="s">
        <v>0</v>
      </c>
    </row>
    <row r="3" ht="30.75" customHeight="1">
      <c r="A3" s="3" t="s">
        <v>44</v>
      </c>
    </row>
    <row r="4" ht="15" customHeight="1"/>
    <row r="5" ht="21.75" customHeight="1">
      <c r="A5" s="8" t="s">
        <v>18</v>
      </c>
    </row>
    <row r="6" spans="1:9" ht="13.5">
      <c r="A6" s="4"/>
      <c r="B6" s="5" t="s">
        <v>19</v>
      </c>
      <c r="C6" s="4" t="s">
        <v>7</v>
      </c>
      <c r="D6" s="4" t="s">
        <v>8</v>
      </c>
      <c r="E6" s="5" t="s">
        <v>12</v>
      </c>
      <c r="F6" s="4" t="s">
        <v>9</v>
      </c>
      <c r="G6" s="5" t="s">
        <v>12</v>
      </c>
      <c r="H6" s="4" t="s">
        <v>10</v>
      </c>
      <c r="I6" s="5" t="s">
        <v>12</v>
      </c>
    </row>
    <row r="7" spans="1:9" ht="13.5">
      <c r="A7" s="19" t="s">
        <v>53</v>
      </c>
      <c r="B7" s="5" t="s">
        <v>1</v>
      </c>
      <c r="C7" s="6">
        <f>C10+C13</f>
        <v>0</v>
      </c>
      <c r="D7" s="6">
        <f>D10+D13</f>
        <v>368790</v>
      </c>
      <c r="E7" s="7" t="e">
        <f>(D7-C7)/C7</f>
        <v>#DIV/0!</v>
      </c>
      <c r="F7" s="6">
        <f>F10+F13</f>
        <v>388828</v>
      </c>
      <c r="G7" s="7">
        <f>(F7-D7)/D7</f>
        <v>0.054334445077144175</v>
      </c>
      <c r="H7" s="6">
        <f>H10+H13</f>
        <v>413054</v>
      </c>
      <c r="I7" s="7">
        <f aca="true" t="shared" si="0" ref="I7:I14">(H7-F7)/F7</f>
        <v>0.062305183783060894</v>
      </c>
    </row>
    <row r="8" spans="1:9" ht="13.5">
      <c r="A8" s="19"/>
      <c r="B8" s="5" t="s">
        <v>2</v>
      </c>
      <c r="C8" s="6">
        <f>C11+C14</f>
        <v>0</v>
      </c>
      <c r="D8" s="6">
        <f>D11+D14</f>
        <v>0</v>
      </c>
      <c r="E8" s="7" t="e">
        <f>(D8-C8)/C8</f>
        <v>#DIV/0!</v>
      </c>
      <c r="F8" s="6">
        <f>F11+F14</f>
        <v>0</v>
      </c>
      <c r="G8" s="7" t="e">
        <f aca="true" t="shared" si="1" ref="G8:G14">(F8-D8)/D8</f>
        <v>#DIV/0!</v>
      </c>
      <c r="H8" s="6">
        <f>H11+H14</f>
        <v>0</v>
      </c>
      <c r="I8" s="7" t="e">
        <f t="shared" si="0"/>
        <v>#DIV/0!</v>
      </c>
    </row>
    <row r="9" spans="1:9" ht="13.5">
      <c r="A9" s="19"/>
      <c r="B9" s="5" t="s">
        <v>11</v>
      </c>
      <c r="C9" s="7" t="e">
        <f>C8/C7</f>
        <v>#DIV/0!</v>
      </c>
      <c r="D9" s="7">
        <f>D8/D7</f>
        <v>0</v>
      </c>
      <c r="E9" s="7"/>
      <c r="F9" s="7">
        <f>F8/F7</f>
        <v>0</v>
      </c>
      <c r="G9" s="7"/>
      <c r="H9" s="7">
        <f>H8/H7</f>
        <v>0</v>
      </c>
      <c r="I9" s="7"/>
    </row>
    <row r="10" spans="1:9" ht="13.5">
      <c r="A10" s="19"/>
      <c r="B10" s="5" t="s">
        <v>3</v>
      </c>
      <c r="C10" s="6"/>
      <c r="D10" s="6">
        <v>276304</v>
      </c>
      <c r="E10" s="7" t="e">
        <f>(D10-C10)/C10</f>
        <v>#DIV/0!</v>
      </c>
      <c r="F10" s="6">
        <v>292719</v>
      </c>
      <c r="G10" s="7">
        <f t="shared" si="1"/>
        <v>0.05940920145926226</v>
      </c>
      <c r="H10" s="6">
        <v>314297</v>
      </c>
      <c r="I10" s="7">
        <f t="shared" si="0"/>
        <v>0.07371574786740867</v>
      </c>
    </row>
    <row r="11" spans="1:9" ht="13.5">
      <c r="A11" s="19"/>
      <c r="B11" s="5" t="s">
        <v>4</v>
      </c>
      <c r="C11" s="6"/>
      <c r="D11" s="6"/>
      <c r="E11" s="7" t="e">
        <f>(D11-C11)/C11</f>
        <v>#DIV/0!</v>
      </c>
      <c r="F11" s="6"/>
      <c r="G11" s="7" t="e">
        <f t="shared" si="1"/>
        <v>#DIV/0!</v>
      </c>
      <c r="H11" s="6"/>
      <c r="I11" s="7" t="e">
        <f t="shared" si="0"/>
        <v>#DIV/0!</v>
      </c>
    </row>
    <row r="12" spans="1:9" ht="13.5">
      <c r="A12" s="19"/>
      <c r="B12" s="5" t="s">
        <v>11</v>
      </c>
      <c r="C12" s="7" t="e">
        <f>C11/C10</f>
        <v>#DIV/0!</v>
      </c>
      <c r="D12" s="7">
        <f>D11/D10</f>
        <v>0</v>
      </c>
      <c r="E12" s="7"/>
      <c r="F12" s="7">
        <f>F11/F10</f>
        <v>0</v>
      </c>
      <c r="G12" s="7"/>
      <c r="H12" s="7">
        <f>H11/H10</f>
        <v>0</v>
      </c>
      <c r="I12" s="7"/>
    </row>
    <row r="13" spans="1:9" ht="13.5">
      <c r="A13" s="19"/>
      <c r="B13" s="5" t="s">
        <v>5</v>
      </c>
      <c r="C13" s="6"/>
      <c r="D13" s="6">
        <v>92486</v>
      </c>
      <c r="E13" s="7" t="e">
        <f>(D13-C13)/C13</f>
        <v>#DIV/0!</v>
      </c>
      <c r="F13" s="6">
        <v>96109</v>
      </c>
      <c r="G13" s="7">
        <f t="shared" si="1"/>
        <v>0.03917349652920442</v>
      </c>
      <c r="H13" s="6">
        <v>98757</v>
      </c>
      <c r="I13" s="7">
        <f t="shared" si="0"/>
        <v>0.02755205027624884</v>
      </c>
    </row>
    <row r="14" spans="1:9" ht="13.5">
      <c r="A14" s="19"/>
      <c r="B14" s="5" t="s">
        <v>6</v>
      </c>
      <c r="C14" s="6"/>
      <c r="D14" s="6"/>
      <c r="E14" s="7" t="e">
        <f>(D14-C14)/C14</f>
        <v>#DIV/0!</v>
      </c>
      <c r="F14" s="6"/>
      <c r="G14" s="7" t="e">
        <f t="shared" si="1"/>
        <v>#DIV/0!</v>
      </c>
      <c r="H14" s="6"/>
      <c r="I14" s="7" t="e">
        <f t="shared" si="0"/>
        <v>#DIV/0!</v>
      </c>
    </row>
    <row r="15" spans="1:9" ht="13.5">
      <c r="A15" s="19"/>
      <c r="B15" s="5" t="s">
        <v>11</v>
      </c>
      <c r="C15" s="7" t="e">
        <f>C14/C13</f>
        <v>#DIV/0!</v>
      </c>
      <c r="D15" s="7">
        <f>D14/D13</f>
        <v>0</v>
      </c>
      <c r="E15" s="7"/>
      <c r="F15" s="7">
        <f>F14/F13</f>
        <v>0</v>
      </c>
      <c r="G15" s="7"/>
      <c r="H15" s="7">
        <f>H14/H13</f>
        <v>0</v>
      </c>
      <c r="I15" s="4"/>
    </row>
    <row r="16" spans="1:9" ht="13.5">
      <c r="A16" s="19" t="s">
        <v>52</v>
      </c>
      <c r="B16" s="5" t="s">
        <v>1</v>
      </c>
      <c r="C16" s="6">
        <f>C19+C22</f>
        <v>0</v>
      </c>
      <c r="D16" s="6">
        <f>D19+D22</f>
        <v>10013</v>
      </c>
      <c r="E16" s="7" t="e">
        <f>(D16-C16)/C16</f>
        <v>#DIV/0!</v>
      </c>
      <c r="F16" s="6">
        <f>F19+F22</f>
        <v>10255</v>
      </c>
      <c r="G16" s="7">
        <f>(F16-D16)/D16</f>
        <v>0.024168580844901626</v>
      </c>
      <c r="H16" s="6">
        <f>H19+H22</f>
        <v>11573</v>
      </c>
      <c r="I16" s="7">
        <f>(H16-F16)/F16</f>
        <v>0.12852267186738175</v>
      </c>
    </row>
    <row r="17" spans="1:9" ht="13.5">
      <c r="A17" s="20"/>
      <c r="B17" s="5" t="s">
        <v>2</v>
      </c>
      <c r="C17" s="6">
        <f>C20+C23</f>
        <v>0</v>
      </c>
      <c r="D17" s="6">
        <f>D20+D23</f>
        <v>0</v>
      </c>
      <c r="E17" s="7" t="e">
        <f>(D17-C17)/C17</f>
        <v>#DIV/0!</v>
      </c>
      <c r="F17" s="6">
        <f>F20+F23</f>
        <v>0</v>
      </c>
      <c r="G17" s="7" t="e">
        <f>(F17-D17)/D17</f>
        <v>#DIV/0!</v>
      </c>
      <c r="H17" s="6">
        <f>H20+H23</f>
        <v>0</v>
      </c>
      <c r="I17" s="7" t="e">
        <f>(H17-F17)/F17</f>
        <v>#DIV/0!</v>
      </c>
    </row>
    <row r="18" spans="1:9" ht="13.5">
      <c r="A18" s="20"/>
      <c r="B18" s="5" t="s">
        <v>11</v>
      </c>
      <c r="C18" s="7" t="e">
        <f>C17/C16</f>
        <v>#DIV/0!</v>
      </c>
      <c r="D18" s="7">
        <f>D17/D16</f>
        <v>0</v>
      </c>
      <c r="E18" s="7"/>
      <c r="F18" s="7">
        <f>F17/F16</f>
        <v>0</v>
      </c>
      <c r="G18" s="7"/>
      <c r="H18" s="7">
        <f>H17/H16</f>
        <v>0</v>
      </c>
      <c r="I18" s="7"/>
    </row>
    <row r="19" spans="1:9" ht="13.5">
      <c r="A19" s="20"/>
      <c r="B19" s="5" t="s">
        <v>3</v>
      </c>
      <c r="C19" s="6"/>
      <c r="D19" s="6">
        <v>10013</v>
      </c>
      <c r="E19" s="7" t="e">
        <f>(D19-C19)/C19</f>
        <v>#DIV/0!</v>
      </c>
      <c r="F19" s="6">
        <v>10255</v>
      </c>
      <c r="G19" s="7">
        <f>(F19-D19)/D19</f>
        <v>0.024168580844901626</v>
      </c>
      <c r="H19" s="6">
        <v>11573</v>
      </c>
      <c r="I19" s="7">
        <f>(H19-F19)/F19</f>
        <v>0.12852267186738175</v>
      </c>
    </row>
    <row r="20" spans="1:9" ht="13.5">
      <c r="A20" s="20"/>
      <c r="B20" s="5" t="s">
        <v>4</v>
      </c>
      <c r="C20" s="6"/>
      <c r="D20" s="6"/>
      <c r="E20" s="7" t="e">
        <f>(D20-C20)/C20</f>
        <v>#DIV/0!</v>
      </c>
      <c r="F20" s="6"/>
      <c r="G20" s="7" t="e">
        <f>(F20-D20)/D20</f>
        <v>#DIV/0!</v>
      </c>
      <c r="H20" s="6"/>
      <c r="I20" s="7" t="e">
        <f>(H20-F20)/F20</f>
        <v>#DIV/0!</v>
      </c>
    </row>
    <row r="21" spans="1:9" ht="13.5">
      <c r="A21" s="20"/>
      <c r="B21" s="5" t="s">
        <v>11</v>
      </c>
      <c r="C21" s="7" t="e">
        <f>C20/C19</f>
        <v>#DIV/0!</v>
      </c>
      <c r="D21" s="7">
        <f>D20/D19</f>
        <v>0</v>
      </c>
      <c r="E21" s="7"/>
      <c r="F21" s="7">
        <f>F20/F19</f>
        <v>0</v>
      </c>
      <c r="G21" s="7"/>
      <c r="H21" s="7">
        <f>H20/H19</f>
        <v>0</v>
      </c>
      <c r="I21" s="7"/>
    </row>
    <row r="22" spans="1:9" ht="13.5">
      <c r="A22" s="20"/>
      <c r="B22" s="5" t="s">
        <v>5</v>
      </c>
      <c r="C22" s="6"/>
      <c r="D22" s="6">
        <v>0</v>
      </c>
      <c r="E22" s="7" t="e">
        <f>(D22-C22)/C22</f>
        <v>#DIV/0!</v>
      </c>
      <c r="F22" s="6">
        <v>0</v>
      </c>
      <c r="G22" s="7" t="e">
        <f>(F22-D22)/D22</f>
        <v>#DIV/0!</v>
      </c>
      <c r="H22" s="6">
        <v>0</v>
      </c>
      <c r="I22" s="7" t="e">
        <f>(H22-F22)/F22</f>
        <v>#DIV/0!</v>
      </c>
    </row>
    <row r="23" spans="1:9" ht="13.5">
      <c r="A23" s="20"/>
      <c r="B23" s="5" t="s">
        <v>6</v>
      </c>
      <c r="C23" s="6"/>
      <c r="D23" s="6"/>
      <c r="E23" s="7" t="e">
        <f>(D23-C23)/C23</f>
        <v>#DIV/0!</v>
      </c>
      <c r="F23" s="6"/>
      <c r="G23" s="7" t="e">
        <f>(F23-D23)/D23</f>
        <v>#DIV/0!</v>
      </c>
      <c r="H23" s="6"/>
      <c r="I23" s="7" t="e">
        <f>(H23-F23)/F23</f>
        <v>#DIV/0!</v>
      </c>
    </row>
    <row r="24" spans="1:9" ht="13.5">
      <c r="A24" s="20"/>
      <c r="B24" s="5" t="s">
        <v>11</v>
      </c>
      <c r="C24" s="7" t="e">
        <f>C23/C22</f>
        <v>#DIV/0!</v>
      </c>
      <c r="D24" s="7" t="e">
        <f>D23/D22</f>
        <v>#DIV/0!</v>
      </c>
      <c r="E24" s="7"/>
      <c r="F24" s="7" t="e">
        <f>F23/F22</f>
        <v>#DIV/0!</v>
      </c>
      <c r="G24" s="7"/>
      <c r="H24" s="7" t="e">
        <f>H23/H22</f>
        <v>#DIV/0!</v>
      </c>
      <c r="I24" s="4"/>
    </row>
    <row r="25" spans="1:9" ht="13.5">
      <c r="A25" s="19" t="s">
        <v>54</v>
      </c>
      <c r="B25" s="5" t="s">
        <v>1</v>
      </c>
      <c r="C25" s="6">
        <f>C28+C31</f>
        <v>0</v>
      </c>
      <c r="D25" s="6">
        <f>D28+D31</f>
        <v>24886</v>
      </c>
      <c r="E25" s="7" t="e">
        <f>(D25-C25)/C25</f>
        <v>#DIV/0!</v>
      </c>
      <c r="F25" s="6">
        <f>F28+F31</f>
        <v>25026</v>
      </c>
      <c r="G25" s="7">
        <f>(F25-D25)/D25</f>
        <v>0.005625652977577755</v>
      </c>
      <c r="H25" s="6">
        <f>H28+H31</f>
        <v>27619</v>
      </c>
      <c r="I25" s="7">
        <f>(H25-F25)/F25</f>
        <v>0.10361224326700232</v>
      </c>
    </row>
    <row r="26" spans="1:9" ht="13.5">
      <c r="A26" s="19"/>
      <c r="B26" s="5" t="s">
        <v>2</v>
      </c>
      <c r="C26" s="6">
        <f>C29+C32</f>
        <v>0</v>
      </c>
      <c r="D26" s="6">
        <f>D29+D32</f>
        <v>0</v>
      </c>
      <c r="E26" s="7" t="e">
        <f>(D26-C26)/C26</f>
        <v>#DIV/0!</v>
      </c>
      <c r="F26" s="6">
        <f>F29+F32</f>
        <v>0</v>
      </c>
      <c r="G26" s="7" t="e">
        <f>(F26-D26)/D26</f>
        <v>#DIV/0!</v>
      </c>
      <c r="H26" s="6">
        <f>H29+H32</f>
        <v>0</v>
      </c>
      <c r="I26" s="7" t="e">
        <f>(H26-F26)/F26</f>
        <v>#DIV/0!</v>
      </c>
    </row>
    <row r="27" spans="1:9" ht="13.5">
      <c r="A27" s="19"/>
      <c r="B27" s="5" t="s">
        <v>11</v>
      </c>
      <c r="C27" s="7" t="e">
        <f>C26/C25</f>
        <v>#DIV/0!</v>
      </c>
      <c r="D27" s="7">
        <f>D26/D25</f>
        <v>0</v>
      </c>
      <c r="E27" s="7"/>
      <c r="F27" s="7">
        <f>F26/F25</f>
        <v>0</v>
      </c>
      <c r="G27" s="7"/>
      <c r="H27" s="7">
        <f>H26/H25</f>
        <v>0</v>
      </c>
      <c r="I27" s="7"/>
    </row>
    <row r="28" spans="1:9" ht="13.5">
      <c r="A28" s="19"/>
      <c r="B28" s="5" t="s">
        <v>3</v>
      </c>
      <c r="C28" s="6"/>
      <c r="D28" s="6">
        <v>23187</v>
      </c>
      <c r="E28" s="7" t="e">
        <f>(D28-C28)/C28</f>
        <v>#DIV/0!</v>
      </c>
      <c r="F28" s="6">
        <v>23261</v>
      </c>
      <c r="G28" s="7">
        <f>(F28-D28)/D28</f>
        <v>0.0031914434812610514</v>
      </c>
      <c r="H28" s="6">
        <v>25804</v>
      </c>
      <c r="I28" s="7">
        <f>(H28-F28)/F28</f>
        <v>0.10932462060960406</v>
      </c>
    </row>
    <row r="29" spans="1:9" ht="13.5">
      <c r="A29" s="19"/>
      <c r="B29" s="5" t="s">
        <v>4</v>
      </c>
      <c r="C29" s="6"/>
      <c r="D29" s="6"/>
      <c r="E29" s="7" t="e">
        <f>(D29-C29)/C29</f>
        <v>#DIV/0!</v>
      </c>
      <c r="F29" s="6"/>
      <c r="G29" s="7" t="e">
        <f>(F29-D29)/D29</f>
        <v>#DIV/0!</v>
      </c>
      <c r="H29" s="6"/>
      <c r="I29" s="7" t="e">
        <f>(H29-F29)/F29</f>
        <v>#DIV/0!</v>
      </c>
    </row>
    <row r="30" spans="1:9" ht="13.5">
      <c r="A30" s="19"/>
      <c r="B30" s="5" t="s">
        <v>11</v>
      </c>
      <c r="C30" s="7" t="e">
        <f>C29/C28</f>
        <v>#DIV/0!</v>
      </c>
      <c r="D30" s="7">
        <f>D29/D28</f>
        <v>0</v>
      </c>
      <c r="E30" s="7"/>
      <c r="F30" s="7">
        <f>F29/F28</f>
        <v>0</v>
      </c>
      <c r="G30" s="7"/>
      <c r="H30" s="7">
        <f>H29/H28</f>
        <v>0</v>
      </c>
      <c r="I30" s="7"/>
    </row>
    <row r="31" spans="1:9" ht="13.5">
      <c r="A31" s="19"/>
      <c r="B31" s="5" t="s">
        <v>5</v>
      </c>
      <c r="C31" s="6"/>
      <c r="D31" s="6">
        <v>1699</v>
      </c>
      <c r="E31" s="7" t="e">
        <f>(D31-C31)/C31</f>
        <v>#DIV/0!</v>
      </c>
      <c r="F31" s="6">
        <v>1765</v>
      </c>
      <c r="G31" s="7">
        <f>(F31-D31)/D31</f>
        <v>0.03884638022366098</v>
      </c>
      <c r="H31" s="6">
        <v>1815</v>
      </c>
      <c r="I31" s="7">
        <f>(H31-F31)/F31</f>
        <v>0.028328611898016998</v>
      </c>
    </row>
    <row r="32" spans="1:9" ht="13.5">
      <c r="A32" s="19"/>
      <c r="B32" s="5" t="s">
        <v>6</v>
      </c>
      <c r="C32" s="6"/>
      <c r="D32" s="6"/>
      <c r="E32" s="7" t="e">
        <f>(D32-C32)/C32</f>
        <v>#DIV/0!</v>
      </c>
      <c r="F32" s="6"/>
      <c r="G32" s="7" t="e">
        <f>(F32-D32)/D32</f>
        <v>#DIV/0!</v>
      </c>
      <c r="H32" s="6"/>
      <c r="I32" s="7" t="e">
        <f>(H32-F32)/F32</f>
        <v>#DIV/0!</v>
      </c>
    </row>
    <row r="33" spans="1:9" ht="13.5">
      <c r="A33" s="19"/>
      <c r="B33" s="5" t="s">
        <v>11</v>
      </c>
      <c r="C33" s="7" t="e">
        <f>C32/C31</f>
        <v>#DIV/0!</v>
      </c>
      <c r="D33" s="7">
        <f>D32/D31</f>
        <v>0</v>
      </c>
      <c r="E33" s="7"/>
      <c r="F33" s="7">
        <f>F32/F31</f>
        <v>0</v>
      </c>
      <c r="G33" s="7"/>
      <c r="H33" s="7">
        <f>H32/H31</f>
        <v>0</v>
      </c>
      <c r="I33" s="4"/>
    </row>
    <row r="34" spans="1:9" ht="13.5">
      <c r="A34" s="19" t="s">
        <v>55</v>
      </c>
      <c r="B34" s="5" t="s">
        <v>1</v>
      </c>
      <c r="C34" s="6">
        <f>C37+C40</f>
        <v>0</v>
      </c>
      <c r="D34" s="6">
        <f>D37+D40</f>
        <v>4390</v>
      </c>
      <c r="E34" s="7" t="e">
        <f>(D34-C34)/C34</f>
        <v>#DIV/0!</v>
      </c>
      <c r="F34" s="6">
        <f>F37+F40</f>
        <v>4497</v>
      </c>
      <c r="G34" s="7">
        <f>(F34-D34)/D34</f>
        <v>0.02437357630979499</v>
      </c>
      <c r="H34" s="6">
        <f>H37+H40</f>
        <v>4939</v>
      </c>
      <c r="I34" s="7">
        <f>(H34-F34)/F34</f>
        <v>0.09828774738714699</v>
      </c>
    </row>
    <row r="35" spans="1:9" ht="13.5">
      <c r="A35" s="19"/>
      <c r="B35" s="5" t="s">
        <v>2</v>
      </c>
      <c r="C35" s="6">
        <f>C38+C41</f>
        <v>0</v>
      </c>
      <c r="D35" s="6">
        <f>D38+D41</f>
        <v>0</v>
      </c>
      <c r="E35" s="7" t="e">
        <f>(D35-C35)/C35</f>
        <v>#DIV/0!</v>
      </c>
      <c r="F35" s="6">
        <f>F38+F41</f>
        <v>0</v>
      </c>
      <c r="G35" s="7" t="e">
        <f>(F35-D35)/D35</f>
        <v>#DIV/0!</v>
      </c>
      <c r="H35" s="6">
        <f>H38+H41</f>
        <v>0</v>
      </c>
      <c r="I35" s="7" t="e">
        <f>(H35-F35)/F35</f>
        <v>#DIV/0!</v>
      </c>
    </row>
    <row r="36" spans="1:9" ht="13.5">
      <c r="A36" s="19"/>
      <c r="B36" s="5" t="s">
        <v>11</v>
      </c>
      <c r="C36" s="7" t="e">
        <f>C35/C34</f>
        <v>#DIV/0!</v>
      </c>
      <c r="D36" s="7">
        <f>D35/D34</f>
        <v>0</v>
      </c>
      <c r="E36" s="7"/>
      <c r="F36" s="7">
        <f>F35/F34</f>
        <v>0</v>
      </c>
      <c r="G36" s="7"/>
      <c r="H36" s="7">
        <f>H35/H34</f>
        <v>0</v>
      </c>
      <c r="I36" s="7"/>
    </row>
    <row r="37" spans="1:9" ht="13.5">
      <c r="A37" s="19"/>
      <c r="B37" s="5" t="s">
        <v>3</v>
      </c>
      <c r="C37" s="6"/>
      <c r="D37" s="6">
        <v>3871</v>
      </c>
      <c r="E37" s="7" t="e">
        <f>(D37-C37)/C37</f>
        <v>#DIV/0!</v>
      </c>
      <c r="F37" s="6">
        <v>3883</v>
      </c>
      <c r="G37" s="7">
        <f>(F37-D37)/D37</f>
        <v>0.003099974166881943</v>
      </c>
      <c r="H37" s="6">
        <v>4307</v>
      </c>
      <c r="I37" s="7">
        <f>(H37-F37)/F37</f>
        <v>0.1091939222250837</v>
      </c>
    </row>
    <row r="38" spans="1:9" ht="13.5">
      <c r="A38" s="19"/>
      <c r="B38" s="5" t="s">
        <v>4</v>
      </c>
      <c r="C38" s="6"/>
      <c r="D38" s="6"/>
      <c r="E38" s="7" t="e">
        <f>(D38-C38)/C38</f>
        <v>#DIV/0!</v>
      </c>
      <c r="F38" s="6"/>
      <c r="G38" s="7" t="e">
        <f>(F38-D38)/D38</f>
        <v>#DIV/0!</v>
      </c>
      <c r="H38" s="6"/>
      <c r="I38" s="7" t="e">
        <f>(H38-F38)/F38</f>
        <v>#DIV/0!</v>
      </c>
    </row>
    <row r="39" spans="1:9" ht="13.5">
      <c r="A39" s="19"/>
      <c r="B39" s="5" t="s">
        <v>11</v>
      </c>
      <c r="C39" s="7" t="e">
        <f>C38/C37</f>
        <v>#DIV/0!</v>
      </c>
      <c r="D39" s="7">
        <f>D38/D37</f>
        <v>0</v>
      </c>
      <c r="E39" s="7"/>
      <c r="F39" s="7">
        <f>F38/F37</f>
        <v>0</v>
      </c>
      <c r="G39" s="7"/>
      <c r="H39" s="7">
        <f>H38/H37</f>
        <v>0</v>
      </c>
      <c r="I39" s="7"/>
    </row>
    <row r="40" spans="1:9" ht="13.5">
      <c r="A40" s="19"/>
      <c r="B40" s="5" t="s">
        <v>5</v>
      </c>
      <c r="C40" s="4"/>
      <c r="D40" s="4">
        <v>519</v>
      </c>
      <c r="E40" s="7" t="e">
        <f>(D40-C40)/C40</f>
        <v>#DIV/0!</v>
      </c>
      <c r="F40" s="4">
        <v>614</v>
      </c>
      <c r="G40" s="7">
        <f>(F40-D40)/D40</f>
        <v>0.18304431599229287</v>
      </c>
      <c r="H40" s="6">
        <v>632</v>
      </c>
      <c r="I40" s="7">
        <f>(H40-F40)/F40</f>
        <v>0.029315960912052116</v>
      </c>
    </row>
    <row r="41" spans="1:9" ht="13.5">
      <c r="A41" s="19"/>
      <c r="B41" s="5" t="s">
        <v>6</v>
      </c>
      <c r="C41" s="4"/>
      <c r="D41" s="4"/>
      <c r="E41" s="7" t="e">
        <f>(D41-C41)/C41</f>
        <v>#DIV/0!</v>
      </c>
      <c r="F41" s="4"/>
      <c r="G41" s="7" t="e">
        <f>(F41-D41)/D41</f>
        <v>#DIV/0!</v>
      </c>
      <c r="H41" s="6"/>
      <c r="I41" s="7" t="e">
        <f>(H41-F41)/F41</f>
        <v>#DIV/0!</v>
      </c>
    </row>
    <row r="42" spans="1:9" ht="13.5">
      <c r="A42" s="19"/>
      <c r="B42" s="5" t="s">
        <v>11</v>
      </c>
      <c r="C42" s="7" t="e">
        <f>C41/C40</f>
        <v>#DIV/0!</v>
      </c>
      <c r="D42" s="7">
        <f>D41/D40</f>
        <v>0</v>
      </c>
      <c r="E42" s="7"/>
      <c r="F42" s="7">
        <f>F41/F40</f>
        <v>0</v>
      </c>
      <c r="G42" s="7"/>
      <c r="H42" s="7">
        <f>H41/H40</f>
        <v>0</v>
      </c>
      <c r="I42" s="4"/>
    </row>
    <row r="43" spans="1:9" ht="13.5">
      <c r="A43" s="19" t="s">
        <v>56</v>
      </c>
      <c r="B43" s="5" t="s">
        <v>1</v>
      </c>
      <c r="C43" s="6">
        <f>C46+C49</f>
        <v>0</v>
      </c>
      <c r="D43" s="6">
        <f>D46+D49</f>
        <v>102839</v>
      </c>
      <c r="E43" s="7" t="e">
        <f>(D43-C43)/C43</f>
        <v>#DIV/0!</v>
      </c>
      <c r="F43" s="6">
        <f>F46+F49</f>
        <v>107637</v>
      </c>
      <c r="G43" s="7">
        <f>(F43-D43)/D43</f>
        <v>0.04665545172551269</v>
      </c>
      <c r="H43" s="6">
        <f>H46+H49</f>
        <v>115671</v>
      </c>
      <c r="I43" s="7">
        <f>(H43-F43)/F43</f>
        <v>0.07463976142032944</v>
      </c>
    </row>
    <row r="44" spans="1:9" ht="13.5">
      <c r="A44" s="19"/>
      <c r="B44" s="5" t="s">
        <v>2</v>
      </c>
      <c r="C44" s="6">
        <f>C47+C50</f>
        <v>0</v>
      </c>
      <c r="D44" s="6">
        <f>D47+D50</f>
        <v>0</v>
      </c>
      <c r="E44" s="7" t="e">
        <f>(D44-C44)/C44</f>
        <v>#DIV/0!</v>
      </c>
      <c r="F44" s="6">
        <f>F47+F50</f>
        <v>0</v>
      </c>
      <c r="G44" s="7" t="e">
        <f>(F44-D44)/D44</f>
        <v>#DIV/0!</v>
      </c>
      <c r="H44" s="6">
        <f>H47+H50</f>
        <v>0</v>
      </c>
      <c r="I44" s="7" t="e">
        <f>(H44-F44)/F44</f>
        <v>#DIV/0!</v>
      </c>
    </row>
    <row r="45" spans="1:9" ht="13.5">
      <c r="A45" s="19"/>
      <c r="B45" s="5" t="s">
        <v>11</v>
      </c>
      <c r="C45" s="7" t="e">
        <f>C44/C43</f>
        <v>#DIV/0!</v>
      </c>
      <c r="D45" s="7">
        <f>D44/D43</f>
        <v>0</v>
      </c>
      <c r="E45" s="7"/>
      <c r="F45" s="7">
        <f>F44/F43</f>
        <v>0</v>
      </c>
      <c r="G45" s="7"/>
      <c r="H45" s="7">
        <f>H44/H43</f>
        <v>0</v>
      </c>
      <c r="I45" s="7"/>
    </row>
    <row r="46" spans="1:9" ht="13.5">
      <c r="A46" s="19"/>
      <c r="B46" s="5" t="s">
        <v>3</v>
      </c>
      <c r="C46" s="6"/>
      <c r="D46" s="6">
        <v>83328</v>
      </c>
      <c r="E46" s="7" t="e">
        <f>(D46-C46)/C46</f>
        <v>#DIV/0!</v>
      </c>
      <c r="F46" s="6">
        <v>87325</v>
      </c>
      <c r="G46" s="7">
        <f>(F46-D46)/D46</f>
        <v>0.04796706989247312</v>
      </c>
      <c r="H46" s="6">
        <v>94762</v>
      </c>
      <c r="I46" s="7">
        <f>(H46-F46)/F46</f>
        <v>0.08516461494417406</v>
      </c>
    </row>
    <row r="47" spans="1:9" ht="13.5">
      <c r="A47" s="19"/>
      <c r="B47" s="5" t="s">
        <v>4</v>
      </c>
      <c r="C47" s="6"/>
      <c r="D47" s="6"/>
      <c r="E47" s="7" t="e">
        <f>(D47-C47)/C47</f>
        <v>#DIV/0!</v>
      </c>
      <c r="F47" s="6"/>
      <c r="G47" s="7" t="e">
        <f>(F47-D47)/D47</f>
        <v>#DIV/0!</v>
      </c>
      <c r="H47" s="6"/>
      <c r="I47" s="7" t="e">
        <f>(H47-F47)/F47</f>
        <v>#DIV/0!</v>
      </c>
    </row>
    <row r="48" spans="1:9" ht="13.5">
      <c r="A48" s="19"/>
      <c r="B48" s="5" t="s">
        <v>11</v>
      </c>
      <c r="C48" s="7" t="e">
        <f>C47/C46</f>
        <v>#DIV/0!</v>
      </c>
      <c r="D48" s="7">
        <f>D47/D46</f>
        <v>0</v>
      </c>
      <c r="E48" s="7"/>
      <c r="F48" s="7">
        <f>F47/F46</f>
        <v>0</v>
      </c>
      <c r="G48" s="7"/>
      <c r="H48" s="7">
        <f>H47/H46</f>
        <v>0</v>
      </c>
      <c r="I48" s="7"/>
    </row>
    <row r="49" spans="1:9" ht="13.5">
      <c r="A49" s="19"/>
      <c r="B49" s="5" t="s">
        <v>5</v>
      </c>
      <c r="C49" s="6"/>
      <c r="D49" s="6">
        <v>19511</v>
      </c>
      <c r="E49" s="7" t="e">
        <f>(D49-C49)/C49</f>
        <v>#DIV/0!</v>
      </c>
      <c r="F49" s="6">
        <v>20312</v>
      </c>
      <c r="G49" s="7">
        <f>(F49-D49)/D49</f>
        <v>0.04105376454307826</v>
      </c>
      <c r="H49" s="6">
        <v>20909</v>
      </c>
      <c r="I49" s="7">
        <f>(H49-F49)/F49</f>
        <v>0.029391492713666797</v>
      </c>
    </row>
    <row r="50" spans="1:9" ht="13.5">
      <c r="A50" s="19"/>
      <c r="B50" s="5" t="s">
        <v>6</v>
      </c>
      <c r="C50" s="6"/>
      <c r="D50" s="6"/>
      <c r="E50" s="7" t="e">
        <f>(D50-C50)/C50</f>
        <v>#DIV/0!</v>
      </c>
      <c r="F50" s="6"/>
      <c r="G50" s="7" t="e">
        <f>(F50-D50)/D50</f>
        <v>#DIV/0!</v>
      </c>
      <c r="H50" s="6"/>
      <c r="I50" s="7" t="e">
        <f>(H50-F50)/F50</f>
        <v>#DIV/0!</v>
      </c>
    </row>
    <row r="51" spans="1:9" ht="13.5">
      <c r="A51" s="19"/>
      <c r="B51" s="5" t="s">
        <v>11</v>
      </c>
      <c r="C51" s="7" t="e">
        <f>C50/C49</f>
        <v>#DIV/0!</v>
      </c>
      <c r="D51" s="7">
        <f>D50/D49</f>
        <v>0</v>
      </c>
      <c r="E51" s="7"/>
      <c r="F51" s="7">
        <f>F50/F49</f>
        <v>0</v>
      </c>
      <c r="G51" s="7"/>
      <c r="H51" s="7">
        <f>H50/H49</f>
        <v>0</v>
      </c>
      <c r="I51" s="4"/>
    </row>
    <row r="52" spans="1:9" ht="13.5">
      <c r="A52" s="19" t="s">
        <v>57</v>
      </c>
      <c r="B52" s="5" t="s">
        <v>1</v>
      </c>
      <c r="C52" s="6">
        <f>C55+C58</f>
        <v>0</v>
      </c>
      <c r="D52" s="6">
        <f>D55+D58</f>
        <v>33272</v>
      </c>
      <c r="E52" s="7" t="e">
        <f>(D52-C52)/C52</f>
        <v>#DIV/0!</v>
      </c>
      <c r="F52" s="6">
        <f>F55+F58</f>
        <v>33710</v>
      </c>
      <c r="G52" s="7">
        <f>(F52-D52)/D52</f>
        <v>0.013164222168790575</v>
      </c>
      <c r="H52" s="6">
        <f>H55+H58</f>
        <v>36528</v>
      </c>
      <c r="I52" s="7">
        <f>(H52-F52)/F52</f>
        <v>0.08359537229308811</v>
      </c>
    </row>
    <row r="53" spans="1:9" ht="13.5">
      <c r="A53" s="19"/>
      <c r="B53" s="5" t="s">
        <v>2</v>
      </c>
      <c r="C53" s="6">
        <f>C56+C59</f>
        <v>0</v>
      </c>
      <c r="D53" s="6">
        <f>D56+D59</f>
        <v>0</v>
      </c>
      <c r="E53" s="7" t="e">
        <f>(D53-C53)/C53</f>
        <v>#DIV/0!</v>
      </c>
      <c r="F53" s="6">
        <f>F56+F59</f>
        <v>0</v>
      </c>
      <c r="G53" s="7" t="e">
        <f>(F53-D53)/D53</f>
        <v>#DIV/0!</v>
      </c>
      <c r="H53" s="6">
        <f>H56+H59</f>
        <v>0</v>
      </c>
      <c r="I53" s="7" t="e">
        <f>(H53-F53)/F53</f>
        <v>#DIV/0!</v>
      </c>
    </row>
    <row r="54" spans="1:9" ht="13.5">
      <c r="A54" s="19"/>
      <c r="B54" s="5" t="s">
        <v>11</v>
      </c>
      <c r="C54" s="7" t="e">
        <f>C53/C52</f>
        <v>#DIV/0!</v>
      </c>
      <c r="D54" s="7">
        <f>D53/D52</f>
        <v>0</v>
      </c>
      <c r="E54" s="7"/>
      <c r="F54" s="7">
        <f>F53/F52</f>
        <v>0</v>
      </c>
      <c r="G54" s="7"/>
      <c r="H54" s="7">
        <f>H53/H52</f>
        <v>0</v>
      </c>
      <c r="I54" s="7"/>
    </row>
    <row r="55" spans="1:9" ht="13.5">
      <c r="A55" s="19"/>
      <c r="B55" s="5" t="s">
        <v>3</v>
      </c>
      <c r="C55" s="6"/>
      <c r="D55" s="6">
        <v>31691</v>
      </c>
      <c r="E55" s="7" t="e">
        <f>(D55-C55)/C55</f>
        <v>#DIV/0!</v>
      </c>
      <c r="F55" s="6">
        <v>32064</v>
      </c>
      <c r="G55" s="7">
        <f>(F55-D55)/D55</f>
        <v>0.011769903127070777</v>
      </c>
      <c r="H55" s="6">
        <v>34835</v>
      </c>
      <c r="I55" s="7">
        <f>(H55-F55)/F55</f>
        <v>0.08642090818363274</v>
      </c>
    </row>
    <row r="56" spans="1:9" ht="13.5">
      <c r="A56" s="19"/>
      <c r="B56" s="5" t="s">
        <v>4</v>
      </c>
      <c r="C56" s="6"/>
      <c r="D56" s="6"/>
      <c r="E56" s="7" t="e">
        <f>(D56-C56)/C56</f>
        <v>#DIV/0!</v>
      </c>
      <c r="F56" s="6"/>
      <c r="G56" s="7" t="e">
        <f>(F56-D56)/D56</f>
        <v>#DIV/0!</v>
      </c>
      <c r="H56" s="6"/>
      <c r="I56" s="7" t="e">
        <f>(H56-F56)/F56</f>
        <v>#DIV/0!</v>
      </c>
    </row>
    <row r="57" spans="1:9" ht="13.5">
      <c r="A57" s="19"/>
      <c r="B57" s="5" t="s">
        <v>11</v>
      </c>
      <c r="C57" s="7" t="e">
        <f>C56/C55</f>
        <v>#DIV/0!</v>
      </c>
      <c r="D57" s="7">
        <f>D56/D55</f>
        <v>0</v>
      </c>
      <c r="E57" s="7"/>
      <c r="F57" s="7">
        <f>F56/F55</f>
        <v>0</v>
      </c>
      <c r="G57" s="7"/>
      <c r="H57" s="7">
        <f>H56/H55</f>
        <v>0</v>
      </c>
      <c r="I57" s="7"/>
    </row>
    <row r="58" spans="1:9" ht="13.5">
      <c r="A58" s="19"/>
      <c r="B58" s="5" t="s">
        <v>5</v>
      </c>
      <c r="C58" s="6"/>
      <c r="D58" s="6">
        <v>1581</v>
      </c>
      <c r="E58" s="7" t="e">
        <f>(D58-C58)/C58</f>
        <v>#DIV/0!</v>
      </c>
      <c r="F58" s="6">
        <v>1646</v>
      </c>
      <c r="G58" s="7">
        <f>(F58-D58)/D58</f>
        <v>0.041113219481340925</v>
      </c>
      <c r="H58" s="6">
        <v>1693</v>
      </c>
      <c r="I58" s="7">
        <f>(H58-F58)/F58</f>
        <v>0.028554070473876064</v>
      </c>
    </row>
    <row r="59" spans="1:9" ht="13.5">
      <c r="A59" s="19"/>
      <c r="B59" s="5" t="s">
        <v>6</v>
      </c>
      <c r="C59" s="6"/>
      <c r="D59" s="6"/>
      <c r="E59" s="7" t="e">
        <f>(D59-C59)/C59</f>
        <v>#DIV/0!</v>
      </c>
      <c r="F59" s="6"/>
      <c r="G59" s="7" t="e">
        <f>(F59-D59)/D59</f>
        <v>#DIV/0!</v>
      </c>
      <c r="H59" s="6"/>
      <c r="I59" s="7" t="e">
        <f>(H59-F59)/F59</f>
        <v>#DIV/0!</v>
      </c>
    </row>
    <row r="60" spans="1:9" ht="13.5">
      <c r="A60" s="19"/>
      <c r="B60" s="5" t="s">
        <v>11</v>
      </c>
      <c r="C60" s="7" t="e">
        <f>C59/C58</f>
        <v>#DIV/0!</v>
      </c>
      <c r="D60" s="7">
        <f>D59/D58</f>
        <v>0</v>
      </c>
      <c r="E60" s="7"/>
      <c r="F60" s="7">
        <f>F59/F58</f>
        <v>0</v>
      </c>
      <c r="G60" s="7"/>
      <c r="H60" s="7">
        <f>H59/H58</f>
        <v>0</v>
      </c>
      <c r="I60" s="4"/>
    </row>
    <row r="61" spans="1:9" ht="13.5">
      <c r="A61" s="19" t="s">
        <v>51</v>
      </c>
      <c r="B61" s="5" t="s">
        <v>1</v>
      </c>
      <c r="C61" s="6">
        <f>C64+C67</f>
        <v>0</v>
      </c>
      <c r="D61" s="6">
        <f>D64+D67</f>
        <v>34885</v>
      </c>
      <c r="E61" s="7" t="e">
        <f>(D61-C61)/C61</f>
        <v>#DIV/0!</v>
      </c>
      <c r="F61" s="6">
        <f>F64+F67</f>
        <v>36120</v>
      </c>
      <c r="G61" s="7">
        <f>(F61-D61)/D61</f>
        <v>0.03540203525870718</v>
      </c>
      <c r="H61" s="6">
        <f>H64+H67</f>
        <v>39122</v>
      </c>
      <c r="I61" s="7">
        <f>(H61-F61)/F61</f>
        <v>0.08311184939091916</v>
      </c>
    </row>
    <row r="62" spans="1:9" ht="13.5">
      <c r="A62" s="19"/>
      <c r="B62" s="5" t="s">
        <v>2</v>
      </c>
      <c r="C62" s="6">
        <f>C65+C68</f>
        <v>0</v>
      </c>
      <c r="D62" s="6">
        <f>D65+D68</f>
        <v>0</v>
      </c>
      <c r="E62" s="7" t="e">
        <f>(D62-C62)/C62</f>
        <v>#DIV/0!</v>
      </c>
      <c r="F62" s="6">
        <f>F65+F68</f>
        <v>0</v>
      </c>
      <c r="G62" s="7" t="e">
        <f>(F62-D62)/D62</f>
        <v>#DIV/0!</v>
      </c>
      <c r="H62" s="6">
        <f>H65+H68</f>
        <v>0</v>
      </c>
      <c r="I62" s="7" t="e">
        <f>(H62-F62)/F62</f>
        <v>#DIV/0!</v>
      </c>
    </row>
    <row r="63" spans="1:9" ht="13.5">
      <c r="A63" s="19"/>
      <c r="B63" s="5" t="s">
        <v>11</v>
      </c>
      <c r="C63" s="7" t="e">
        <f>C62/C61</f>
        <v>#DIV/0!</v>
      </c>
      <c r="D63" s="7">
        <f>D62/D61</f>
        <v>0</v>
      </c>
      <c r="E63" s="7"/>
      <c r="F63" s="7">
        <f>F62/F61</f>
        <v>0</v>
      </c>
      <c r="G63" s="7"/>
      <c r="H63" s="7">
        <f>H62/H61</f>
        <v>0</v>
      </c>
      <c r="I63" s="7"/>
    </row>
    <row r="64" spans="1:9" ht="13.5">
      <c r="A64" s="19"/>
      <c r="B64" s="5" t="s">
        <v>3</v>
      </c>
      <c r="C64" s="6"/>
      <c r="D64" s="6">
        <v>34648</v>
      </c>
      <c r="E64" s="7" t="e">
        <f>(D64-C64)/C64</f>
        <v>#DIV/0!</v>
      </c>
      <c r="F64" s="6">
        <v>35875</v>
      </c>
      <c r="G64" s="7">
        <f>(F64-D64)/D64</f>
        <v>0.035413299468944816</v>
      </c>
      <c r="H64" s="6">
        <v>38870</v>
      </c>
      <c r="I64" s="7">
        <f>(H64-F64)/F64</f>
        <v>0.08348432055749129</v>
      </c>
    </row>
    <row r="65" spans="1:9" ht="13.5">
      <c r="A65" s="19"/>
      <c r="B65" s="5" t="s">
        <v>4</v>
      </c>
      <c r="C65" s="6"/>
      <c r="D65" s="6"/>
      <c r="E65" s="7" t="e">
        <f>(D65-C65)/C65</f>
        <v>#DIV/0!</v>
      </c>
      <c r="F65" s="6"/>
      <c r="G65" s="7" t="e">
        <f>(F65-D65)/D65</f>
        <v>#DIV/0!</v>
      </c>
      <c r="H65" s="6"/>
      <c r="I65" s="7" t="e">
        <f>(H65-F65)/F65</f>
        <v>#DIV/0!</v>
      </c>
    </row>
    <row r="66" spans="1:9" ht="13.5">
      <c r="A66" s="19"/>
      <c r="B66" s="5" t="s">
        <v>11</v>
      </c>
      <c r="C66" s="7" t="e">
        <f>C65/C64</f>
        <v>#DIV/0!</v>
      </c>
      <c r="D66" s="7">
        <f>D65/D64</f>
        <v>0</v>
      </c>
      <c r="E66" s="7"/>
      <c r="F66" s="7">
        <f>F65/F64</f>
        <v>0</v>
      </c>
      <c r="G66" s="7"/>
      <c r="H66" s="7">
        <f>H65/H64</f>
        <v>0</v>
      </c>
      <c r="I66" s="7"/>
    </row>
    <row r="67" spans="1:9" ht="13.5">
      <c r="A67" s="19"/>
      <c r="B67" s="5" t="s">
        <v>5</v>
      </c>
      <c r="C67" s="4"/>
      <c r="D67" s="4">
        <v>237</v>
      </c>
      <c r="E67" s="7" t="e">
        <f>(D67-C67)/C67</f>
        <v>#DIV/0!</v>
      </c>
      <c r="F67" s="4">
        <v>245</v>
      </c>
      <c r="G67" s="7">
        <f>(F67-D67)/D67</f>
        <v>0.03375527426160337</v>
      </c>
      <c r="H67" s="4">
        <v>252</v>
      </c>
      <c r="I67" s="7">
        <f>(H67-F67)/F67</f>
        <v>0.02857142857142857</v>
      </c>
    </row>
    <row r="68" spans="1:9" ht="13.5">
      <c r="A68" s="19"/>
      <c r="B68" s="5" t="s">
        <v>6</v>
      </c>
      <c r="C68" s="4"/>
      <c r="D68" s="4"/>
      <c r="E68" s="7" t="e">
        <f>(D68-C68)/C68</f>
        <v>#DIV/0!</v>
      </c>
      <c r="F68" s="4"/>
      <c r="G68" s="7" t="e">
        <f>(F68-D68)/D68</f>
        <v>#DIV/0!</v>
      </c>
      <c r="H68" s="4"/>
      <c r="I68" s="7" t="e">
        <f>(H68-F68)/F68</f>
        <v>#DIV/0!</v>
      </c>
    </row>
    <row r="69" spans="1:9" ht="13.5">
      <c r="A69" s="19"/>
      <c r="B69" s="5" t="s">
        <v>11</v>
      </c>
      <c r="C69" s="7" t="e">
        <f>C68/C67</f>
        <v>#DIV/0!</v>
      </c>
      <c r="D69" s="7">
        <f>D68/D67</f>
        <v>0</v>
      </c>
      <c r="E69" s="7"/>
      <c r="F69" s="7">
        <f>F68/F67</f>
        <v>0</v>
      </c>
      <c r="G69" s="7"/>
      <c r="H69" s="7">
        <f>H68/H67</f>
        <v>0</v>
      </c>
      <c r="I69" s="4"/>
    </row>
    <row r="70" spans="1:9" ht="13.5">
      <c r="A70" s="19" t="s">
        <v>50</v>
      </c>
      <c r="B70" s="5" t="s">
        <v>1</v>
      </c>
      <c r="C70" s="6">
        <f>C73+C76</f>
        <v>0</v>
      </c>
      <c r="D70" s="6">
        <f>D73+D76</f>
        <v>13102</v>
      </c>
      <c r="E70" s="7" t="e">
        <f>(D70-C70)/C70</f>
        <v>#DIV/0!</v>
      </c>
      <c r="F70" s="6">
        <f>F73+F76</f>
        <v>13644</v>
      </c>
      <c r="G70" s="7">
        <f>(F70-D70)/D70</f>
        <v>0.04136773011753931</v>
      </c>
      <c r="H70" s="6">
        <f>H73+H76</f>
        <v>15241</v>
      </c>
      <c r="I70" s="7">
        <f>(H70-F70)/F70</f>
        <v>0.11704778657285253</v>
      </c>
    </row>
    <row r="71" spans="1:9" ht="13.5">
      <c r="A71" s="19"/>
      <c r="B71" s="5" t="s">
        <v>2</v>
      </c>
      <c r="C71" s="6">
        <f>C74+C77</f>
        <v>0</v>
      </c>
      <c r="D71" s="6">
        <f>D74+D77</f>
        <v>0</v>
      </c>
      <c r="E71" s="7" t="e">
        <f>(D71-C71)/C71</f>
        <v>#DIV/0!</v>
      </c>
      <c r="F71" s="6">
        <f>F74+F77</f>
        <v>0</v>
      </c>
      <c r="G71" s="7" t="e">
        <f>(F71-D71)/D71</f>
        <v>#DIV/0!</v>
      </c>
      <c r="H71" s="6">
        <f>H74+H77</f>
        <v>0</v>
      </c>
      <c r="I71" s="7" t="e">
        <f>(H71-F71)/F71</f>
        <v>#DIV/0!</v>
      </c>
    </row>
    <row r="72" spans="1:9" ht="13.5">
      <c r="A72" s="19"/>
      <c r="B72" s="5" t="s">
        <v>11</v>
      </c>
      <c r="C72" s="7" t="e">
        <f>C71/C70</f>
        <v>#DIV/0!</v>
      </c>
      <c r="D72" s="7">
        <f>D71/D70</f>
        <v>0</v>
      </c>
      <c r="E72" s="7"/>
      <c r="F72" s="7">
        <f>F71/F70</f>
        <v>0</v>
      </c>
      <c r="G72" s="7"/>
      <c r="H72" s="7">
        <f>H71/H70</f>
        <v>0</v>
      </c>
      <c r="I72" s="7"/>
    </row>
    <row r="73" spans="1:9" ht="13.5">
      <c r="A73" s="19"/>
      <c r="B73" s="5" t="s">
        <v>3</v>
      </c>
      <c r="C73" s="6"/>
      <c r="D73" s="6">
        <v>13062</v>
      </c>
      <c r="E73" s="7" t="e">
        <f>(D73-C73)/C73</f>
        <v>#DIV/0!</v>
      </c>
      <c r="F73" s="6">
        <v>13603</v>
      </c>
      <c r="G73" s="7">
        <f>(F73-D73)/D73</f>
        <v>0.041417853314959424</v>
      </c>
      <c r="H73" s="6">
        <v>15199</v>
      </c>
      <c r="I73" s="7">
        <f>(H73-F73)/F73</f>
        <v>0.11732706020730721</v>
      </c>
    </row>
    <row r="74" spans="1:9" ht="13.5">
      <c r="A74" s="19"/>
      <c r="B74" s="5" t="s">
        <v>4</v>
      </c>
      <c r="C74" s="6"/>
      <c r="D74" s="6"/>
      <c r="E74" s="7" t="e">
        <f>(D74-C74)/C74</f>
        <v>#DIV/0!</v>
      </c>
      <c r="F74" s="6"/>
      <c r="G74" s="7" t="e">
        <f>(F74-D74)/D74</f>
        <v>#DIV/0!</v>
      </c>
      <c r="H74" s="6"/>
      <c r="I74" s="7" t="e">
        <f>(H74-F74)/F74</f>
        <v>#DIV/0!</v>
      </c>
    </row>
    <row r="75" spans="1:9" ht="13.5">
      <c r="A75" s="19"/>
      <c r="B75" s="5" t="s">
        <v>11</v>
      </c>
      <c r="C75" s="7" t="e">
        <f>C74/C73</f>
        <v>#DIV/0!</v>
      </c>
      <c r="D75" s="7">
        <f>D74/D73</f>
        <v>0</v>
      </c>
      <c r="E75" s="7"/>
      <c r="F75" s="7">
        <f>F74/F73</f>
        <v>0</v>
      </c>
      <c r="G75" s="7"/>
      <c r="H75" s="7">
        <f>H74/H73</f>
        <v>0</v>
      </c>
      <c r="I75" s="7"/>
    </row>
    <row r="76" spans="1:9" ht="13.5">
      <c r="A76" s="19"/>
      <c r="B76" s="5" t="s">
        <v>5</v>
      </c>
      <c r="C76" s="4"/>
      <c r="D76" s="4">
        <v>40</v>
      </c>
      <c r="E76" s="7" t="e">
        <f>(D76-C76)/C76</f>
        <v>#DIV/0!</v>
      </c>
      <c r="F76" s="4">
        <v>41</v>
      </c>
      <c r="G76" s="7">
        <f>(F76-D76)/D76</f>
        <v>0.025</v>
      </c>
      <c r="H76" s="4">
        <v>42</v>
      </c>
      <c r="I76" s="7">
        <f>(H76-F76)/F76</f>
        <v>0.024390243902439025</v>
      </c>
    </row>
    <row r="77" spans="1:9" ht="13.5">
      <c r="A77" s="19"/>
      <c r="B77" s="5" t="s">
        <v>6</v>
      </c>
      <c r="C77" s="4"/>
      <c r="D77" s="4"/>
      <c r="E77" s="7" t="e">
        <f>(D77-C77)/C77</f>
        <v>#DIV/0!</v>
      </c>
      <c r="F77" s="4"/>
      <c r="G77" s="7" t="e">
        <f>(F77-D77)/D77</f>
        <v>#DIV/0!</v>
      </c>
      <c r="H77" s="4"/>
      <c r="I77" s="7" t="e">
        <f>(H77-F77)/F77</f>
        <v>#DIV/0!</v>
      </c>
    </row>
    <row r="78" spans="1:9" ht="13.5">
      <c r="A78" s="19"/>
      <c r="B78" s="5" t="s">
        <v>11</v>
      </c>
      <c r="C78" s="7" t="e">
        <f>C77/C76</f>
        <v>#DIV/0!</v>
      </c>
      <c r="D78" s="7">
        <f>D77/D76</f>
        <v>0</v>
      </c>
      <c r="E78" s="7"/>
      <c r="F78" s="7">
        <f>F77/F76</f>
        <v>0</v>
      </c>
      <c r="G78" s="7"/>
      <c r="H78" s="7">
        <f>H77/H76</f>
        <v>0</v>
      </c>
      <c r="I78" s="4"/>
    </row>
    <row r="79" spans="1:9" ht="13.5">
      <c r="A79" s="19" t="s">
        <v>49</v>
      </c>
      <c r="B79" s="5" t="s">
        <v>1</v>
      </c>
      <c r="C79" s="4">
        <f>C82+C85</f>
        <v>0</v>
      </c>
      <c r="D79" s="4">
        <f>D82+D85</f>
        <v>68</v>
      </c>
      <c r="E79" s="7" t="e">
        <f>(D79-C79)/C79</f>
        <v>#DIV/0!</v>
      </c>
      <c r="F79" s="4">
        <f>F82+F85</f>
        <v>83</v>
      </c>
      <c r="G79" s="7">
        <f>(F79-D79)/D79</f>
        <v>0.22058823529411764</v>
      </c>
      <c r="H79" s="4">
        <f>H82+H85</f>
        <v>97</v>
      </c>
      <c r="I79" s="7">
        <f>(H79-F79)/F79</f>
        <v>0.1686746987951807</v>
      </c>
    </row>
    <row r="80" spans="1:9" ht="13.5">
      <c r="A80" s="19"/>
      <c r="B80" s="5" t="s">
        <v>2</v>
      </c>
      <c r="C80" s="4">
        <f>C83+C86</f>
        <v>0</v>
      </c>
      <c r="D80" s="4">
        <f>D83+D86</f>
        <v>0</v>
      </c>
      <c r="E80" s="7" t="e">
        <f>(D80-C80)/C80</f>
        <v>#DIV/0!</v>
      </c>
      <c r="F80" s="4">
        <f>F83+F86</f>
        <v>0</v>
      </c>
      <c r="G80" s="7" t="e">
        <f>(F80-D80)/D80</f>
        <v>#DIV/0!</v>
      </c>
      <c r="H80" s="4">
        <f>H83+H86</f>
        <v>0</v>
      </c>
      <c r="I80" s="7" t="e">
        <f>(H80-F80)/F80</f>
        <v>#DIV/0!</v>
      </c>
    </row>
    <row r="81" spans="1:9" ht="13.5">
      <c r="A81" s="19"/>
      <c r="B81" s="5" t="s">
        <v>11</v>
      </c>
      <c r="C81" s="7" t="e">
        <f>C80/C79</f>
        <v>#DIV/0!</v>
      </c>
      <c r="D81" s="7">
        <f>D80/D79</f>
        <v>0</v>
      </c>
      <c r="E81" s="7"/>
      <c r="F81" s="7">
        <f>F80/F79</f>
        <v>0</v>
      </c>
      <c r="G81" s="7"/>
      <c r="H81" s="7">
        <f>H80/H79</f>
        <v>0</v>
      </c>
      <c r="I81" s="7"/>
    </row>
    <row r="82" spans="1:9" ht="13.5">
      <c r="A82" s="19"/>
      <c r="B82" s="5" t="s">
        <v>3</v>
      </c>
      <c r="C82" s="4"/>
      <c r="D82" s="4">
        <v>63</v>
      </c>
      <c r="E82" s="7" t="e">
        <f>(D82-C82)/C82</f>
        <v>#DIV/0!</v>
      </c>
      <c r="F82" s="4">
        <v>77</v>
      </c>
      <c r="G82" s="7">
        <f>(F82-D82)/D82</f>
        <v>0.2222222222222222</v>
      </c>
      <c r="H82" s="4">
        <v>90</v>
      </c>
      <c r="I82" s="7">
        <f>(H82-F82)/F82</f>
        <v>0.16883116883116883</v>
      </c>
    </row>
    <row r="83" spans="1:9" ht="13.5">
      <c r="A83" s="19"/>
      <c r="B83" s="5" t="s">
        <v>4</v>
      </c>
      <c r="C83" s="4"/>
      <c r="D83" s="4"/>
      <c r="E83" s="7" t="e">
        <f>(D83-C83)/C83</f>
        <v>#DIV/0!</v>
      </c>
      <c r="F83" s="4"/>
      <c r="G83" s="7" t="e">
        <f>(F83-D83)/D83</f>
        <v>#DIV/0!</v>
      </c>
      <c r="H83" s="4"/>
      <c r="I83" s="7" t="e">
        <f>(H83-F83)/F83</f>
        <v>#DIV/0!</v>
      </c>
    </row>
    <row r="84" spans="1:9" ht="13.5">
      <c r="A84" s="19"/>
      <c r="B84" s="5" t="s">
        <v>11</v>
      </c>
      <c r="C84" s="7" t="e">
        <f>C83/C82</f>
        <v>#DIV/0!</v>
      </c>
      <c r="D84" s="7">
        <f>D83/D82</f>
        <v>0</v>
      </c>
      <c r="E84" s="7"/>
      <c r="F84" s="7">
        <f>F83/F82</f>
        <v>0</v>
      </c>
      <c r="G84" s="7"/>
      <c r="H84" s="7">
        <f>H83/H82</f>
        <v>0</v>
      </c>
      <c r="I84" s="7"/>
    </row>
    <row r="85" spans="1:9" ht="13.5">
      <c r="A85" s="19"/>
      <c r="B85" s="5" t="s">
        <v>5</v>
      </c>
      <c r="C85" s="4"/>
      <c r="D85" s="4">
        <v>5</v>
      </c>
      <c r="E85" s="7" t="e">
        <f>(D85-C85)/C85</f>
        <v>#DIV/0!</v>
      </c>
      <c r="F85" s="4">
        <v>6</v>
      </c>
      <c r="G85" s="7">
        <f>(F85-D85)/D85</f>
        <v>0.2</v>
      </c>
      <c r="H85" s="4">
        <v>7</v>
      </c>
      <c r="I85" s="7">
        <f>(H85-F85)/F85</f>
        <v>0.16666666666666666</v>
      </c>
    </row>
    <row r="86" spans="1:9" ht="13.5">
      <c r="A86" s="19"/>
      <c r="B86" s="5" t="s">
        <v>6</v>
      </c>
      <c r="C86" s="4"/>
      <c r="D86" s="4"/>
      <c r="E86" s="7" t="e">
        <f>(D86-C86)/C86</f>
        <v>#DIV/0!</v>
      </c>
      <c r="F86" s="4"/>
      <c r="G86" s="7" t="e">
        <f>(F86-D86)/D86</f>
        <v>#DIV/0!</v>
      </c>
      <c r="H86" s="4"/>
      <c r="I86" s="7" t="e">
        <f>(H86-F86)/F86</f>
        <v>#DIV/0!</v>
      </c>
    </row>
    <row r="87" spans="1:9" ht="13.5">
      <c r="A87" s="19"/>
      <c r="B87" s="5" t="s">
        <v>11</v>
      </c>
      <c r="C87" s="7" t="e">
        <f>C86/C85</f>
        <v>#DIV/0!</v>
      </c>
      <c r="D87" s="7">
        <f>D86/D85</f>
        <v>0</v>
      </c>
      <c r="E87" s="7"/>
      <c r="F87" s="7">
        <f>F86/F85</f>
        <v>0</v>
      </c>
      <c r="G87" s="7"/>
      <c r="H87" s="7">
        <f>H86/H85</f>
        <v>0</v>
      </c>
      <c r="I87" s="4"/>
    </row>
    <row r="88" spans="1:9" ht="13.5">
      <c r="A88" s="19" t="s">
        <v>48</v>
      </c>
      <c r="B88" s="5" t="s">
        <v>1</v>
      </c>
      <c r="C88" s="4">
        <f>C91+C94</f>
        <v>0</v>
      </c>
      <c r="D88" s="4">
        <f>D91+D94</f>
        <v>332</v>
      </c>
      <c r="E88" s="7" t="e">
        <f>(D88-C88)/C88</f>
        <v>#DIV/0!</v>
      </c>
      <c r="F88" s="4">
        <f>F91+F94</f>
        <v>358</v>
      </c>
      <c r="G88" s="7">
        <f>(F88-D88)/D88</f>
        <v>0.0783132530120482</v>
      </c>
      <c r="H88" s="4">
        <f>H91+H94</f>
        <v>379</v>
      </c>
      <c r="I88" s="7">
        <f>(H88-F88)/F88</f>
        <v>0.05865921787709497</v>
      </c>
    </row>
    <row r="89" spans="1:9" ht="13.5">
      <c r="A89" s="19"/>
      <c r="B89" s="5" t="s">
        <v>2</v>
      </c>
      <c r="C89" s="4">
        <f>C92+C95</f>
        <v>0</v>
      </c>
      <c r="D89" s="4">
        <f>D92+D95</f>
        <v>0</v>
      </c>
      <c r="E89" s="7" t="e">
        <f>(D89-C89)/C89</f>
        <v>#DIV/0!</v>
      </c>
      <c r="F89" s="4">
        <f>F92+F95</f>
        <v>0</v>
      </c>
      <c r="G89" s="7" t="e">
        <f>(F89-D89)/D89</f>
        <v>#DIV/0!</v>
      </c>
      <c r="H89" s="4">
        <f>H92+H95</f>
        <v>0</v>
      </c>
      <c r="I89" s="7" t="e">
        <f>(H89-F89)/F89</f>
        <v>#DIV/0!</v>
      </c>
    </row>
    <row r="90" spans="1:9" ht="13.5">
      <c r="A90" s="19"/>
      <c r="B90" s="5" t="s">
        <v>11</v>
      </c>
      <c r="C90" s="7" t="e">
        <f>C89/C88</f>
        <v>#DIV/0!</v>
      </c>
      <c r="D90" s="7">
        <f>D89/D88</f>
        <v>0</v>
      </c>
      <c r="E90" s="7"/>
      <c r="F90" s="7">
        <f>F89/F88</f>
        <v>0</v>
      </c>
      <c r="G90" s="7"/>
      <c r="H90" s="7">
        <f>H89/H88</f>
        <v>0</v>
      </c>
      <c r="I90" s="7"/>
    </row>
    <row r="91" spans="1:9" ht="13.5">
      <c r="A91" s="19"/>
      <c r="B91" s="5" t="s">
        <v>3</v>
      </c>
      <c r="C91" s="4"/>
      <c r="D91" s="4">
        <v>320</v>
      </c>
      <c r="E91" s="7" t="e">
        <f>(D91-C91)/C91</f>
        <v>#DIV/0!</v>
      </c>
      <c r="F91" s="4">
        <v>345</v>
      </c>
      <c r="G91" s="7">
        <f>(F91-D91)/D91</f>
        <v>0.078125</v>
      </c>
      <c r="H91" s="4">
        <v>366</v>
      </c>
      <c r="I91" s="7">
        <f>(H91-F91)/F91</f>
        <v>0.06086956521739131</v>
      </c>
    </row>
    <row r="92" spans="1:9" ht="13.5">
      <c r="A92" s="19"/>
      <c r="B92" s="5" t="s">
        <v>4</v>
      </c>
      <c r="C92" s="4"/>
      <c r="D92" s="4"/>
      <c r="E92" s="7" t="e">
        <f>(D92-C92)/C92</f>
        <v>#DIV/0!</v>
      </c>
      <c r="F92" s="4"/>
      <c r="G92" s="7" t="e">
        <f>(F92-D92)/D92</f>
        <v>#DIV/0!</v>
      </c>
      <c r="H92" s="4"/>
      <c r="I92" s="7" t="e">
        <f>(H92-F92)/F92</f>
        <v>#DIV/0!</v>
      </c>
    </row>
    <row r="93" spans="1:9" ht="13.5">
      <c r="A93" s="19"/>
      <c r="B93" s="5" t="s">
        <v>11</v>
      </c>
      <c r="C93" s="7" t="e">
        <f>C92/C91</f>
        <v>#DIV/0!</v>
      </c>
      <c r="D93" s="7">
        <f>D92/D91</f>
        <v>0</v>
      </c>
      <c r="E93" s="7"/>
      <c r="F93" s="7">
        <f>F92/F91</f>
        <v>0</v>
      </c>
      <c r="G93" s="7"/>
      <c r="H93" s="7">
        <f>H92/H91</f>
        <v>0</v>
      </c>
      <c r="I93" s="7"/>
    </row>
    <row r="94" spans="1:9" ht="13.5">
      <c r="A94" s="19"/>
      <c r="B94" s="5" t="s">
        <v>5</v>
      </c>
      <c r="C94" s="4"/>
      <c r="D94" s="4">
        <v>12</v>
      </c>
      <c r="E94" s="7" t="e">
        <f>(D94-C94)/C94</f>
        <v>#DIV/0!</v>
      </c>
      <c r="F94" s="4">
        <v>13</v>
      </c>
      <c r="G94" s="7">
        <f>(F94-D94)/D94</f>
        <v>0.08333333333333333</v>
      </c>
      <c r="H94" s="4">
        <v>13</v>
      </c>
      <c r="I94" s="7">
        <f>(H94-F94)/F94</f>
        <v>0</v>
      </c>
    </row>
    <row r="95" spans="1:9" ht="13.5">
      <c r="A95" s="19"/>
      <c r="B95" s="5" t="s">
        <v>6</v>
      </c>
      <c r="C95" s="4"/>
      <c r="D95" s="4"/>
      <c r="E95" s="7" t="e">
        <f>(D95-C95)/C95</f>
        <v>#DIV/0!</v>
      </c>
      <c r="F95" s="4"/>
      <c r="G95" s="7" t="e">
        <f>(F95-D95)/D95</f>
        <v>#DIV/0!</v>
      </c>
      <c r="H95" s="4"/>
      <c r="I95" s="7" t="e">
        <f>(H95-F95)/F95</f>
        <v>#DIV/0!</v>
      </c>
    </row>
    <row r="96" spans="1:9" ht="13.5">
      <c r="A96" s="19"/>
      <c r="B96" s="5" t="s">
        <v>11</v>
      </c>
      <c r="C96" s="7" t="e">
        <f>C95/C94</f>
        <v>#DIV/0!</v>
      </c>
      <c r="D96" s="7">
        <f>D95/D94</f>
        <v>0</v>
      </c>
      <c r="E96" s="7"/>
      <c r="F96" s="7">
        <f>F95/F94</f>
        <v>0</v>
      </c>
      <c r="G96" s="7"/>
      <c r="H96" s="7">
        <f>H95/H94</f>
        <v>0</v>
      </c>
      <c r="I96" s="4"/>
    </row>
    <row r="97" spans="1:9" ht="13.5">
      <c r="A97" s="19" t="s">
        <v>13</v>
      </c>
      <c r="B97" s="5" t="s">
        <v>3</v>
      </c>
      <c r="C97" s="4"/>
      <c r="D97" s="4">
        <v>606</v>
      </c>
      <c r="E97" s="7" t="e">
        <f>(D97-C97)/C97</f>
        <v>#DIV/0!</v>
      </c>
      <c r="F97" s="4">
        <v>613</v>
      </c>
      <c r="G97" s="7">
        <f>(F97-D97)/D97</f>
        <v>0.01155115511551155</v>
      </c>
      <c r="H97" s="4">
        <v>624</v>
      </c>
      <c r="I97" s="7">
        <f>(H97-F97)/F97</f>
        <v>0.01794453507340946</v>
      </c>
    </row>
    <row r="98" spans="1:9" ht="13.5">
      <c r="A98" s="20"/>
      <c r="B98" s="5" t="s">
        <v>4</v>
      </c>
      <c r="C98" s="4"/>
      <c r="D98" s="4"/>
      <c r="E98" s="7" t="e">
        <f>(D98-C98)/C98</f>
        <v>#DIV/0!</v>
      </c>
      <c r="F98" s="4"/>
      <c r="G98" s="7" t="e">
        <f>(F98-D98)/D98</f>
        <v>#DIV/0!</v>
      </c>
      <c r="H98" s="4"/>
      <c r="I98" s="7" t="e">
        <f>(H98-F98)/F98</f>
        <v>#DIV/0!</v>
      </c>
    </row>
    <row r="99" spans="1:9" ht="13.5">
      <c r="A99" s="20"/>
      <c r="B99" s="5" t="s">
        <v>11</v>
      </c>
      <c r="C99" s="7" t="e">
        <f>C98/C97</f>
        <v>#DIV/0!</v>
      </c>
      <c r="D99" s="7">
        <f>D98/D97</f>
        <v>0</v>
      </c>
      <c r="E99" s="7"/>
      <c r="F99" s="7">
        <f>F98/F97</f>
        <v>0</v>
      </c>
      <c r="G99" s="7"/>
      <c r="H99" s="7">
        <f>H98/H97</f>
        <v>0</v>
      </c>
      <c r="I99" s="7"/>
    </row>
    <row r="100" spans="1:9" ht="13.5">
      <c r="A100" s="19" t="s">
        <v>14</v>
      </c>
      <c r="B100" s="5" t="s">
        <v>3</v>
      </c>
      <c r="C100" s="4"/>
      <c r="D100" s="4">
        <v>309</v>
      </c>
      <c r="E100" s="7" t="e">
        <f>(D100-C100)/C100</f>
        <v>#DIV/0!</v>
      </c>
      <c r="F100" s="4">
        <v>314</v>
      </c>
      <c r="G100" s="7">
        <f>(F100-D100)/D100</f>
        <v>0.016181229773462782</v>
      </c>
      <c r="H100" s="4">
        <v>323</v>
      </c>
      <c r="I100" s="7">
        <f>(H100-F100)/F100</f>
        <v>0.028662420382165606</v>
      </c>
    </row>
    <row r="101" spans="1:9" ht="13.5">
      <c r="A101" s="20"/>
      <c r="B101" s="5" t="s">
        <v>4</v>
      </c>
      <c r="C101" s="4"/>
      <c r="D101" s="4"/>
      <c r="E101" s="7" t="e">
        <f>(D101-C101)/C101</f>
        <v>#DIV/0!</v>
      </c>
      <c r="F101" s="4"/>
      <c r="G101" s="7" t="e">
        <f>(F101-D101)/D101</f>
        <v>#DIV/0!</v>
      </c>
      <c r="H101" s="4"/>
      <c r="I101" s="7" t="e">
        <f>(H101-F101)/F101</f>
        <v>#DIV/0!</v>
      </c>
    </row>
    <row r="102" spans="1:9" ht="13.5">
      <c r="A102" s="20"/>
      <c r="B102" s="5" t="s">
        <v>11</v>
      </c>
      <c r="C102" s="7" t="e">
        <f>C101/C100</f>
        <v>#DIV/0!</v>
      </c>
      <c r="D102" s="7">
        <f>D101/D100</f>
        <v>0</v>
      </c>
      <c r="E102" s="7"/>
      <c r="F102" s="7">
        <f>F101/F100</f>
        <v>0</v>
      </c>
      <c r="G102" s="7"/>
      <c r="H102" s="7">
        <f>H101/H100</f>
        <v>0</v>
      </c>
      <c r="I102" s="7"/>
    </row>
    <row r="103" spans="1:9" ht="13.5">
      <c r="A103" s="19" t="s">
        <v>15</v>
      </c>
      <c r="B103" s="5" t="s">
        <v>3</v>
      </c>
      <c r="C103" s="4"/>
      <c r="D103" s="4">
        <v>200</v>
      </c>
      <c r="E103" s="7" t="e">
        <f>(D103-C103)/C103</f>
        <v>#DIV/0!</v>
      </c>
      <c r="F103" s="4">
        <v>209</v>
      </c>
      <c r="G103" s="7">
        <f>(F103-D103)/D103</f>
        <v>0.045</v>
      </c>
      <c r="H103" s="4">
        <v>213</v>
      </c>
      <c r="I103" s="7">
        <f>(H103-F103)/F103</f>
        <v>0.019138755980861243</v>
      </c>
    </row>
    <row r="104" spans="1:9" ht="13.5">
      <c r="A104" s="20"/>
      <c r="B104" s="5" t="s">
        <v>4</v>
      </c>
      <c r="C104" s="4"/>
      <c r="D104" s="4"/>
      <c r="E104" s="7" t="e">
        <f>(D104-C104)/C104</f>
        <v>#DIV/0!</v>
      </c>
      <c r="F104" s="4"/>
      <c r="G104" s="7" t="e">
        <f>(F104-D104)/D104</f>
        <v>#DIV/0!</v>
      </c>
      <c r="H104" s="4"/>
      <c r="I104" s="7" t="e">
        <f>(H104-F104)/F104</f>
        <v>#DIV/0!</v>
      </c>
    </row>
    <row r="105" spans="1:9" ht="13.5">
      <c r="A105" s="20"/>
      <c r="B105" s="5" t="s">
        <v>11</v>
      </c>
      <c r="C105" s="7" t="e">
        <f>C104/C103</f>
        <v>#DIV/0!</v>
      </c>
      <c r="D105" s="7">
        <f>D104/D103</f>
        <v>0</v>
      </c>
      <c r="E105" s="7"/>
      <c r="F105" s="7">
        <f>F104/F103</f>
        <v>0</v>
      </c>
      <c r="G105" s="7"/>
      <c r="H105" s="7">
        <f>H104/H103</f>
        <v>0</v>
      </c>
      <c r="I105" s="7"/>
    </row>
    <row r="106" spans="2:9" ht="13.5">
      <c r="B106" s="1"/>
      <c r="C106" s="2"/>
      <c r="D106" s="2"/>
      <c r="E106" s="2"/>
      <c r="F106" s="2"/>
      <c r="G106" s="2"/>
      <c r="H106" s="2"/>
      <c r="I106" s="2"/>
    </row>
    <row r="107" spans="1:9" ht="25.5" customHeight="1">
      <c r="A107" s="8" t="s">
        <v>18</v>
      </c>
      <c r="B107" s="1"/>
      <c r="C107" s="2"/>
      <c r="D107" s="2"/>
      <c r="E107" s="2"/>
      <c r="F107" s="2"/>
      <c r="G107" s="2"/>
      <c r="H107" s="2"/>
      <c r="I107" s="2"/>
    </row>
    <row r="108" spans="1:9" ht="13.5">
      <c r="A108" s="4"/>
      <c r="B108" s="5" t="s">
        <v>19</v>
      </c>
      <c r="C108" s="4" t="s">
        <v>7</v>
      </c>
      <c r="D108" s="4" t="s">
        <v>8</v>
      </c>
      <c r="E108" s="5" t="s">
        <v>12</v>
      </c>
      <c r="F108" s="4" t="s">
        <v>9</v>
      </c>
      <c r="G108" s="5" t="s">
        <v>12</v>
      </c>
      <c r="H108" s="4" t="s">
        <v>10</v>
      </c>
      <c r="I108" s="5" t="s">
        <v>12</v>
      </c>
    </row>
    <row r="109" spans="1:9" ht="13.5">
      <c r="A109" s="19" t="s">
        <v>16</v>
      </c>
      <c r="B109" s="5" t="s">
        <v>3</v>
      </c>
      <c r="C109" s="6"/>
      <c r="D109" s="6">
        <v>1262</v>
      </c>
      <c r="E109" s="7" t="e">
        <f>(D109-C109)/C109</f>
        <v>#DIV/0!</v>
      </c>
      <c r="F109" s="6">
        <v>1270</v>
      </c>
      <c r="G109" s="7">
        <f>(F109-D109)/D109</f>
        <v>0.006339144215530904</v>
      </c>
      <c r="H109" s="6">
        <v>1398</v>
      </c>
      <c r="I109" s="7">
        <f>(H109-F109)/F109</f>
        <v>0.10078740157480315</v>
      </c>
    </row>
    <row r="110" spans="1:9" ht="13.5">
      <c r="A110" s="20"/>
      <c r="B110" s="5" t="s">
        <v>4</v>
      </c>
      <c r="C110" s="6"/>
      <c r="D110" s="6"/>
      <c r="E110" s="7" t="e">
        <f>(D110-C110)/C110</f>
        <v>#DIV/0!</v>
      </c>
      <c r="F110" s="6"/>
      <c r="G110" s="7" t="e">
        <f>(F110-D110)/D110</f>
        <v>#DIV/0!</v>
      </c>
      <c r="H110" s="6"/>
      <c r="I110" s="7" t="e">
        <f>(H110-F110)/F110</f>
        <v>#DIV/0!</v>
      </c>
    </row>
    <row r="111" spans="1:9" ht="13.5">
      <c r="A111" s="20"/>
      <c r="B111" s="5" t="s">
        <v>11</v>
      </c>
      <c r="C111" s="7" t="e">
        <f>C110/C109</f>
        <v>#DIV/0!</v>
      </c>
      <c r="D111" s="7">
        <f>D110/D109</f>
        <v>0</v>
      </c>
      <c r="E111" s="7"/>
      <c r="F111" s="7">
        <f>F110/F109</f>
        <v>0</v>
      </c>
      <c r="G111" s="7"/>
      <c r="H111" s="7">
        <f>H110/H109</f>
        <v>0</v>
      </c>
      <c r="I111" s="7"/>
    </row>
    <row r="112" spans="1:9" ht="13.5" customHeight="1">
      <c r="A112" s="19" t="s">
        <v>47</v>
      </c>
      <c r="B112" s="5" t="s">
        <v>1</v>
      </c>
      <c r="C112" s="6">
        <f>C115+C118</f>
        <v>0</v>
      </c>
      <c r="D112" s="6">
        <f>D115+D118</f>
        <v>1170</v>
      </c>
      <c r="E112" s="7" t="e">
        <f>(D112-C112)/C112</f>
        <v>#DIV/0!</v>
      </c>
      <c r="F112" s="6">
        <f>F115+F118</f>
        <v>1188</v>
      </c>
      <c r="G112" s="7">
        <f>(F112-D112)/D112</f>
        <v>0.015384615384615385</v>
      </c>
      <c r="H112" s="6">
        <f>H115+H118</f>
        <v>1282</v>
      </c>
      <c r="I112" s="7">
        <f>(H112-F112)/F112</f>
        <v>0.07912457912457913</v>
      </c>
    </row>
    <row r="113" spans="1:9" ht="13.5">
      <c r="A113" s="19"/>
      <c r="B113" s="5" t="s">
        <v>2</v>
      </c>
      <c r="C113" s="6">
        <f>C116+C119</f>
        <v>0</v>
      </c>
      <c r="D113" s="6">
        <f>D116+D119</f>
        <v>0</v>
      </c>
      <c r="E113" s="7" t="e">
        <f>(D113-C113)/C113</f>
        <v>#DIV/0!</v>
      </c>
      <c r="F113" s="6">
        <f>F116+F119</f>
        <v>0</v>
      </c>
      <c r="G113" s="7" t="e">
        <f>(F113-D113)/D113</f>
        <v>#DIV/0!</v>
      </c>
      <c r="H113" s="6">
        <f>H116+H119</f>
        <v>0</v>
      </c>
      <c r="I113" s="7" t="e">
        <f>(H113-F113)/F113</f>
        <v>#DIV/0!</v>
      </c>
    </row>
    <row r="114" spans="1:9" ht="13.5">
      <c r="A114" s="19"/>
      <c r="B114" s="5" t="s">
        <v>11</v>
      </c>
      <c r="C114" s="7" t="e">
        <f>C113/C112</f>
        <v>#DIV/0!</v>
      </c>
      <c r="D114" s="7">
        <f>D113/D112</f>
        <v>0</v>
      </c>
      <c r="E114" s="7"/>
      <c r="F114" s="7">
        <f>F113/F112</f>
        <v>0</v>
      </c>
      <c r="G114" s="7"/>
      <c r="H114" s="7">
        <f>H113/H112</f>
        <v>0</v>
      </c>
      <c r="I114" s="7"/>
    </row>
    <row r="115" spans="1:9" ht="13.5">
      <c r="A115" s="19"/>
      <c r="B115" s="5" t="s">
        <v>3</v>
      </c>
      <c r="C115" s="6"/>
      <c r="D115" s="6">
        <v>973</v>
      </c>
      <c r="E115" s="7" t="e">
        <f>(D115-C115)/C115</f>
        <v>#DIV/0!</v>
      </c>
      <c r="F115" s="6">
        <v>984</v>
      </c>
      <c r="G115" s="7">
        <f>(F115-D115)/D115</f>
        <v>0.011305241521068859</v>
      </c>
      <c r="H115" s="6">
        <v>1071</v>
      </c>
      <c r="I115" s="7">
        <f>(H115-F115)/F115</f>
        <v>0.08841463414634146</v>
      </c>
    </row>
    <row r="116" spans="1:9" ht="13.5">
      <c r="A116" s="19"/>
      <c r="B116" s="5" t="s">
        <v>4</v>
      </c>
      <c r="C116" s="6"/>
      <c r="D116" s="6"/>
      <c r="E116" s="7" t="e">
        <f>(D116-C116)/C116</f>
        <v>#DIV/0!</v>
      </c>
      <c r="F116" s="6"/>
      <c r="G116" s="7" t="e">
        <f>(F116-D116)/D116</f>
        <v>#DIV/0!</v>
      </c>
      <c r="H116" s="6"/>
      <c r="I116" s="7" t="e">
        <f>(H116-F116)/F116</f>
        <v>#DIV/0!</v>
      </c>
    </row>
    <row r="117" spans="1:9" ht="13.5">
      <c r="A117" s="19"/>
      <c r="B117" s="5" t="s">
        <v>11</v>
      </c>
      <c r="C117" s="7" t="e">
        <f>C116/C115</f>
        <v>#DIV/0!</v>
      </c>
      <c r="D117" s="7">
        <f>D116/D115</f>
        <v>0</v>
      </c>
      <c r="E117" s="7"/>
      <c r="F117" s="7">
        <f>F116/F115</f>
        <v>0</v>
      </c>
      <c r="G117" s="7"/>
      <c r="H117" s="7">
        <f>H116/H115</f>
        <v>0</v>
      </c>
      <c r="I117" s="7"/>
    </row>
    <row r="118" spans="1:9" ht="13.5">
      <c r="A118" s="19"/>
      <c r="B118" s="5" t="s">
        <v>5</v>
      </c>
      <c r="C118" s="4"/>
      <c r="D118" s="4">
        <v>197</v>
      </c>
      <c r="E118" s="7" t="e">
        <f>(D118-C118)/C118</f>
        <v>#DIV/0!</v>
      </c>
      <c r="F118" s="4">
        <v>204</v>
      </c>
      <c r="G118" s="7">
        <f>(F118-D118)/D118</f>
        <v>0.03553299492385787</v>
      </c>
      <c r="H118" s="4">
        <v>211</v>
      </c>
      <c r="I118" s="7">
        <f>(H118-F118)/F118</f>
        <v>0.03431372549019608</v>
      </c>
    </row>
    <row r="119" spans="1:9" ht="13.5">
      <c r="A119" s="19"/>
      <c r="B119" s="5" t="s">
        <v>6</v>
      </c>
      <c r="C119" s="4"/>
      <c r="D119" s="4"/>
      <c r="E119" s="7" t="e">
        <f>(D119-C119)/C119</f>
        <v>#DIV/0!</v>
      </c>
      <c r="F119" s="4"/>
      <c r="G119" s="7" t="e">
        <f>(F119-D119)/D119</f>
        <v>#DIV/0!</v>
      </c>
      <c r="H119" s="4"/>
      <c r="I119" s="7" t="e">
        <f>(H119-F119)/F119</f>
        <v>#DIV/0!</v>
      </c>
    </row>
    <row r="120" spans="1:9" ht="13.5">
      <c r="A120" s="19"/>
      <c r="B120" s="5" t="s">
        <v>11</v>
      </c>
      <c r="C120" s="7" t="e">
        <f>C119/C118</f>
        <v>#DIV/0!</v>
      </c>
      <c r="D120" s="7">
        <f>D119/D118</f>
        <v>0</v>
      </c>
      <c r="E120" s="7"/>
      <c r="F120" s="7">
        <f>F119/F118</f>
        <v>0</v>
      </c>
      <c r="G120" s="7"/>
      <c r="H120" s="7">
        <f>H119/H118</f>
        <v>0</v>
      </c>
      <c r="I120" s="4"/>
    </row>
    <row r="121" spans="1:9" ht="13.5">
      <c r="A121" s="19" t="s">
        <v>45</v>
      </c>
      <c r="B121" s="5" t="s">
        <v>1</v>
      </c>
      <c r="C121" s="6">
        <f>C124+C127</f>
        <v>0</v>
      </c>
      <c r="D121" s="6">
        <f>D124+D127</f>
        <v>1660</v>
      </c>
      <c r="E121" s="7" t="e">
        <f>(D121-C121)/C121</f>
        <v>#DIV/0!</v>
      </c>
      <c r="F121" s="6">
        <f>F124+F127</f>
        <v>1738</v>
      </c>
      <c r="G121" s="7">
        <f>(F121-D121)/D121</f>
        <v>0.046987951807228916</v>
      </c>
      <c r="H121" s="6">
        <f>H124+H127</f>
        <v>1899</v>
      </c>
      <c r="I121" s="7">
        <f>(H121-F121)/F121</f>
        <v>0.09263521288837745</v>
      </c>
    </row>
    <row r="122" spans="1:9" ht="13.5">
      <c r="A122" s="19"/>
      <c r="B122" s="5" t="s">
        <v>2</v>
      </c>
      <c r="C122" s="6">
        <f>C125+C128</f>
        <v>0</v>
      </c>
      <c r="D122" s="6">
        <f>D125+D128</f>
        <v>0</v>
      </c>
      <c r="E122" s="7" t="e">
        <f>(D122-C122)/C122</f>
        <v>#DIV/0!</v>
      </c>
      <c r="F122" s="6">
        <f>F125+F128</f>
        <v>0</v>
      </c>
      <c r="G122" s="7" t="e">
        <f>(F122-D122)/D122</f>
        <v>#DIV/0!</v>
      </c>
      <c r="H122" s="6">
        <f>H125+H128</f>
        <v>0</v>
      </c>
      <c r="I122" s="7" t="e">
        <f>(H122-F122)/F122</f>
        <v>#DIV/0!</v>
      </c>
    </row>
    <row r="123" spans="1:9" ht="13.5">
      <c r="A123" s="19"/>
      <c r="B123" s="5" t="s">
        <v>11</v>
      </c>
      <c r="C123" s="7" t="e">
        <f>C122/C121</f>
        <v>#DIV/0!</v>
      </c>
      <c r="D123" s="7">
        <f>D122/D121</f>
        <v>0</v>
      </c>
      <c r="E123" s="7"/>
      <c r="F123" s="7">
        <f>F122/F121</f>
        <v>0</v>
      </c>
      <c r="G123" s="7"/>
      <c r="H123" s="7">
        <f>H122/H121</f>
        <v>0</v>
      </c>
      <c r="I123" s="7"/>
    </row>
    <row r="124" spans="1:9" ht="13.5">
      <c r="A124" s="19"/>
      <c r="B124" s="5" t="s">
        <v>3</v>
      </c>
      <c r="C124" s="6"/>
      <c r="D124" s="6">
        <v>1402</v>
      </c>
      <c r="E124" s="7" t="e">
        <f>(D124-C124)/C124</f>
        <v>#DIV/0!</v>
      </c>
      <c r="F124" s="6">
        <v>1462</v>
      </c>
      <c r="G124" s="7">
        <f>(F124-D124)/D124</f>
        <v>0.042796005706134094</v>
      </c>
      <c r="H124" s="6">
        <v>1610</v>
      </c>
      <c r="I124" s="7">
        <f>(H124-F124)/F124</f>
        <v>0.1012311901504788</v>
      </c>
    </row>
    <row r="125" spans="1:9" ht="13.5">
      <c r="A125" s="19"/>
      <c r="B125" s="5" t="s">
        <v>4</v>
      </c>
      <c r="C125" s="6"/>
      <c r="D125" s="6"/>
      <c r="E125" s="7" t="e">
        <f>(D125-C125)/C125</f>
        <v>#DIV/0!</v>
      </c>
      <c r="F125" s="6"/>
      <c r="G125" s="7" t="e">
        <f>(F125-D125)/D125</f>
        <v>#DIV/0!</v>
      </c>
      <c r="H125" s="6"/>
      <c r="I125" s="7" t="e">
        <f>(H125-F125)/F125</f>
        <v>#DIV/0!</v>
      </c>
    </row>
    <row r="126" spans="1:9" ht="13.5">
      <c r="A126" s="19"/>
      <c r="B126" s="5" t="s">
        <v>11</v>
      </c>
      <c r="C126" s="7" t="e">
        <f>C125/C124</f>
        <v>#DIV/0!</v>
      </c>
      <c r="D126" s="7">
        <f>D125/D124</f>
        <v>0</v>
      </c>
      <c r="E126" s="7"/>
      <c r="F126" s="7">
        <f>F125/F124</f>
        <v>0</v>
      </c>
      <c r="G126" s="7"/>
      <c r="H126" s="7">
        <f>H125/H124</f>
        <v>0</v>
      </c>
      <c r="I126" s="7"/>
    </row>
    <row r="127" spans="1:9" ht="13.5">
      <c r="A127" s="19"/>
      <c r="B127" s="5" t="s">
        <v>5</v>
      </c>
      <c r="C127" s="4"/>
      <c r="D127" s="4">
        <v>258</v>
      </c>
      <c r="E127" s="7" t="e">
        <f>(D127-C127)/C127</f>
        <v>#DIV/0!</v>
      </c>
      <c r="F127" s="4">
        <v>276</v>
      </c>
      <c r="G127" s="7">
        <f>(F127-D127)/D127</f>
        <v>0.06976744186046512</v>
      </c>
      <c r="H127" s="4">
        <v>289</v>
      </c>
      <c r="I127" s="7">
        <f>(H127-F127)/F127</f>
        <v>0.04710144927536232</v>
      </c>
    </row>
    <row r="128" spans="1:9" ht="13.5">
      <c r="A128" s="19"/>
      <c r="B128" s="5" t="s">
        <v>6</v>
      </c>
      <c r="C128" s="4"/>
      <c r="D128" s="4"/>
      <c r="E128" s="7" t="e">
        <f>(D128-C128)/C128</f>
        <v>#DIV/0!</v>
      </c>
      <c r="F128" s="4"/>
      <c r="G128" s="7" t="e">
        <f>(F128-D128)/D128</f>
        <v>#DIV/0!</v>
      </c>
      <c r="H128" s="4"/>
      <c r="I128" s="7" t="e">
        <f>(H128-F128)/F128</f>
        <v>#DIV/0!</v>
      </c>
    </row>
    <row r="129" spans="1:9" ht="13.5">
      <c r="A129" s="19"/>
      <c r="B129" s="5" t="s">
        <v>11</v>
      </c>
      <c r="C129" s="7" t="e">
        <f>C128/C127</f>
        <v>#DIV/0!</v>
      </c>
      <c r="D129" s="7">
        <f>D128/D127</f>
        <v>0</v>
      </c>
      <c r="E129" s="7"/>
      <c r="F129" s="7">
        <f>F128/F127</f>
        <v>0</v>
      </c>
      <c r="G129" s="7"/>
      <c r="H129" s="7">
        <f>H128/H127</f>
        <v>0</v>
      </c>
      <c r="I129" s="4"/>
    </row>
    <row r="130" spans="1:9" ht="13.5">
      <c r="A130" s="19" t="s">
        <v>17</v>
      </c>
      <c r="B130" s="5" t="s">
        <v>1</v>
      </c>
      <c r="C130" s="4"/>
      <c r="D130" s="4">
        <v>0</v>
      </c>
      <c r="E130" s="7"/>
      <c r="F130" s="4">
        <v>20</v>
      </c>
      <c r="G130" s="7" t="e">
        <f>(F130-D130)/D130</f>
        <v>#DIV/0!</v>
      </c>
      <c r="H130" s="4">
        <v>20</v>
      </c>
      <c r="I130" s="7">
        <f>(H130-F130)/F130</f>
        <v>0</v>
      </c>
    </row>
    <row r="131" spans="1:9" ht="13.5">
      <c r="A131" s="20"/>
      <c r="B131" s="5" t="s">
        <v>2</v>
      </c>
      <c r="C131" s="4"/>
      <c r="D131" s="4"/>
      <c r="E131" s="7"/>
      <c r="F131" s="4"/>
      <c r="G131" s="7" t="e">
        <f>(F131-D131)/D131</f>
        <v>#DIV/0!</v>
      </c>
      <c r="H131" s="4"/>
      <c r="I131" s="7" t="e">
        <f>(H131-F131)/F131</f>
        <v>#DIV/0!</v>
      </c>
    </row>
    <row r="132" spans="1:9" ht="13.5">
      <c r="A132" s="20"/>
      <c r="B132" s="5" t="s">
        <v>11</v>
      </c>
      <c r="C132" s="7"/>
      <c r="D132" s="7"/>
      <c r="E132" s="7"/>
      <c r="F132" s="7">
        <f>F131/F130</f>
        <v>0</v>
      </c>
      <c r="G132" s="7"/>
      <c r="H132" s="7">
        <f>H131/H130</f>
        <v>0</v>
      </c>
      <c r="I132" s="7"/>
    </row>
    <row r="133" spans="1:9" ht="13.5" customHeight="1">
      <c r="A133" s="19" t="s">
        <v>46</v>
      </c>
      <c r="B133" s="5" t="s">
        <v>1</v>
      </c>
      <c r="C133" s="4"/>
      <c r="D133" s="4">
        <v>0</v>
      </c>
      <c r="E133" s="7" t="e">
        <f>(D133-C133)/C133</f>
        <v>#DIV/0!</v>
      </c>
      <c r="F133" s="4">
        <v>20</v>
      </c>
      <c r="G133" s="7" t="e">
        <f>(F133-D133)/D133</f>
        <v>#DIV/0!</v>
      </c>
      <c r="H133" s="4">
        <v>20</v>
      </c>
      <c r="I133" s="7">
        <f>(H133-F133)/F133</f>
        <v>0</v>
      </c>
    </row>
    <row r="134" spans="1:9" ht="13.5">
      <c r="A134" s="19"/>
      <c r="B134" s="5" t="s">
        <v>2</v>
      </c>
      <c r="C134" s="4"/>
      <c r="D134" s="4"/>
      <c r="E134" s="7" t="e">
        <f>(D134-C134)/C134</f>
        <v>#DIV/0!</v>
      </c>
      <c r="F134" s="4"/>
      <c r="G134" s="7" t="e">
        <f>(F134-D134)/D134</f>
        <v>#DIV/0!</v>
      </c>
      <c r="H134" s="4"/>
      <c r="I134" s="7" t="e">
        <f>(H134-F134)/F134</f>
        <v>#DIV/0!</v>
      </c>
    </row>
    <row r="135" spans="1:9" ht="13.5">
      <c r="A135" s="19"/>
      <c r="B135" s="5" t="s">
        <v>11</v>
      </c>
      <c r="C135" s="7"/>
      <c r="D135" s="7" t="e">
        <f>D134/D133</f>
        <v>#DIV/0!</v>
      </c>
      <c r="E135" s="7"/>
      <c r="F135" s="7">
        <f>F134/F133</f>
        <v>0</v>
      </c>
      <c r="G135" s="7"/>
      <c r="H135" s="7">
        <f>H134/H133</f>
        <v>0</v>
      </c>
      <c r="I135" s="7"/>
    </row>
  </sheetData>
  <mergeCells count="18">
    <mergeCell ref="A7:A15"/>
    <mergeCell ref="A16:A24"/>
    <mergeCell ref="A25:A33"/>
    <mergeCell ref="A34:A42"/>
    <mergeCell ref="A43:A51"/>
    <mergeCell ref="A52:A60"/>
    <mergeCell ref="A61:A69"/>
    <mergeCell ref="A70:A78"/>
    <mergeCell ref="A79:A87"/>
    <mergeCell ref="A88:A96"/>
    <mergeCell ref="A97:A99"/>
    <mergeCell ref="A100:A102"/>
    <mergeCell ref="A130:A132"/>
    <mergeCell ref="A133:A135"/>
    <mergeCell ref="A103:A105"/>
    <mergeCell ref="A109:A111"/>
    <mergeCell ref="A112:A120"/>
    <mergeCell ref="A121:A12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J27"/>
  <sheetViews>
    <sheetView workbookViewId="0" topLeftCell="A7">
      <selection activeCell="E29" sqref="E29"/>
    </sheetView>
  </sheetViews>
  <sheetFormatPr defaultColWidth="9.00390625" defaultRowHeight="13.5"/>
  <cols>
    <col min="1" max="1" width="3.75390625" style="1" customWidth="1"/>
    <col min="2" max="2" width="23.875" style="0" customWidth="1"/>
    <col min="3" max="3" width="8.375" style="1" customWidth="1"/>
    <col min="4" max="4" width="14.375" style="0" customWidth="1"/>
    <col min="6" max="6" width="16.25390625" style="0" customWidth="1"/>
    <col min="8" max="8" width="16.125" style="0" customWidth="1"/>
    <col min="10" max="10" width="16.125" style="0" customWidth="1"/>
  </cols>
  <sheetData>
    <row r="3" ht="30" customHeight="1">
      <c r="B3" s="3" t="s">
        <v>43</v>
      </c>
    </row>
    <row r="5" spans="1:10" s="1" customFormat="1" ht="13.5">
      <c r="A5" s="5"/>
      <c r="B5" s="5"/>
      <c r="C5" s="5"/>
      <c r="D5" s="5" t="s">
        <v>8</v>
      </c>
      <c r="E5" s="5" t="s">
        <v>12</v>
      </c>
      <c r="F5" s="5" t="s">
        <v>9</v>
      </c>
      <c r="G5" s="5" t="s">
        <v>12</v>
      </c>
      <c r="H5" s="5" t="s">
        <v>10</v>
      </c>
      <c r="I5" s="5" t="s">
        <v>12</v>
      </c>
      <c r="J5" s="5" t="s">
        <v>24</v>
      </c>
    </row>
    <row r="6" spans="1:10" ht="13.5">
      <c r="A6" s="24" t="s">
        <v>27</v>
      </c>
      <c r="B6" s="21" t="s">
        <v>20</v>
      </c>
      <c r="C6" s="5" t="s">
        <v>25</v>
      </c>
      <c r="D6" s="6">
        <v>8511359000</v>
      </c>
      <c r="E6" s="6"/>
      <c r="F6" s="6">
        <v>8986145000</v>
      </c>
      <c r="G6" s="6"/>
      <c r="H6" s="6">
        <v>9594887000</v>
      </c>
      <c r="I6" s="6"/>
      <c r="J6" s="6">
        <f>D6+F6+H6</f>
        <v>27092391000</v>
      </c>
    </row>
    <row r="7" spans="1:10" ht="13.5">
      <c r="A7" s="25"/>
      <c r="B7" s="22"/>
      <c r="C7" s="5" t="s">
        <v>26</v>
      </c>
      <c r="D7" s="6"/>
      <c r="E7" s="6"/>
      <c r="F7" s="6"/>
      <c r="G7" s="6"/>
      <c r="H7" s="6"/>
      <c r="I7" s="6"/>
      <c r="J7" s="6">
        <f>D7+F7+H7</f>
        <v>0</v>
      </c>
    </row>
    <row r="8" spans="1:10" ht="13.5">
      <c r="A8" s="26"/>
      <c r="B8" s="23"/>
      <c r="C8" s="5" t="s">
        <v>11</v>
      </c>
      <c r="D8" s="7">
        <f>D7/D6</f>
        <v>0</v>
      </c>
      <c r="E8" s="4"/>
      <c r="F8" s="7">
        <f>F7/F6</f>
        <v>0</v>
      </c>
      <c r="G8" s="4"/>
      <c r="H8" s="7">
        <f>H7/H6</f>
        <v>0</v>
      </c>
      <c r="I8" s="4"/>
      <c r="J8" s="7">
        <f>J7/J6</f>
        <v>0</v>
      </c>
    </row>
    <row r="9" spans="1:10" ht="13.5">
      <c r="A9" s="24" t="s">
        <v>28</v>
      </c>
      <c r="B9" s="21" t="s">
        <v>21</v>
      </c>
      <c r="C9" s="5" t="s">
        <v>25</v>
      </c>
      <c r="D9" s="6">
        <v>270000000</v>
      </c>
      <c r="E9" s="6"/>
      <c r="F9" s="6">
        <v>280000000</v>
      </c>
      <c r="G9" s="6"/>
      <c r="H9" s="6">
        <v>290000000</v>
      </c>
      <c r="I9" s="6"/>
      <c r="J9" s="6">
        <f>D9+F9+H9</f>
        <v>840000000</v>
      </c>
    </row>
    <row r="10" spans="1:10" ht="13.5">
      <c r="A10" s="25"/>
      <c r="B10" s="22"/>
      <c r="C10" s="5" t="s">
        <v>26</v>
      </c>
      <c r="D10" s="6"/>
      <c r="E10" s="6"/>
      <c r="F10" s="6"/>
      <c r="G10" s="6"/>
      <c r="H10" s="6"/>
      <c r="I10" s="6"/>
      <c r="J10" s="6">
        <f>D10+F10+H10</f>
        <v>0</v>
      </c>
    </row>
    <row r="11" spans="1:10" ht="13.5">
      <c r="A11" s="26"/>
      <c r="B11" s="23"/>
      <c r="C11" s="5" t="s">
        <v>11</v>
      </c>
      <c r="D11" s="7">
        <f>D10/D9</f>
        <v>0</v>
      </c>
      <c r="E11" s="4"/>
      <c r="F11" s="7">
        <f>F10/F9</f>
        <v>0</v>
      </c>
      <c r="G11" s="4"/>
      <c r="H11" s="7">
        <f>H10/H9</f>
        <v>0</v>
      </c>
      <c r="I11" s="4"/>
      <c r="J11" s="7">
        <f>J10/J9</f>
        <v>0</v>
      </c>
    </row>
    <row r="12" spans="1:10" ht="13.5">
      <c r="A12" s="24" t="s">
        <v>29</v>
      </c>
      <c r="B12" s="21" t="s">
        <v>22</v>
      </c>
      <c r="C12" s="5" t="s">
        <v>25</v>
      </c>
      <c r="D12" s="6">
        <v>60000000</v>
      </c>
      <c r="E12" s="6"/>
      <c r="F12" s="6">
        <v>70000000</v>
      </c>
      <c r="G12" s="6"/>
      <c r="H12" s="6">
        <v>70000000</v>
      </c>
      <c r="I12" s="6"/>
      <c r="J12" s="6">
        <f>D12+F12+H12</f>
        <v>200000000</v>
      </c>
    </row>
    <row r="13" spans="1:10" ht="13.5">
      <c r="A13" s="25"/>
      <c r="B13" s="22"/>
      <c r="C13" s="5" t="s">
        <v>26</v>
      </c>
      <c r="D13" s="6"/>
      <c r="E13" s="6"/>
      <c r="F13" s="6"/>
      <c r="G13" s="6"/>
      <c r="H13" s="6"/>
      <c r="I13" s="6"/>
      <c r="J13" s="6">
        <f>D13+F13+H13</f>
        <v>0</v>
      </c>
    </row>
    <row r="14" spans="1:10" ht="13.5">
      <c r="A14" s="26"/>
      <c r="B14" s="23"/>
      <c r="C14" s="5" t="s">
        <v>11</v>
      </c>
      <c r="D14" s="7">
        <f>D13/D12</f>
        <v>0</v>
      </c>
      <c r="E14" s="4"/>
      <c r="F14" s="7">
        <f>F13/F12</f>
        <v>0</v>
      </c>
      <c r="G14" s="4"/>
      <c r="H14" s="7">
        <f>H13/H12</f>
        <v>0</v>
      </c>
      <c r="I14" s="4"/>
      <c r="J14" s="7">
        <f>J13/J12</f>
        <v>0</v>
      </c>
    </row>
    <row r="15" spans="1:10" ht="13.5">
      <c r="A15" s="24" t="s">
        <v>30</v>
      </c>
      <c r="B15" s="21" t="s">
        <v>23</v>
      </c>
      <c r="C15" s="5" t="s">
        <v>25</v>
      </c>
      <c r="D15" s="6">
        <v>12350000</v>
      </c>
      <c r="E15" s="6"/>
      <c r="F15" s="6">
        <v>13300000</v>
      </c>
      <c r="G15" s="6"/>
      <c r="H15" s="6">
        <v>14250000</v>
      </c>
      <c r="I15" s="6"/>
      <c r="J15" s="6">
        <f>D15+F15+H15</f>
        <v>39900000</v>
      </c>
    </row>
    <row r="16" spans="1:10" ht="13.5">
      <c r="A16" s="25"/>
      <c r="B16" s="22"/>
      <c r="C16" s="5" t="s">
        <v>26</v>
      </c>
      <c r="D16" s="6"/>
      <c r="E16" s="6"/>
      <c r="F16" s="6"/>
      <c r="G16" s="6"/>
      <c r="H16" s="6"/>
      <c r="I16" s="6"/>
      <c r="J16" s="6">
        <f>D16+F16+H16</f>
        <v>0</v>
      </c>
    </row>
    <row r="17" spans="1:10" ht="13.5">
      <c r="A17" s="26"/>
      <c r="B17" s="23"/>
      <c r="C17" s="5" t="s">
        <v>11</v>
      </c>
      <c r="D17" s="7">
        <f>D16/D15</f>
        <v>0</v>
      </c>
      <c r="E17" s="4"/>
      <c r="F17" s="7">
        <f>F16/F15</f>
        <v>0</v>
      </c>
      <c r="G17" s="4"/>
      <c r="H17" s="7">
        <f>H16/H15</f>
        <v>0</v>
      </c>
      <c r="I17" s="4"/>
      <c r="J17" s="7">
        <f>J16/J15</f>
        <v>0</v>
      </c>
    </row>
    <row r="18" spans="1:10" ht="13.5">
      <c r="A18" s="24" t="s">
        <v>31</v>
      </c>
      <c r="B18" s="21" t="s">
        <v>33</v>
      </c>
      <c r="C18" s="5" t="s">
        <v>25</v>
      </c>
      <c r="D18" s="6">
        <f>D6+D9+D12+D15</f>
        <v>8853709000</v>
      </c>
      <c r="E18" s="6"/>
      <c r="F18" s="6">
        <f>F6+F9+F12+F15</f>
        <v>9349445000</v>
      </c>
      <c r="G18" s="6"/>
      <c r="H18" s="6">
        <f>H6+H9+H12+H15</f>
        <v>9969137000</v>
      </c>
      <c r="I18" s="6"/>
      <c r="J18" s="6">
        <f>D18+F18+H18</f>
        <v>28172291000</v>
      </c>
    </row>
    <row r="19" spans="1:10" ht="13.5">
      <c r="A19" s="25"/>
      <c r="B19" s="22"/>
      <c r="C19" s="5" t="s">
        <v>26</v>
      </c>
      <c r="D19" s="6">
        <f>D7+D10+D13+D16</f>
        <v>0</v>
      </c>
      <c r="E19" s="6"/>
      <c r="F19" s="6"/>
      <c r="G19" s="6"/>
      <c r="H19" s="6"/>
      <c r="I19" s="6"/>
      <c r="J19" s="6">
        <f>D19+F19+H19</f>
        <v>0</v>
      </c>
    </row>
    <row r="20" spans="1:10" ht="13.5">
      <c r="A20" s="26"/>
      <c r="B20" s="23"/>
      <c r="C20" s="5" t="s">
        <v>11</v>
      </c>
      <c r="D20" s="7">
        <f>D19/D18</f>
        <v>0</v>
      </c>
      <c r="E20" s="4"/>
      <c r="F20" s="7">
        <f>F19/F18</f>
        <v>0</v>
      </c>
      <c r="G20" s="4"/>
      <c r="H20" s="7">
        <f>H19/H18</f>
        <v>0</v>
      </c>
      <c r="I20" s="4"/>
      <c r="J20" s="7">
        <f>J19/J18</f>
        <v>0</v>
      </c>
    </row>
    <row r="22" spans="1:10" ht="13.5">
      <c r="A22" s="5" t="s">
        <v>32</v>
      </c>
      <c r="B22" s="4" t="s">
        <v>34</v>
      </c>
      <c r="C22" s="5"/>
      <c r="D22" s="6">
        <f>D6+D9+D12</f>
        <v>8841359000</v>
      </c>
      <c r="E22" s="6"/>
      <c r="F22" s="6">
        <f>F6+F9+F12</f>
        <v>9336145000</v>
      </c>
      <c r="G22" s="6"/>
      <c r="H22" s="6">
        <f>H6+H9+H12</f>
        <v>9954887000</v>
      </c>
      <c r="I22" s="6"/>
      <c r="J22" s="6">
        <f>D22+F22+H22</f>
        <v>28132391000</v>
      </c>
    </row>
    <row r="24" spans="1:10" ht="13.5">
      <c r="A24" s="5" t="s">
        <v>35</v>
      </c>
      <c r="B24" s="4" t="s">
        <v>36</v>
      </c>
      <c r="C24" s="5"/>
      <c r="D24" s="9" t="s">
        <v>37</v>
      </c>
      <c r="E24" s="5"/>
      <c r="F24" s="10" t="s">
        <v>38</v>
      </c>
      <c r="G24" s="5"/>
      <c r="H24" s="10" t="s">
        <v>39</v>
      </c>
      <c r="I24" s="4"/>
      <c r="J24" s="4"/>
    </row>
    <row r="26" spans="1:10" ht="13.5">
      <c r="A26" s="24" t="s">
        <v>40</v>
      </c>
      <c r="B26" s="4" t="s">
        <v>41</v>
      </c>
      <c r="C26" s="5"/>
      <c r="D26" s="6">
        <f>D22*D24</f>
        <v>176827180</v>
      </c>
      <c r="E26" s="6"/>
      <c r="F26" s="6">
        <f>F22*F24</f>
        <v>214731335</v>
      </c>
      <c r="G26" s="6"/>
      <c r="H26" s="6">
        <f>H22*H24</f>
        <v>298646610</v>
      </c>
      <c r="I26" s="6"/>
      <c r="J26" s="6"/>
    </row>
    <row r="27" spans="1:10" ht="13.5">
      <c r="A27" s="26"/>
      <c r="B27" s="5" t="s">
        <v>42</v>
      </c>
      <c r="C27" s="5"/>
      <c r="D27" s="6">
        <f>ROUND(D26*1,-3)</f>
        <v>176827000</v>
      </c>
      <c r="E27" s="6"/>
      <c r="F27" s="6">
        <f>ROUND(F26*1,-3)</f>
        <v>214731000</v>
      </c>
      <c r="G27" s="6"/>
      <c r="H27" s="6">
        <f>ROUND(H26*1,-3)</f>
        <v>298647000</v>
      </c>
      <c r="I27" s="6"/>
      <c r="J27" s="6">
        <f>D27+F27+H27</f>
        <v>690205000</v>
      </c>
    </row>
  </sheetData>
  <mergeCells count="11">
    <mergeCell ref="B18:B20"/>
    <mergeCell ref="A18:A20"/>
    <mergeCell ref="A26:A27"/>
    <mergeCell ref="A12:A14"/>
    <mergeCell ref="B12:B14"/>
    <mergeCell ref="A15:A17"/>
    <mergeCell ref="B15:B17"/>
    <mergeCell ref="B6:B8"/>
    <mergeCell ref="A6:A8"/>
    <mergeCell ref="A9:A11"/>
    <mergeCell ref="B9:B1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9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3.75390625" style="0" customWidth="1"/>
    <col min="4" max="4" width="17.625" style="0" customWidth="1"/>
    <col min="5" max="24" width="7.50390625" style="0" customWidth="1"/>
  </cols>
  <sheetData>
    <row r="1" ht="27" customHeight="1">
      <c r="A1" s="3" t="s">
        <v>75</v>
      </c>
    </row>
    <row r="3" spans="3:14" ht="13.5">
      <c r="C3" s="67"/>
      <c r="D3" s="68"/>
      <c r="E3" s="69"/>
      <c r="F3" s="20" t="s">
        <v>8</v>
      </c>
      <c r="G3" s="20"/>
      <c r="H3" s="20"/>
      <c r="I3" s="20" t="s">
        <v>9</v>
      </c>
      <c r="J3" s="20"/>
      <c r="K3" s="20"/>
      <c r="L3" s="20" t="s">
        <v>10</v>
      </c>
      <c r="M3" s="20"/>
      <c r="N3" s="20"/>
    </row>
    <row r="4" spans="3:14" ht="13.5">
      <c r="C4" s="70"/>
      <c r="D4" s="71"/>
      <c r="E4" s="60"/>
      <c r="F4" s="35" t="s">
        <v>37</v>
      </c>
      <c r="G4" s="20"/>
      <c r="H4" s="20"/>
      <c r="I4" s="35" t="s">
        <v>38</v>
      </c>
      <c r="J4" s="20"/>
      <c r="K4" s="20"/>
      <c r="L4" s="35" t="s">
        <v>39</v>
      </c>
      <c r="M4" s="20"/>
      <c r="N4" s="20"/>
    </row>
    <row r="5" spans="3:14" ht="13.5">
      <c r="C5" s="62" t="s">
        <v>58</v>
      </c>
      <c r="D5" s="63"/>
      <c r="E5" s="5" t="s">
        <v>25</v>
      </c>
      <c r="F5" s="32">
        <f>F8+F11+F14</f>
        <v>176827000</v>
      </c>
      <c r="G5" s="32"/>
      <c r="H5" s="32"/>
      <c r="I5" s="32">
        <f>I8+I11+I14</f>
        <v>214731000</v>
      </c>
      <c r="J5" s="32"/>
      <c r="K5" s="32"/>
      <c r="L5" s="32">
        <f>L8+L11+L14</f>
        <v>298647000</v>
      </c>
      <c r="M5" s="32"/>
      <c r="N5" s="32"/>
    </row>
    <row r="6" spans="3:14" ht="13.5">
      <c r="C6" s="64"/>
      <c r="D6" s="65"/>
      <c r="E6" s="5" t="s">
        <v>26</v>
      </c>
      <c r="F6" s="32">
        <f>F9+F12+F15</f>
        <v>119680364</v>
      </c>
      <c r="G6" s="32"/>
      <c r="H6" s="32"/>
      <c r="I6" s="32">
        <f>I9+I12+I15</f>
        <v>0</v>
      </c>
      <c r="J6" s="32"/>
      <c r="K6" s="32"/>
      <c r="L6" s="32">
        <f>L9+L12+L15</f>
        <v>0</v>
      </c>
      <c r="M6" s="32"/>
      <c r="N6" s="32"/>
    </row>
    <row r="7" spans="3:14" ht="13.5">
      <c r="C7" s="64"/>
      <c r="D7" s="65"/>
      <c r="E7" s="5" t="s">
        <v>11</v>
      </c>
      <c r="F7" s="53">
        <f>F6/F5</f>
        <v>0.6768217749551821</v>
      </c>
      <c r="G7" s="53"/>
      <c r="H7" s="53"/>
      <c r="I7" s="20"/>
      <c r="J7" s="20"/>
      <c r="K7" s="20"/>
      <c r="L7" s="20"/>
      <c r="M7" s="20"/>
      <c r="N7" s="20"/>
    </row>
    <row r="8" spans="3:14" ht="13.5">
      <c r="C8" s="73"/>
      <c r="D8" s="54" t="s">
        <v>59</v>
      </c>
      <c r="E8" s="5" t="s">
        <v>25</v>
      </c>
      <c r="F8" s="32">
        <f>I45</f>
        <v>45007000</v>
      </c>
      <c r="G8" s="32"/>
      <c r="H8" s="32"/>
      <c r="I8" s="32">
        <f>L45</f>
        <v>75542000</v>
      </c>
      <c r="J8" s="32"/>
      <c r="K8" s="32"/>
      <c r="L8" s="32">
        <f>O45</f>
        <v>149449000</v>
      </c>
      <c r="M8" s="32"/>
      <c r="N8" s="32"/>
    </row>
    <row r="9" spans="3:14" ht="13.5">
      <c r="C9" s="73"/>
      <c r="D9" s="54"/>
      <c r="E9" s="5" t="s">
        <v>26</v>
      </c>
      <c r="F9" s="32">
        <f>I46</f>
        <v>5205119</v>
      </c>
      <c r="G9" s="32"/>
      <c r="H9" s="32"/>
      <c r="I9" s="36"/>
      <c r="J9" s="36"/>
      <c r="K9" s="36"/>
      <c r="L9" s="36"/>
      <c r="M9" s="36"/>
      <c r="N9" s="36"/>
    </row>
    <row r="10" spans="3:14" ht="13.5">
      <c r="C10" s="73"/>
      <c r="D10" s="54"/>
      <c r="E10" s="5" t="s">
        <v>11</v>
      </c>
      <c r="F10" s="53">
        <f>F9/F8</f>
        <v>0.1156513209056369</v>
      </c>
      <c r="G10" s="53"/>
      <c r="H10" s="53"/>
      <c r="I10" s="20"/>
      <c r="J10" s="20"/>
      <c r="K10" s="20"/>
      <c r="L10" s="20"/>
      <c r="M10" s="20"/>
      <c r="N10" s="20"/>
    </row>
    <row r="11" spans="3:14" ht="13.5">
      <c r="C11" s="73"/>
      <c r="D11" s="54" t="s">
        <v>60</v>
      </c>
      <c r="E11" s="5" t="s">
        <v>25</v>
      </c>
      <c r="F11" s="32">
        <f>I51</f>
        <v>120465000</v>
      </c>
      <c r="G11" s="32"/>
      <c r="H11" s="32"/>
      <c r="I11" s="32">
        <f>L51</f>
        <v>123813000</v>
      </c>
      <c r="J11" s="32"/>
      <c r="K11" s="32"/>
      <c r="L11" s="32">
        <f>O51</f>
        <v>130577000</v>
      </c>
      <c r="M11" s="32"/>
      <c r="N11" s="32"/>
    </row>
    <row r="12" spans="3:14" ht="13.5">
      <c r="C12" s="73"/>
      <c r="D12" s="54"/>
      <c r="E12" s="5" t="s">
        <v>26</v>
      </c>
      <c r="F12" s="32">
        <f>I52</f>
        <v>114416145</v>
      </c>
      <c r="G12" s="32"/>
      <c r="H12" s="32"/>
      <c r="I12" s="36"/>
      <c r="J12" s="36"/>
      <c r="K12" s="36"/>
      <c r="L12" s="36"/>
      <c r="M12" s="36"/>
      <c r="N12" s="36"/>
    </row>
    <row r="13" spans="3:14" ht="13.5">
      <c r="C13" s="73"/>
      <c r="D13" s="54"/>
      <c r="E13" s="5" t="s">
        <v>11</v>
      </c>
      <c r="F13" s="53">
        <f>F12/F11</f>
        <v>0.9497874486365334</v>
      </c>
      <c r="G13" s="53"/>
      <c r="H13" s="53"/>
      <c r="I13" s="20"/>
      <c r="J13" s="20"/>
      <c r="K13" s="20"/>
      <c r="L13" s="20"/>
      <c r="M13" s="20"/>
      <c r="N13" s="20"/>
    </row>
    <row r="14" spans="3:14" ht="13.5">
      <c r="C14" s="73"/>
      <c r="D14" s="54" t="s">
        <v>61</v>
      </c>
      <c r="E14" s="5" t="s">
        <v>25</v>
      </c>
      <c r="F14" s="33">
        <f>I89</f>
        <v>11355000</v>
      </c>
      <c r="G14" s="34"/>
      <c r="H14" s="34"/>
      <c r="I14" s="33">
        <f>L89</f>
        <v>15376000</v>
      </c>
      <c r="J14" s="34"/>
      <c r="K14" s="34"/>
      <c r="L14" s="33">
        <f>O89</f>
        <v>18621000</v>
      </c>
      <c r="M14" s="34"/>
      <c r="N14" s="34"/>
    </row>
    <row r="15" spans="3:14" ht="13.5">
      <c r="C15" s="73"/>
      <c r="D15" s="54"/>
      <c r="E15" s="5" t="s">
        <v>26</v>
      </c>
      <c r="F15" s="33">
        <f>I90</f>
        <v>59100</v>
      </c>
      <c r="G15" s="34"/>
      <c r="H15" s="34"/>
      <c r="I15" s="37"/>
      <c r="J15" s="37"/>
      <c r="K15" s="37"/>
      <c r="L15" s="37"/>
      <c r="M15" s="37"/>
      <c r="N15" s="37"/>
    </row>
    <row r="16" spans="3:14" ht="13.5">
      <c r="C16" s="70"/>
      <c r="D16" s="54"/>
      <c r="E16" s="5" t="s">
        <v>11</v>
      </c>
      <c r="F16" s="53">
        <f>F15/F14</f>
        <v>0.005204755614266842</v>
      </c>
      <c r="G16" s="53"/>
      <c r="H16" s="53"/>
      <c r="I16" s="20"/>
      <c r="J16" s="20"/>
      <c r="K16" s="20"/>
      <c r="L16" s="20"/>
      <c r="M16" s="20"/>
      <c r="N16" s="20"/>
    </row>
    <row r="18" spans="1:16" ht="13.5">
      <c r="A18" s="20"/>
      <c r="B18" s="20"/>
      <c r="C18" s="20"/>
      <c r="D18" s="20"/>
      <c r="E18" s="20"/>
      <c r="F18" s="20"/>
      <c r="G18" s="72"/>
      <c r="H18" s="20" t="s">
        <v>8</v>
      </c>
      <c r="I18" s="20"/>
      <c r="J18" s="20"/>
      <c r="K18" s="20" t="s">
        <v>9</v>
      </c>
      <c r="L18" s="20"/>
      <c r="M18" s="20"/>
      <c r="N18" s="20" t="s">
        <v>10</v>
      </c>
      <c r="O18" s="20"/>
      <c r="P18" s="20"/>
    </row>
    <row r="19" spans="1:16" ht="13.5">
      <c r="A19" s="20"/>
      <c r="B19" s="20"/>
      <c r="C19" s="20"/>
      <c r="D19" s="20"/>
      <c r="E19" s="20"/>
      <c r="F19" s="20"/>
      <c r="G19" s="72"/>
      <c r="H19" s="12" t="s">
        <v>88</v>
      </c>
      <c r="I19" s="20" t="s">
        <v>89</v>
      </c>
      <c r="J19" s="20"/>
      <c r="K19" s="12" t="s">
        <v>88</v>
      </c>
      <c r="L19" s="20" t="s">
        <v>89</v>
      </c>
      <c r="M19" s="20"/>
      <c r="N19" s="12" t="s">
        <v>88</v>
      </c>
      <c r="O19" s="20" t="s">
        <v>89</v>
      </c>
      <c r="P19" s="20"/>
    </row>
    <row r="20" spans="1:16" ht="13.5">
      <c r="A20" s="20" t="s">
        <v>93</v>
      </c>
      <c r="B20" s="66" t="s">
        <v>59</v>
      </c>
      <c r="C20" s="64" t="s">
        <v>62</v>
      </c>
      <c r="D20" s="56"/>
      <c r="E20" s="56"/>
      <c r="F20" s="56"/>
      <c r="G20" s="56"/>
      <c r="H20" s="13"/>
      <c r="I20" s="77"/>
      <c r="J20" s="78"/>
      <c r="K20" s="13"/>
      <c r="L20" s="77"/>
      <c r="M20" s="78"/>
      <c r="N20" s="13"/>
      <c r="O20" s="77"/>
      <c r="P20" s="78"/>
    </row>
    <row r="21" spans="1:16" ht="13.5">
      <c r="A21" s="20"/>
      <c r="B21" s="61"/>
      <c r="C21" s="25"/>
      <c r="D21" s="54" t="s">
        <v>63</v>
      </c>
      <c r="E21" s="54"/>
      <c r="F21" s="55"/>
      <c r="G21" s="11" t="s">
        <v>25</v>
      </c>
      <c r="H21" s="13"/>
      <c r="I21" s="36">
        <v>2932000</v>
      </c>
      <c r="J21" s="36"/>
      <c r="K21" s="13"/>
      <c r="L21" s="36">
        <v>4056000</v>
      </c>
      <c r="M21" s="36"/>
      <c r="N21" s="13"/>
      <c r="O21" s="36">
        <v>8959000</v>
      </c>
      <c r="P21" s="36"/>
    </row>
    <row r="22" spans="1:16" ht="13.5">
      <c r="A22" s="20"/>
      <c r="B22" s="61"/>
      <c r="C22" s="25"/>
      <c r="D22" s="54"/>
      <c r="E22" s="54"/>
      <c r="F22" s="55"/>
      <c r="G22" s="11" t="s">
        <v>26</v>
      </c>
      <c r="H22" s="13"/>
      <c r="I22" s="36">
        <v>0</v>
      </c>
      <c r="J22" s="36"/>
      <c r="K22" s="13"/>
      <c r="L22" s="36"/>
      <c r="M22" s="36"/>
      <c r="N22" s="13"/>
      <c r="O22" s="36"/>
      <c r="P22" s="36"/>
    </row>
    <row r="23" spans="1:16" ht="13.5">
      <c r="A23" s="20"/>
      <c r="B23" s="61"/>
      <c r="C23" s="25"/>
      <c r="D23" s="54"/>
      <c r="E23" s="54"/>
      <c r="F23" s="55"/>
      <c r="G23" s="11" t="s">
        <v>11</v>
      </c>
      <c r="H23" s="13"/>
      <c r="I23" s="47">
        <f>(I22-I21)/I21</f>
        <v>-1</v>
      </c>
      <c r="J23" s="47"/>
      <c r="K23" s="13"/>
      <c r="L23" s="47"/>
      <c r="M23" s="47"/>
      <c r="N23" s="13"/>
      <c r="O23" s="47"/>
      <c r="P23" s="47"/>
    </row>
    <row r="24" spans="1:16" ht="13.5">
      <c r="A24" s="20"/>
      <c r="B24" s="61"/>
      <c r="C24" s="25"/>
      <c r="D24" s="54" t="s">
        <v>64</v>
      </c>
      <c r="E24" s="54"/>
      <c r="F24" s="55"/>
      <c r="G24" s="11" t="s">
        <v>25</v>
      </c>
      <c r="H24" s="6">
        <v>11220</v>
      </c>
      <c r="I24" s="36">
        <v>31552000</v>
      </c>
      <c r="J24" s="36"/>
      <c r="K24" s="6">
        <v>20080</v>
      </c>
      <c r="L24" s="36">
        <v>58240000</v>
      </c>
      <c r="M24" s="36"/>
      <c r="N24" s="6">
        <v>40680</v>
      </c>
      <c r="O24" s="36">
        <v>122040000</v>
      </c>
      <c r="P24" s="36"/>
    </row>
    <row r="25" spans="1:16" ht="13.5">
      <c r="A25" s="20"/>
      <c r="B25" s="61"/>
      <c r="C25" s="25"/>
      <c r="D25" s="54"/>
      <c r="E25" s="54"/>
      <c r="F25" s="55"/>
      <c r="G25" s="11" t="s">
        <v>26</v>
      </c>
      <c r="H25" s="6">
        <v>0</v>
      </c>
      <c r="I25" s="36">
        <v>0</v>
      </c>
      <c r="J25" s="36"/>
      <c r="K25" s="6"/>
      <c r="L25" s="36"/>
      <c r="M25" s="36"/>
      <c r="N25" s="6"/>
      <c r="O25" s="36"/>
      <c r="P25" s="36"/>
    </row>
    <row r="26" spans="1:16" ht="13.5">
      <c r="A26" s="20"/>
      <c r="B26" s="61"/>
      <c r="C26" s="25"/>
      <c r="D26" s="54"/>
      <c r="E26" s="54"/>
      <c r="F26" s="55"/>
      <c r="G26" s="11" t="s">
        <v>11</v>
      </c>
      <c r="H26" s="14">
        <f>(H25-H24)/H24</f>
        <v>-1</v>
      </c>
      <c r="I26" s="47">
        <f>(I25-I24)/I24</f>
        <v>-1</v>
      </c>
      <c r="J26" s="47"/>
      <c r="K26" s="6"/>
      <c r="L26" s="36"/>
      <c r="M26" s="36"/>
      <c r="N26" s="6"/>
      <c r="O26" s="36"/>
      <c r="P26" s="36"/>
    </row>
    <row r="27" spans="1:16" ht="13.5">
      <c r="A27" s="20"/>
      <c r="B27" s="61"/>
      <c r="C27" s="25"/>
      <c r="D27" s="54" t="s">
        <v>65</v>
      </c>
      <c r="E27" s="54"/>
      <c r="F27" s="55"/>
      <c r="G27" s="11" t="s">
        <v>25</v>
      </c>
      <c r="H27" s="6">
        <v>282</v>
      </c>
      <c r="I27" s="36">
        <v>1974000</v>
      </c>
      <c r="J27" s="36"/>
      <c r="K27" s="6">
        <v>518</v>
      </c>
      <c r="L27" s="36">
        <v>3626000</v>
      </c>
      <c r="M27" s="36"/>
      <c r="N27" s="6">
        <v>1007</v>
      </c>
      <c r="O27" s="36">
        <v>7049000</v>
      </c>
      <c r="P27" s="36"/>
    </row>
    <row r="28" spans="1:16" ht="13.5">
      <c r="A28" s="20"/>
      <c r="B28" s="61"/>
      <c r="C28" s="25"/>
      <c r="D28" s="54"/>
      <c r="E28" s="54"/>
      <c r="F28" s="55"/>
      <c r="G28" s="11" t="s">
        <v>26</v>
      </c>
      <c r="H28" s="6">
        <v>0</v>
      </c>
      <c r="I28" s="36">
        <v>0</v>
      </c>
      <c r="J28" s="36"/>
      <c r="K28" s="6"/>
      <c r="L28" s="36"/>
      <c r="M28" s="36"/>
      <c r="N28" s="6"/>
      <c r="O28" s="36"/>
      <c r="P28" s="36"/>
    </row>
    <row r="29" spans="1:16" ht="13.5">
      <c r="A29" s="20"/>
      <c r="B29" s="61"/>
      <c r="C29" s="25"/>
      <c r="D29" s="54"/>
      <c r="E29" s="54"/>
      <c r="F29" s="55"/>
      <c r="G29" s="11" t="s">
        <v>11</v>
      </c>
      <c r="H29" s="14">
        <f>(H28-H27)/H27</f>
        <v>-1</v>
      </c>
      <c r="I29" s="47">
        <f>(I28-I27)/I27</f>
        <v>-1</v>
      </c>
      <c r="J29" s="47"/>
      <c r="K29" s="6"/>
      <c r="L29" s="36"/>
      <c r="M29" s="36"/>
      <c r="N29" s="6"/>
      <c r="O29" s="36"/>
      <c r="P29" s="36"/>
    </row>
    <row r="30" spans="1:16" ht="13.5">
      <c r="A30" s="20"/>
      <c r="B30" s="61"/>
      <c r="C30" s="25"/>
      <c r="D30" s="54" t="s">
        <v>66</v>
      </c>
      <c r="E30" s="54"/>
      <c r="F30" s="55"/>
      <c r="G30" s="11" t="s">
        <v>25</v>
      </c>
      <c r="H30" s="13"/>
      <c r="I30" s="36">
        <v>600000</v>
      </c>
      <c r="J30" s="36"/>
      <c r="K30" s="13"/>
      <c r="L30" s="36">
        <v>600000</v>
      </c>
      <c r="M30" s="36"/>
      <c r="N30" s="13"/>
      <c r="O30" s="36">
        <v>800000</v>
      </c>
      <c r="P30" s="36"/>
    </row>
    <row r="31" spans="1:16" ht="13.5">
      <c r="A31" s="20"/>
      <c r="B31" s="61"/>
      <c r="C31" s="25"/>
      <c r="D31" s="54"/>
      <c r="E31" s="54"/>
      <c r="F31" s="55"/>
      <c r="G31" s="11" t="s">
        <v>26</v>
      </c>
      <c r="H31" s="13"/>
      <c r="I31" s="36">
        <v>0</v>
      </c>
      <c r="J31" s="36"/>
      <c r="K31" s="13"/>
      <c r="L31" s="36"/>
      <c r="M31" s="36"/>
      <c r="N31" s="13"/>
      <c r="O31" s="36"/>
      <c r="P31" s="36"/>
    </row>
    <row r="32" spans="1:16" ht="13.5">
      <c r="A32" s="20"/>
      <c r="B32" s="61"/>
      <c r="C32" s="26"/>
      <c r="D32" s="54"/>
      <c r="E32" s="54"/>
      <c r="F32" s="55"/>
      <c r="G32" s="11" t="s">
        <v>11</v>
      </c>
      <c r="H32" s="13"/>
      <c r="I32" s="47">
        <f>(I31-I30)/I30</f>
        <v>-1</v>
      </c>
      <c r="J32" s="47"/>
      <c r="K32" s="13"/>
      <c r="L32" s="36"/>
      <c r="M32" s="36"/>
      <c r="N32" s="13"/>
      <c r="O32" s="36"/>
      <c r="P32" s="36"/>
    </row>
    <row r="33" spans="1:16" ht="13.5">
      <c r="A33" s="20"/>
      <c r="B33" s="61"/>
      <c r="C33" s="56" t="s">
        <v>67</v>
      </c>
      <c r="D33" s="56"/>
      <c r="E33" s="56"/>
      <c r="F33" s="56"/>
      <c r="G33" s="11" t="s">
        <v>25</v>
      </c>
      <c r="H33" s="13"/>
      <c r="I33" s="32">
        <f>I36+I39+I42</f>
        <v>7949000</v>
      </c>
      <c r="J33" s="32"/>
      <c r="K33" s="13"/>
      <c r="L33" s="32">
        <f>L36+L39+L42</f>
        <v>9020000</v>
      </c>
      <c r="M33" s="32"/>
      <c r="N33" s="13"/>
      <c r="O33" s="32">
        <f>O36+O39+O42</f>
        <v>10601000</v>
      </c>
      <c r="P33" s="32"/>
    </row>
    <row r="34" spans="1:16" ht="13.5">
      <c r="A34" s="20"/>
      <c r="B34" s="61"/>
      <c r="C34" s="56"/>
      <c r="D34" s="56"/>
      <c r="E34" s="56"/>
      <c r="F34" s="56"/>
      <c r="G34" s="11" t="s">
        <v>26</v>
      </c>
      <c r="H34" s="13"/>
      <c r="I34" s="32">
        <f>I37+I40+I43</f>
        <v>5205119</v>
      </c>
      <c r="J34" s="32"/>
      <c r="K34" s="13"/>
      <c r="L34" s="36"/>
      <c r="M34" s="36"/>
      <c r="N34" s="13"/>
      <c r="O34" s="36"/>
      <c r="P34" s="36"/>
    </row>
    <row r="35" spans="1:16" ht="13.5">
      <c r="A35" s="20"/>
      <c r="B35" s="61"/>
      <c r="C35" s="56"/>
      <c r="D35" s="56"/>
      <c r="E35" s="56"/>
      <c r="F35" s="56"/>
      <c r="G35" s="11" t="s">
        <v>11</v>
      </c>
      <c r="H35" s="13"/>
      <c r="I35" s="47">
        <f>(I34-I33)/I33</f>
        <v>-0.345185683733803</v>
      </c>
      <c r="J35" s="47"/>
      <c r="K35" s="13"/>
      <c r="L35" s="36"/>
      <c r="M35" s="36"/>
      <c r="N35" s="13"/>
      <c r="O35" s="36"/>
      <c r="P35" s="36"/>
    </row>
    <row r="36" spans="1:16" ht="13.5">
      <c r="A36" s="20"/>
      <c r="B36" s="61"/>
      <c r="C36" s="25"/>
      <c r="D36" s="54" t="s">
        <v>68</v>
      </c>
      <c r="E36" s="54"/>
      <c r="F36" s="55"/>
      <c r="G36" s="11" t="s">
        <v>25</v>
      </c>
      <c r="H36" s="6">
        <v>19950</v>
      </c>
      <c r="I36" s="36">
        <v>3500000</v>
      </c>
      <c r="J36" s="36"/>
      <c r="K36" s="6">
        <v>20700</v>
      </c>
      <c r="L36" s="36">
        <v>3500000</v>
      </c>
      <c r="M36" s="36"/>
      <c r="N36" s="6">
        <v>21450</v>
      </c>
      <c r="O36" s="36">
        <v>4000000</v>
      </c>
      <c r="P36" s="36"/>
    </row>
    <row r="37" spans="1:16" ht="13.5">
      <c r="A37" s="20"/>
      <c r="B37" s="61"/>
      <c r="C37" s="25"/>
      <c r="D37" s="54"/>
      <c r="E37" s="54"/>
      <c r="F37" s="55"/>
      <c r="G37" s="11" t="s">
        <v>26</v>
      </c>
      <c r="H37" s="6">
        <v>24527</v>
      </c>
      <c r="I37" s="36">
        <v>4345119</v>
      </c>
      <c r="J37" s="36"/>
      <c r="K37" s="6"/>
      <c r="L37" s="36"/>
      <c r="M37" s="36"/>
      <c r="N37" s="6"/>
      <c r="O37" s="36"/>
      <c r="P37" s="36"/>
    </row>
    <row r="38" spans="1:16" ht="13.5">
      <c r="A38" s="20"/>
      <c r="B38" s="61"/>
      <c r="C38" s="25"/>
      <c r="D38" s="54"/>
      <c r="E38" s="54"/>
      <c r="F38" s="55"/>
      <c r="G38" s="11" t="s">
        <v>11</v>
      </c>
      <c r="H38" s="14">
        <f>(H37-H36)/H36</f>
        <v>0.2294235588972431</v>
      </c>
      <c r="I38" s="47">
        <f>(I37-I36)/I36</f>
        <v>0.24146257142857142</v>
      </c>
      <c r="J38" s="47"/>
      <c r="K38" s="6"/>
      <c r="L38" s="36"/>
      <c r="M38" s="36"/>
      <c r="N38" s="6"/>
      <c r="O38" s="36"/>
      <c r="P38" s="36"/>
    </row>
    <row r="39" spans="1:16" ht="13.5">
      <c r="A39" s="20"/>
      <c r="B39" s="61"/>
      <c r="C39" s="25"/>
      <c r="D39" s="54" t="s">
        <v>69</v>
      </c>
      <c r="E39" s="54"/>
      <c r="F39" s="55"/>
      <c r="G39" s="11" t="s">
        <v>25</v>
      </c>
      <c r="H39" s="13"/>
      <c r="I39" s="36">
        <v>3849000</v>
      </c>
      <c r="J39" s="36"/>
      <c r="K39" s="13"/>
      <c r="L39" s="36">
        <v>4920000</v>
      </c>
      <c r="M39" s="36"/>
      <c r="N39" s="13"/>
      <c r="O39" s="36">
        <v>5801000</v>
      </c>
      <c r="P39" s="36"/>
    </row>
    <row r="40" spans="1:16" ht="13.5">
      <c r="A40" s="20"/>
      <c r="B40" s="61"/>
      <c r="C40" s="25"/>
      <c r="D40" s="54"/>
      <c r="E40" s="54"/>
      <c r="F40" s="55"/>
      <c r="G40" s="11" t="s">
        <v>26</v>
      </c>
      <c r="H40" s="13"/>
      <c r="I40" s="36">
        <v>860000</v>
      </c>
      <c r="J40" s="36"/>
      <c r="K40" s="13"/>
      <c r="L40" s="36"/>
      <c r="M40" s="36"/>
      <c r="N40" s="13"/>
      <c r="O40" s="36"/>
      <c r="P40" s="36"/>
    </row>
    <row r="41" spans="1:16" ht="13.5">
      <c r="A41" s="20"/>
      <c r="B41" s="61"/>
      <c r="C41" s="25"/>
      <c r="D41" s="54"/>
      <c r="E41" s="54"/>
      <c r="F41" s="55"/>
      <c r="G41" s="11" t="s">
        <v>11</v>
      </c>
      <c r="H41" s="13"/>
      <c r="I41" s="47">
        <f>(I40-I39)/I39</f>
        <v>-0.776565341647181</v>
      </c>
      <c r="J41" s="47"/>
      <c r="K41" s="13"/>
      <c r="L41" s="36"/>
      <c r="M41" s="36"/>
      <c r="N41" s="13"/>
      <c r="O41" s="36"/>
      <c r="P41" s="36"/>
    </row>
    <row r="42" spans="1:16" ht="13.5">
      <c r="A42" s="20"/>
      <c r="B42" s="61"/>
      <c r="C42" s="25"/>
      <c r="D42" s="54" t="s">
        <v>70</v>
      </c>
      <c r="E42" s="54"/>
      <c r="F42" s="55"/>
      <c r="G42" s="11" t="s">
        <v>25</v>
      </c>
      <c r="H42" s="13"/>
      <c r="I42" s="36">
        <v>600000</v>
      </c>
      <c r="J42" s="36"/>
      <c r="K42" s="13"/>
      <c r="L42" s="36">
        <v>600000</v>
      </c>
      <c r="M42" s="36"/>
      <c r="N42" s="13"/>
      <c r="O42" s="36">
        <v>800000</v>
      </c>
      <c r="P42" s="36"/>
    </row>
    <row r="43" spans="1:16" ht="13.5">
      <c r="A43" s="20"/>
      <c r="B43" s="61"/>
      <c r="C43" s="25"/>
      <c r="D43" s="54"/>
      <c r="E43" s="54"/>
      <c r="F43" s="55"/>
      <c r="G43" s="11" t="s">
        <v>26</v>
      </c>
      <c r="H43" s="13"/>
      <c r="I43" s="36">
        <v>0</v>
      </c>
      <c r="J43" s="36"/>
      <c r="K43" s="13"/>
      <c r="L43" s="36"/>
      <c r="M43" s="36"/>
      <c r="N43" s="13"/>
      <c r="O43" s="36"/>
      <c r="P43" s="36"/>
    </row>
    <row r="44" spans="1:16" ht="13.5">
      <c r="A44" s="20"/>
      <c r="B44" s="61"/>
      <c r="C44" s="26"/>
      <c r="D44" s="54"/>
      <c r="E44" s="54"/>
      <c r="F44" s="55"/>
      <c r="G44" s="11" t="s">
        <v>11</v>
      </c>
      <c r="H44" s="13"/>
      <c r="I44" s="47">
        <f>(I43-I42)/I42</f>
        <v>-1</v>
      </c>
      <c r="J44" s="47"/>
      <c r="K44" s="13"/>
      <c r="L44" s="36"/>
      <c r="M44" s="36"/>
      <c r="N44" s="13"/>
      <c r="O44" s="36"/>
      <c r="P44" s="36"/>
    </row>
    <row r="45" spans="1:16" ht="13.5">
      <c r="A45" s="20"/>
      <c r="B45" s="54" t="s">
        <v>71</v>
      </c>
      <c r="C45" s="54"/>
      <c r="D45" s="54"/>
      <c r="E45" s="54"/>
      <c r="F45" s="54"/>
      <c r="G45" s="11" t="s">
        <v>25</v>
      </c>
      <c r="H45" s="13"/>
      <c r="I45" s="32">
        <f>I21+I24+I27+I30+I33</f>
        <v>45007000</v>
      </c>
      <c r="J45" s="32"/>
      <c r="K45" s="13"/>
      <c r="L45" s="32">
        <f>L21+L24+L27+L30+L33</f>
        <v>75542000</v>
      </c>
      <c r="M45" s="32"/>
      <c r="N45" s="13"/>
      <c r="O45" s="32">
        <f>O21+O24+O27+O30+O33</f>
        <v>149449000</v>
      </c>
      <c r="P45" s="32"/>
    </row>
    <row r="46" spans="1:16" ht="13.5">
      <c r="A46" s="20"/>
      <c r="B46" s="54"/>
      <c r="C46" s="54"/>
      <c r="D46" s="54"/>
      <c r="E46" s="54"/>
      <c r="F46" s="54"/>
      <c r="G46" s="11" t="s">
        <v>26</v>
      </c>
      <c r="H46" s="13"/>
      <c r="I46" s="32">
        <f>I22+I25+I28+I31+I34</f>
        <v>5205119</v>
      </c>
      <c r="J46" s="32"/>
      <c r="K46" s="13"/>
      <c r="L46" s="36"/>
      <c r="M46" s="36"/>
      <c r="N46" s="13"/>
      <c r="O46" s="36"/>
      <c r="P46" s="36"/>
    </row>
    <row r="47" spans="1:16" ht="13.5">
      <c r="A47" s="20"/>
      <c r="B47" s="54"/>
      <c r="C47" s="54"/>
      <c r="D47" s="54"/>
      <c r="E47" s="54"/>
      <c r="F47" s="54"/>
      <c r="G47" s="11" t="s">
        <v>11</v>
      </c>
      <c r="H47" s="16"/>
      <c r="I47" s="51">
        <f>(I46-I45)/I45</f>
        <v>-0.8843486790943631</v>
      </c>
      <c r="J47" s="51"/>
      <c r="K47" s="16"/>
      <c r="L47" s="52"/>
      <c r="M47" s="52"/>
      <c r="N47" s="16"/>
      <c r="O47" s="52"/>
      <c r="P47" s="52"/>
    </row>
    <row r="48" spans="1:16" ht="13.5">
      <c r="A48" s="20" t="s">
        <v>92</v>
      </c>
      <c r="B48" s="57" t="s">
        <v>60</v>
      </c>
      <c r="C48" s="54" t="s">
        <v>72</v>
      </c>
      <c r="D48" s="54"/>
      <c r="E48" s="54"/>
      <c r="F48" s="54"/>
      <c r="G48" s="55"/>
      <c r="H48" s="38" t="s">
        <v>90</v>
      </c>
      <c r="I48" s="39"/>
      <c r="J48" s="40"/>
      <c r="K48" s="38" t="s">
        <v>90</v>
      </c>
      <c r="L48" s="39"/>
      <c r="M48" s="40"/>
      <c r="N48" s="38" t="s">
        <v>90</v>
      </c>
      <c r="O48" s="39"/>
      <c r="P48" s="40"/>
    </row>
    <row r="49" spans="1:16" ht="13.5">
      <c r="A49" s="20"/>
      <c r="B49" s="57"/>
      <c r="C49" s="54" t="s">
        <v>73</v>
      </c>
      <c r="D49" s="54"/>
      <c r="E49" s="54"/>
      <c r="F49" s="54"/>
      <c r="G49" s="55"/>
      <c r="H49" s="41"/>
      <c r="I49" s="42"/>
      <c r="J49" s="43"/>
      <c r="K49" s="41"/>
      <c r="L49" s="42"/>
      <c r="M49" s="43"/>
      <c r="N49" s="41"/>
      <c r="O49" s="42"/>
      <c r="P49" s="43"/>
    </row>
    <row r="50" spans="1:16" ht="13.5">
      <c r="A50" s="20"/>
      <c r="B50" s="57"/>
      <c r="C50" s="54" t="s">
        <v>74</v>
      </c>
      <c r="D50" s="54"/>
      <c r="E50" s="54"/>
      <c r="F50" s="54"/>
      <c r="G50" s="55"/>
      <c r="H50" s="44" t="s">
        <v>91</v>
      </c>
      <c r="I50" s="45"/>
      <c r="J50" s="46"/>
      <c r="K50" s="44" t="s">
        <v>91</v>
      </c>
      <c r="L50" s="45"/>
      <c r="M50" s="46"/>
      <c r="N50" s="44" t="s">
        <v>91</v>
      </c>
      <c r="O50" s="45"/>
      <c r="P50" s="46"/>
    </row>
    <row r="51" spans="1:16" ht="13.5">
      <c r="A51" s="20"/>
      <c r="B51" s="54" t="s">
        <v>76</v>
      </c>
      <c r="C51" s="54"/>
      <c r="D51" s="54"/>
      <c r="E51" s="54"/>
      <c r="F51" s="54"/>
      <c r="G51" s="5" t="s">
        <v>25</v>
      </c>
      <c r="H51" s="15"/>
      <c r="I51" s="48">
        <v>120465000</v>
      </c>
      <c r="J51" s="48"/>
      <c r="K51" s="15"/>
      <c r="L51" s="48">
        <v>123813000</v>
      </c>
      <c r="M51" s="48"/>
      <c r="N51" s="15"/>
      <c r="O51" s="48">
        <v>130577000</v>
      </c>
      <c r="P51" s="48"/>
    </row>
    <row r="52" spans="1:16" ht="13.5">
      <c r="A52" s="20"/>
      <c r="B52" s="54"/>
      <c r="C52" s="54"/>
      <c r="D52" s="54"/>
      <c r="E52" s="54"/>
      <c r="F52" s="54"/>
      <c r="G52" s="5" t="s">
        <v>26</v>
      </c>
      <c r="H52" s="6"/>
      <c r="I52" s="36">
        <v>114416145</v>
      </c>
      <c r="J52" s="36"/>
      <c r="K52" s="6"/>
      <c r="L52" s="36"/>
      <c r="M52" s="36"/>
      <c r="N52" s="6"/>
      <c r="O52" s="36"/>
      <c r="P52" s="36"/>
    </row>
    <row r="53" spans="1:16" ht="107.25" customHeight="1">
      <c r="A53" s="24"/>
      <c r="B53" s="54"/>
      <c r="C53" s="54"/>
      <c r="D53" s="54"/>
      <c r="E53" s="54"/>
      <c r="F53" s="54"/>
      <c r="G53" s="5" t="s">
        <v>95</v>
      </c>
      <c r="H53" s="29" t="s">
        <v>96</v>
      </c>
      <c r="I53" s="30"/>
      <c r="J53" s="31"/>
      <c r="K53" s="6"/>
      <c r="L53" s="27"/>
      <c r="M53" s="28"/>
      <c r="N53" s="6"/>
      <c r="O53" s="27"/>
      <c r="P53" s="28"/>
    </row>
    <row r="54" spans="1:16" ht="13.5">
      <c r="A54" s="24"/>
      <c r="B54" s="54"/>
      <c r="C54" s="54"/>
      <c r="D54" s="54"/>
      <c r="E54" s="54"/>
      <c r="F54" s="54"/>
      <c r="G54" s="5" t="s">
        <v>11</v>
      </c>
      <c r="H54" s="6"/>
      <c r="I54" s="47">
        <f>(I52-I51)/I51</f>
        <v>-0.05021255136346657</v>
      </c>
      <c r="J54" s="47"/>
      <c r="K54" s="6"/>
      <c r="L54" s="36"/>
      <c r="M54" s="36"/>
      <c r="N54" s="6"/>
      <c r="O54" s="36"/>
      <c r="P54" s="36"/>
    </row>
    <row r="55" spans="1:16" ht="13.5">
      <c r="A55" s="20" t="s">
        <v>94</v>
      </c>
      <c r="B55" s="61" t="s">
        <v>61</v>
      </c>
      <c r="C55" s="54" t="s">
        <v>77</v>
      </c>
      <c r="D55" s="54"/>
      <c r="E55" s="54"/>
      <c r="F55" s="54"/>
      <c r="G55" s="5" t="s">
        <v>25</v>
      </c>
      <c r="H55" s="6"/>
      <c r="I55" s="36">
        <v>1650000</v>
      </c>
      <c r="J55" s="36"/>
      <c r="K55" s="6"/>
      <c r="L55" s="36">
        <v>1785000</v>
      </c>
      <c r="M55" s="36"/>
      <c r="N55" s="6"/>
      <c r="O55" s="36">
        <v>1980000</v>
      </c>
      <c r="P55" s="36"/>
    </row>
    <row r="56" spans="1:16" ht="13.5">
      <c r="A56" s="20"/>
      <c r="B56" s="61"/>
      <c r="C56" s="54"/>
      <c r="D56" s="54"/>
      <c r="E56" s="54"/>
      <c r="F56" s="54"/>
      <c r="G56" s="5" t="s">
        <v>26</v>
      </c>
      <c r="H56" s="6"/>
      <c r="I56" s="36">
        <v>0</v>
      </c>
      <c r="J56" s="36"/>
      <c r="K56" s="6"/>
      <c r="L56" s="36"/>
      <c r="M56" s="36"/>
      <c r="N56" s="6"/>
      <c r="O56" s="36"/>
      <c r="P56" s="36"/>
    </row>
    <row r="57" spans="1:16" ht="13.5">
      <c r="A57" s="20"/>
      <c r="B57" s="61"/>
      <c r="C57" s="54"/>
      <c r="D57" s="54"/>
      <c r="E57" s="54"/>
      <c r="F57" s="54"/>
      <c r="G57" s="5" t="s">
        <v>11</v>
      </c>
      <c r="H57" s="6"/>
      <c r="I57" s="47">
        <f>(I56-I55)/I55</f>
        <v>-1</v>
      </c>
      <c r="J57" s="47"/>
      <c r="K57" s="6"/>
      <c r="L57" s="36"/>
      <c r="M57" s="36"/>
      <c r="N57" s="6"/>
      <c r="O57" s="36"/>
      <c r="P57" s="36"/>
    </row>
    <row r="58" spans="1:16" ht="13.5">
      <c r="A58" s="20"/>
      <c r="B58" s="61"/>
      <c r="C58" s="58" t="s">
        <v>78</v>
      </c>
      <c r="D58" s="58"/>
      <c r="E58" s="58"/>
      <c r="F58" s="58"/>
      <c r="G58" s="5" t="s">
        <v>25</v>
      </c>
      <c r="H58" s="6"/>
      <c r="I58" s="32">
        <f>I61+I64+I67+I70</f>
        <v>3559000</v>
      </c>
      <c r="J58" s="32"/>
      <c r="K58" s="6"/>
      <c r="L58" s="32">
        <f>L61+L64+L67+L70</f>
        <v>5508000</v>
      </c>
      <c r="M58" s="32"/>
      <c r="N58" s="6"/>
      <c r="O58" s="32">
        <f>O61+O64+O67+O70</f>
        <v>6987000</v>
      </c>
      <c r="P58" s="32"/>
    </row>
    <row r="59" spans="1:16" ht="13.5">
      <c r="A59" s="20"/>
      <c r="B59" s="61"/>
      <c r="C59" s="58"/>
      <c r="D59" s="58"/>
      <c r="E59" s="58"/>
      <c r="F59" s="58"/>
      <c r="G59" s="5" t="s">
        <v>26</v>
      </c>
      <c r="H59" s="6"/>
      <c r="I59" s="32">
        <f>I62+I65+I68+I71</f>
        <v>0</v>
      </c>
      <c r="J59" s="32"/>
      <c r="K59" s="6"/>
      <c r="L59" s="36"/>
      <c r="M59" s="36"/>
      <c r="N59" s="6"/>
      <c r="O59" s="36"/>
      <c r="P59" s="36"/>
    </row>
    <row r="60" spans="1:16" ht="13.5">
      <c r="A60" s="20"/>
      <c r="B60" s="61"/>
      <c r="C60" s="58"/>
      <c r="D60" s="58"/>
      <c r="E60" s="58"/>
      <c r="F60" s="58"/>
      <c r="G60" s="5" t="s">
        <v>11</v>
      </c>
      <c r="H60" s="6"/>
      <c r="I60" s="47">
        <f>(I59-I58)/I58</f>
        <v>-1</v>
      </c>
      <c r="J60" s="47"/>
      <c r="K60" s="6"/>
      <c r="L60" s="36"/>
      <c r="M60" s="36"/>
      <c r="N60" s="6"/>
      <c r="O60" s="36"/>
      <c r="P60" s="36"/>
    </row>
    <row r="61" spans="1:16" ht="13.5">
      <c r="A61" s="20"/>
      <c r="B61" s="61"/>
      <c r="C61" s="59"/>
      <c r="D61" s="54" t="s">
        <v>79</v>
      </c>
      <c r="E61" s="54"/>
      <c r="F61" s="54"/>
      <c r="G61" s="5" t="s">
        <v>25</v>
      </c>
      <c r="H61" s="15"/>
      <c r="I61" s="36">
        <v>309000</v>
      </c>
      <c r="J61" s="36"/>
      <c r="K61" s="6"/>
      <c r="L61" s="36">
        <v>374000</v>
      </c>
      <c r="M61" s="36"/>
      <c r="N61" s="6"/>
      <c r="O61" s="36">
        <v>589000</v>
      </c>
      <c r="P61" s="36"/>
    </row>
    <row r="62" spans="1:16" ht="13.5">
      <c r="A62" s="20"/>
      <c r="B62" s="61"/>
      <c r="C62" s="59"/>
      <c r="D62" s="54"/>
      <c r="E62" s="54"/>
      <c r="F62" s="54"/>
      <c r="G62" s="5" t="s">
        <v>26</v>
      </c>
      <c r="H62" s="6"/>
      <c r="I62" s="36">
        <v>0</v>
      </c>
      <c r="J62" s="36"/>
      <c r="K62" s="6"/>
      <c r="L62" s="36"/>
      <c r="M62" s="36"/>
      <c r="N62" s="6"/>
      <c r="O62" s="36"/>
      <c r="P62" s="36"/>
    </row>
    <row r="63" spans="1:16" ht="13.5">
      <c r="A63" s="20"/>
      <c r="B63" s="61"/>
      <c r="C63" s="59"/>
      <c r="D63" s="54"/>
      <c r="E63" s="54"/>
      <c r="F63" s="54"/>
      <c r="G63" s="5" t="s">
        <v>11</v>
      </c>
      <c r="H63" s="6"/>
      <c r="I63" s="47">
        <f>(I62-I61)/I61</f>
        <v>-1</v>
      </c>
      <c r="J63" s="47"/>
      <c r="K63" s="6"/>
      <c r="L63" s="36"/>
      <c r="M63" s="36"/>
      <c r="N63" s="6"/>
      <c r="O63" s="36"/>
      <c r="P63" s="36"/>
    </row>
    <row r="64" spans="1:16" ht="13.5">
      <c r="A64" s="20"/>
      <c r="B64" s="61"/>
      <c r="C64" s="59"/>
      <c r="D64" s="54" t="s">
        <v>80</v>
      </c>
      <c r="E64" s="54"/>
      <c r="F64" s="54"/>
      <c r="G64" s="5" t="s">
        <v>25</v>
      </c>
      <c r="H64" s="6"/>
      <c r="I64" s="36">
        <v>1200000</v>
      </c>
      <c r="J64" s="36"/>
      <c r="K64" s="6"/>
      <c r="L64" s="36">
        <v>1520000</v>
      </c>
      <c r="M64" s="36"/>
      <c r="N64" s="6"/>
      <c r="O64" s="36">
        <v>1440000</v>
      </c>
      <c r="P64" s="36"/>
    </row>
    <row r="65" spans="1:16" ht="13.5">
      <c r="A65" s="20"/>
      <c r="B65" s="61"/>
      <c r="C65" s="59"/>
      <c r="D65" s="54"/>
      <c r="E65" s="54"/>
      <c r="F65" s="54"/>
      <c r="G65" s="5" t="s">
        <v>26</v>
      </c>
      <c r="H65" s="6"/>
      <c r="I65" s="36">
        <v>0</v>
      </c>
      <c r="J65" s="36"/>
      <c r="K65" s="6"/>
      <c r="L65" s="36"/>
      <c r="M65" s="36"/>
      <c r="N65" s="6"/>
      <c r="O65" s="36"/>
      <c r="P65" s="36"/>
    </row>
    <row r="66" spans="1:16" ht="13.5">
      <c r="A66" s="20"/>
      <c r="B66" s="61"/>
      <c r="C66" s="59"/>
      <c r="D66" s="54"/>
      <c r="E66" s="54"/>
      <c r="F66" s="54"/>
      <c r="G66" s="5" t="s">
        <v>11</v>
      </c>
      <c r="H66" s="6"/>
      <c r="I66" s="47">
        <f>(I65-I64)/I64</f>
        <v>-1</v>
      </c>
      <c r="J66" s="47"/>
      <c r="K66" s="6"/>
      <c r="L66" s="36"/>
      <c r="M66" s="36"/>
      <c r="N66" s="6"/>
      <c r="O66" s="36"/>
      <c r="P66" s="36"/>
    </row>
    <row r="67" spans="1:16" ht="13.5">
      <c r="A67" s="20"/>
      <c r="B67" s="61"/>
      <c r="C67" s="59"/>
      <c r="D67" s="54" t="s">
        <v>81</v>
      </c>
      <c r="E67" s="54"/>
      <c r="F67" s="54"/>
      <c r="G67" s="5" t="s">
        <v>25</v>
      </c>
      <c r="H67" s="6"/>
      <c r="I67" s="36">
        <v>2000000</v>
      </c>
      <c r="J67" s="36"/>
      <c r="K67" s="6"/>
      <c r="L67" s="36">
        <v>3200000</v>
      </c>
      <c r="M67" s="36"/>
      <c r="N67" s="6"/>
      <c r="O67" s="36">
        <v>4400000</v>
      </c>
      <c r="P67" s="36"/>
    </row>
    <row r="68" spans="1:16" ht="13.5">
      <c r="A68" s="20"/>
      <c r="B68" s="61"/>
      <c r="C68" s="59"/>
      <c r="D68" s="54"/>
      <c r="E68" s="54"/>
      <c r="F68" s="54"/>
      <c r="G68" s="5" t="s">
        <v>26</v>
      </c>
      <c r="H68" s="6"/>
      <c r="I68" s="36">
        <v>0</v>
      </c>
      <c r="J68" s="36"/>
      <c r="K68" s="6"/>
      <c r="L68" s="36"/>
      <c r="M68" s="36"/>
      <c r="N68" s="6"/>
      <c r="O68" s="36"/>
      <c r="P68" s="36"/>
    </row>
    <row r="69" spans="1:16" ht="13.5">
      <c r="A69" s="20"/>
      <c r="B69" s="61"/>
      <c r="C69" s="59"/>
      <c r="D69" s="54"/>
      <c r="E69" s="54"/>
      <c r="F69" s="54"/>
      <c r="G69" s="5" t="s">
        <v>11</v>
      </c>
      <c r="H69" s="6"/>
      <c r="I69" s="47">
        <f>(I68-I67)/I67</f>
        <v>-1</v>
      </c>
      <c r="J69" s="47"/>
      <c r="K69" s="6"/>
      <c r="L69" s="36"/>
      <c r="M69" s="36"/>
      <c r="N69" s="6"/>
      <c r="O69" s="36"/>
      <c r="P69" s="36"/>
    </row>
    <row r="70" spans="1:16" ht="13.5">
      <c r="A70" s="20"/>
      <c r="B70" s="61"/>
      <c r="C70" s="59"/>
      <c r="D70" s="54" t="s">
        <v>82</v>
      </c>
      <c r="E70" s="54"/>
      <c r="F70" s="54"/>
      <c r="G70" s="5" t="s">
        <v>25</v>
      </c>
      <c r="H70" s="13"/>
      <c r="I70" s="36">
        <v>50000</v>
      </c>
      <c r="J70" s="36"/>
      <c r="K70" s="13"/>
      <c r="L70" s="36">
        <v>414000</v>
      </c>
      <c r="M70" s="36"/>
      <c r="N70" s="13"/>
      <c r="O70" s="36">
        <v>558000</v>
      </c>
      <c r="P70" s="36"/>
    </row>
    <row r="71" spans="1:16" ht="13.5">
      <c r="A71" s="20"/>
      <c r="B71" s="61"/>
      <c r="C71" s="59"/>
      <c r="D71" s="54"/>
      <c r="E71" s="54"/>
      <c r="F71" s="54"/>
      <c r="G71" s="5" t="s">
        <v>26</v>
      </c>
      <c r="H71" s="13"/>
      <c r="I71" s="36">
        <v>0</v>
      </c>
      <c r="J71" s="36"/>
      <c r="K71" s="13"/>
      <c r="L71" s="36"/>
      <c r="M71" s="36"/>
      <c r="N71" s="13"/>
      <c r="O71" s="36"/>
      <c r="P71" s="36"/>
    </row>
    <row r="72" spans="1:16" ht="13.5">
      <c r="A72" s="20"/>
      <c r="B72" s="61"/>
      <c r="C72" s="60"/>
      <c r="D72" s="54"/>
      <c r="E72" s="54"/>
      <c r="F72" s="54"/>
      <c r="G72" s="5" t="s">
        <v>11</v>
      </c>
      <c r="H72" s="13"/>
      <c r="I72" s="47">
        <f>(I71-I70)/I70</f>
        <v>-1</v>
      </c>
      <c r="J72" s="47"/>
      <c r="K72" s="13"/>
      <c r="L72" s="36"/>
      <c r="M72" s="36"/>
      <c r="N72" s="13"/>
      <c r="O72" s="36"/>
      <c r="P72" s="36"/>
    </row>
    <row r="73" spans="1:16" ht="13.5">
      <c r="A73" s="20"/>
      <c r="B73" s="61"/>
      <c r="C73" s="56" t="s">
        <v>82</v>
      </c>
      <c r="D73" s="56"/>
      <c r="E73" s="56"/>
      <c r="F73" s="56"/>
      <c r="G73" s="5" t="s">
        <v>25</v>
      </c>
      <c r="H73" s="13"/>
      <c r="I73" s="32">
        <f>I76+I80+I83+I86</f>
        <v>6146000</v>
      </c>
      <c r="J73" s="32"/>
      <c r="K73" s="13"/>
      <c r="L73" s="32">
        <f>L76+L80+L83+L86</f>
        <v>8083000</v>
      </c>
      <c r="M73" s="32"/>
      <c r="N73" s="13"/>
      <c r="O73" s="32">
        <f>O76+O80+O83+O86</f>
        <v>9654000</v>
      </c>
      <c r="P73" s="32"/>
    </row>
    <row r="74" spans="1:16" ht="13.5">
      <c r="A74" s="20"/>
      <c r="B74" s="61"/>
      <c r="C74" s="56"/>
      <c r="D74" s="56"/>
      <c r="E74" s="56"/>
      <c r="F74" s="56"/>
      <c r="G74" s="5" t="s">
        <v>26</v>
      </c>
      <c r="H74" s="13"/>
      <c r="I74" s="32">
        <f>I77+I81+I84+I87</f>
        <v>59100</v>
      </c>
      <c r="J74" s="32"/>
      <c r="K74" s="13"/>
      <c r="L74" s="50"/>
      <c r="M74" s="50"/>
      <c r="N74" s="13"/>
      <c r="O74" s="36"/>
      <c r="P74" s="36"/>
    </row>
    <row r="75" spans="1:16" ht="13.5">
      <c r="A75" s="20"/>
      <c r="B75" s="61"/>
      <c r="C75" s="56"/>
      <c r="D75" s="56"/>
      <c r="E75" s="56"/>
      <c r="F75" s="56"/>
      <c r="G75" s="5" t="s">
        <v>11</v>
      </c>
      <c r="H75" s="13"/>
      <c r="I75" s="47">
        <f>(I74-I73)/I73</f>
        <v>-0.990383989586723</v>
      </c>
      <c r="J75" s="47"/>
      <c r="K75" s="13"/>
      <c r="L75" s="36"/>
      <c r="M75" s="36"/>
      <c r="N75" s="13"/>
      <c r="O75" s="36"/>
      <c r="P75" s="36"/>
    </row>
    <row r="76" spans="1:16" ht="13.5">
      <c r="A76" s="20"/>
      <c r="B76" s="61"/>
      <c r="C76" s="59"/>
      <c r="D76" s="54" t="s">
        <v>83</v>
      </c>
      <c r="E76" s="54"/>
      <c r="F76" s="55"/>
      <c r="G76" s="5" t="s">
        <v>25</v>
      </c>
      <c r="H76" s="13"/>
      <c r="I76" s="36">
        <v>800000</v>
      </c>
      <c r="J76" s="36"/>
      <c r="K76" s="13"/>
      <c r="L76" s="36">
        <v>1050000</v>
      </c>
      <c r="M76" s="36"/>
      <c r="N76" s="13"/>
      <c r="O76" s="36">
        <v>1200000</v>
      </c>
      <c r="P76" s="36"/>
    </row>
    <row r="77" spans="1:16" ht="13.5">
      <c r="A77" s="20"/>
      <c r="B77" s="61"/>
      <c r="C77" s="59"/>
      <c r="D77" s="54"/>
      <c r="E77" s="54"/>
      <c r="F77" s="55"/>
      <c r="G77" s="5" t="s">
        <v>26</v>
      </c>
      <c r="H77" s="13"/>
      <c r="I77" s="36">
        <v>59100</v>
      </c>
      <c r="J77" s="36"/>
      <c r="K77" s="13"/>
      <c r="L77" s="36"/>
      <c r="M77" s="36"/>
      <c r="N77" s="13"/>
      <c r="O77" s="36"/>
      <c r="P77" s="36"/>
    </row>
    <row r="78" spans="1:16" ht="146.25" customHeight="1">
      <c r="A78" s="20"/>
      <c r="B78" s="61"/>
      <c r="C78" s="59"/>
      <c r="D78" s="54"/>
      <c r="E78" s="54"/>
      <c r="F78" s="55"/>
      <c r="G78" s="5" t="s">
        <v>95</v>
      </c>
      <c r="H78" s="74" t="s">
        <v>97</v>
      </c>
      <c r="I78" s="75"/>
      <c r="J78" s="76"/>
      <c r="K78" s="13"/>
      <c r="L78" s="36"/>
      <c r="M78" s="36"/>
      <c r="N78" s="13"/>
      <c r="O78" s="36"/>
      <c r="P78" s="36"/>
    </row>
    <row r="79" spans="1:16" ht="13.5">
      <c r="A79" s="20"/>
      <c r="B79" s="61"/>
      <c r="C79" s="59"/>
      <c r="D79" s="54"/>
      <c r="E79" s="54"/>
      <c r="F79" s="55"/>
      <c r="G79" s="5" t="s">
        <v>11</v>
      </c>
      <c r="H79" s="13"/>
      <c r="I79" s="47">
        <f>(I77-I76)/I76</f>
        <v>-0.926125</v>
      </c>
      <c r="J79" s="47"/>
      <c r="K79" s="13"/>
      <c r="L79" s="36"/>
      <c r="M79" s="36"/>
      <c r="N79" s="13"/>
      <c r="O79" s="36"/>
      <c r="P79" s="36"/>
    </row>
    <row r="80" spans="1:16" ht="13.5">
      <c r="A80" s="20"/>
      <c r="B80" s="61"/>
      <c r="C80" s="59"/>
      <c r="D80" s="54" t="s">
        <v>84</v>
      </c>
      <c r="E80" s="54"/>
      <c r="F80" s="55"/>
      <c r="G80" s="5" t="s">
        <v>25</v>
      </c>
      <c r="H80" s="6"/>
      <c r="I80" s="18">
        <v>1646000</v>
      </c>
      <c r="J80" s="18"/>
      <c r="K80" s="6"/>
      <c r="L80" s="18">
        <v>1993000</v>
      </c>
      <c r="M80" s="18"/>
      <c r="N80" s="6"/>
      <c r="O80" s="36">
        <v>2074000</v>
      </c>
      <c r="P80" s="36"/>
    </row>
    <row r="81" spans="1:16" ht="13.5">
      <c r="A81" s="20"/>
      <c r="B81" s="61"/>
      <c r="C81" s="59"/>
      <c r="D81" s="54"/>
      <c r="E81" s="54"/>
      <c r="F81" s="55"/>
      <c r="G81" s="5" t="s">
        <v>26</v>
      </c>
      <c r="H81" s="6"/>
      <c r="I81" s="36">
        <v>0</v>
      </c>
      <c r="J81" s="36"/>
      <c r="K81" s="6"/>
      <c r="L81" s="36"/>
      <c r="M81" s="36"/>
      <c r="N81" s="6"/>
      <c r="O81" s="36"/>
      <c r="P81" s="36"/>
    </row>
    <row r="82" spans="1:16" ht="13.5">
      <c r="A82" s="20"/>
      <c r="B82" s="61"/>
      <c r="C82" s="59"/>
      <c r="D82" s="54"/>
      <c r="E82" s="54"/>
      <c r="F82" s="55"/>
      <c r="G82" s="5" t="s">
        <v>11</v>
      </c>
      <c r="H82" s="6"/>
      <c r="I82" s="47">
        <f>(I81-I80)/I80</f>
        <v>-1</v>
      </c>
      <c r="J82" s="47"/>
      <c r="K82" s="6"/>
      <c r="L82" s="36"/>
      <c r="M82" s="36"/>
      <c r="N82" s="6"/>
      <c r="O82" s="36"/>
      <c r="P82" s="36"/>
    </row>
    <row r="83" spans="1:16" ht="13.5">
      <c r="A83" s="20"/>
      <c r="B83" s="61"/>
      <c r="C83" s="59"/>
      <c r="D83" s="54" t="s">
        <v>85</v>
      </c>
      <c r="E83" s="54"/>
      <c r="F83" s="55"/>
      <c r="G83" s="5" t="s">
        <v>25</v>
      </c>
      <c r="H83" s="6"/>
      <c r="I83" s="36">
        <v>2400000</v>
      </c>
      <c r="J83" s="36"/>
      <c r="K83" s="6"/>
      <c r="L83" s="36">
        <v>3640000</v>
      </c>
      <c r="M83" s="36"/>
      <c r="N83" s="6"/>
      <c r="O83" s="36">
        <v>4880000</v>
      </c>
      <c r="P83" s="36"/>
    </row>
    <row r="84" spans="1:16" ht="13.5">
      <c r="A84" s="20"/>
      <c r="B84" s="61"/>
      <c r="C84" s="59"/>
      <c r="D84" s="54"/>
      <c r="E84" s="54"/>
      <c r="F84" s="55"/>
      <c r="G84" s="5" t="s">
        <v>26</v>
      </c>
      <c r="H84" s="6"/>
      <c r="I84" s="36">
        <v>0</v>
      </c>
      <c r="J84" s="36"/>
      <c r="K84" s="6"/>
      <c r="L84" s="36"/>
      <c r="M84" s="36"/>
      <c r="N84" s="6"/>
      <c r="O84" s="36"/>
      <c r="P84" s="36"/>
    </row>
    <row r="85" spans="1:16" ht="13.5">
      <c r="A85" s="20"/>
      <c r="B85" s="61"/>
      <c r="C85" s="59"/>
      <c r="D85" s="54"/>
      <c r="E85" s="54"/>
      <c r="F85" s="55"/>
      <c r="G85" s="5" t="s">
        <v>11</v>
      </c>
      <c r="H85" s="6"/>
      <c r="I85" s="47">
        <f>(I84-I83)/I83</f>
        <v>-1</v>
      </c>
      <c r="J85" s="47"/>
      <c r="K85" s="6"/>
      <c r="L85" s="36"/>
      <c r="M85" s="36"/>
      <c r="N85" s="6"/>
      <c r="O85" s="36"/>
      <c r="P85" s="36"/>
    </row>
    <row r="86" spans="1:16" ht="13.5">
      <c r="A86" s="20"/>
      <c r="B86" s="61"/>
      <c r="C86" s="59"/>
      <c r="D86" s="54" t="s">
        <v>82</v>
      </c>
      <c r="E86" s="54"/>
      <c r="F86" s="55"/>
      <c r="G86" s="5" t="s">
        <v>25</v>
      </c>
      <c r="H86" s="13"/>
      <c r="I86" s="18">
        <v>1300000</v>
      </c>
      <c r="J86" s="18"/>
      <c r="K86" s="13"/>
      <c r="L86" s="36">
        <v>1400000</v>
      </c>
      <c r="M86" s="36"/>
      <c r="N86" s="13"/>
      <c r="O86" s="36">
        <v>1500000</v>
      </c>
      <c r="P86" s="36"/>
    </row>
    <row r="87" spans="1:16" ht="13.5">
      <c r="A87" s="20"/>
      <c r="B87" s="61"/>
      <c r="C87" s="59"/>
      <c r="D87" s="54"/>
      <c r="E87" s="54"/>
      <c r="F87" s="55"/>
      <c r="G87" s="5" t="s">
        <v>26</v>
      </c>
      <c r="H87" s="13"/>
      <c r="I87" s="36">
        <v>0</v>
      </c>
      <c r="J87" s="36"/>
      <c r="K87" s="13"/>
      <c r="L87" s="36"/>
      <c r="M87" s="36"/>
      <c r="N87" s="13"/>
      <c r="O87" s="36"/>
      <c r="P87" s="36"/>
    </row>
    <row r="88" spans="1:16" ht="13.5">
      <c r="A88" s="20"/>
      <c r="B88" s="61"/>
      <c r="C88" s="60"/>
      <c r="D88" s="54"/>
      <c r="E88" s="54"/>
      <c r="F88" s="55"/>
      <c r="G88" s="5" t="s">
        <v>11</v>
      </c>
      <c r="H88" s="13"/>
      <c r="I88" s="47">
        <f>(I87-I86)/I86</f>
        <v>-1</v>
      </c>
      <c r="J88" s="47"/>
      <c r="K88" s="13"/>
      <c r="L88" s="36"/>
      <c r="M88" s="36"/>
      <c r="N88" s="13"/>
      <c r="O88" s="36"/>
      <c r="P88" s="36"/>
    </row>
    <row r="89" spans="1:16" ht="13.5">
      <c r="A89" s="20"/>
      <c r="B89" s="54" t="s">
        <v>86</v>
      </c>
      <c r="C89" s="54"/>
      <c r="D89" s="54"/>
      <c r="E89" s="54"/>
      <c r="F89" s="55"/>
      <c r="G89" s="5" t="s">
        <v>25</v>
      </c>
      <c r="H89" s="13"/>
      <c r="I89" s="32">
        <f>I55+I58+I73</f>
        <v>11355000</v>
      </c>
      <c r="J89" s="32"/>
      <c r="K89" s="13"/>
      <c r="L89" s="32">
        <f>L55+L58+L73</f>
        <v>15376000</v>
      </c>
      <c r="M89" s="32"/>
      <c r="N89" s="13"/>
      <c r="O89" s="32">
        <f>O55+O58+O73</f>
        <v>18621000</v>
      </c>
      <c r="P89" s="32"/>
    </row>
    <row r="90" spans="1:16" ht="13.5">
      <c r="A90" s="20"/>
      <c r="B90" s="54"/>
      <c r="C90" s="54"/>
      <c r="D90" s="54"/>
      <c r="E90" s="54"/>
      <c r="F90" s="55"/>
      <c r="G90" s="5" t="s">
        <v>26</v>
      </c>
      <c r="H90" s="13"/>
      <c r="I90" s="32">
        <f>I56+I59+I74</f>
        <v>59100</v>
      </c>
      <c r="J90" s="32"/>
      <c r="K90" s="13"/>
      <c r="L90" s="36"/>
      <c r="M90" s="36"/>
      <c r="N90" s="13"/>
      <c r="O90" s="36"/>
      <c r="P90" s="36"/>
    </row>
    <row r="91" spans="1:16" ht="13.5">
      <c r="A91" s="20"/>
      <c r="B91" s="54"/>
      <c r="C91" s="54"/>
      <c r="D91" s="54"/>
      <c r="E91" s="54"/>
      <c r="F91" s="55"/>
      <c r="G91" s="5" t="s">
        <v>11</v>
      </c>
      <c r="H91" s="13"/>
      <c r="I91" s="47">
        <f>(I90-I89)/I89</f>
        <v>-0.9947952443857332</v>
      </c>
      <c r="J91" s="47"/>
      <c r="K91" s="13"/>
      <c r="L91" s="36"/>
      <c r="M91" s="36"/>
      <c r="N91" s="13"/>
      <c r="O91" s="36"/>
      <c r="P91" s="36"/>
    </row>
    <row r="92" spans="1:16" ht="13.5">
      <c r="A92" s="54" t="s">
        <v>87</v>
      </c>
      <c r="B92" s="54"/>
      <c r="C92" s="54"/>
      <c r="D92" s="54"/>
      <c r="E92" s="54"/>
      <c r="F92" s="55"/>
      <c r="G92" s="5" t="s">
        <v>25</v>
      </c>
      <c r="H92" s="13"/>
      <c r="I92" s="17">
        <f>I45+I51+I89</f>
        <v>176827000</v>
      </c>
      <c r="J92" s="17"/>
      <c r="K92" s="13"/>
      <c r="L92" s="17">
        <f>L45+L51+L89</f>
        <v>214731000</v>
      </c>
      <c r="M92" s="17"/>
      <c r="N92" s="13"/>
      <c r="O92" s="17">
        <f>O45+O51+O89</f>
        <v>298647000</v>
      </c>
      <c r="P92" s="17"/>
    </row>
    <row r="93" spans="1:16" ht="13.5">
      <c r="A93" s="54"/>
      <c r="B93" s="54"/>
      <c r="C93" s="54"/>
      <c r="D93" s="54"/>
      <c r="E93" s="54"/>
      <c r="F93" s="55"/>
      <c r="G93" s="5" t="s">
        <v>26</v>
      </c>
      <c r="H93" s="13"/>
      <c r="I93" s="17">
        <f>I46+I52+I90</f>
        <v>119680364</v>
      </c>
      <c r="J93" s="17"/>
      <c r="K93" s="13"/>
      <c r="L93" s="36"/>
      <c r="M93" s="36"/>
      <c r="N93" s="13"/>
      <c r="O93" s="36"/>
      <c r="P93" s="36"/>
    </row>
    <row r="94" spans="1:16" ht="13.5">
      <c r="A94" s="54"/>
      <c r="B94" s="54"/>
      <c r="C94" s="54"/>
      <c r="D94" s="54"/>
      <c r="E94" s="54"/>
      <c r="F94" s="55"/>
      <c r="G94" s="5" t="s">
        <v>11</v>
      </c>
      <c r="H94" s="13"/>
      <c r="I94" s="49">
        <f>(I93-I92)/I92</f>
        <v>-0.3231782250448178</v>
      </c>
      <c r="J94" s="49"/>
      <c r="K94" s="13"/>
      <c r="L94" s="36"/>
      <c r="M94" s="36"/>
      <c r="N94" s="13"/>
      <c r="O94" s="36"/>
      <c r="P94" s="36"/>
    </row>
  </sheetData>
  <mergeCells count="314">
    <mergeCell ref="L78:M78"/>
    <mergeCell ref="O78:P78"/>
    <mergeCell ref="H78:J78"/>
    <mergeCell ref="I20:J20"/>
    <mergeCell ref="L20:M20"/>
    <mergeCell ref="O20:P20"/>
    <mergeCell ref="O45:P45"/>
    <mergeCell ref="O46:P46"/>
    <mergeCell ref="O47:P47"/>
    <mergeCell ref="O41:P41"/>
    <mergeCell ref="C3:E4"/>
    <mergeCell ref="A18:G19"/>
    <mergeCell ref="C20:G20"/>
    <mergeCell ref="F16:H16"/>
    <mergeCell ref="D8:D10"/>
    <mergeCell ref="D11:D13"/>
    <mergeCell ref="D14:D16"/>
    <mergeCell ref="C8:C16"/>
    <mergeCell ref="F7:H7"/>
    <mergeCell ref="F13:H13"/>
    <mergeCell ref="I16:K16"/>
    <mergeCell ref="L16:N16"/>
    <mergeCell ref="C5:D7"/>
    <mergeCell ref="A55:A91"/>
    <mergeCell ref="C61:C72"/>
    <mergeCell ref="A48:A54"/>
    <mergeCell ref="A20:A47"/>
    <mergeCell ref="C36:C44"/>
    <mergeCell ref="C21:C32"/>
    <mergeCell ref="B20:B44"/>
    <mergeCell ref="B89:F91"/>
    <mergeCell ref="C73:F75"/>
    <mergeCell ref="B51:F54"/>
    <mergeCell ref="A92:F94"/>
    <mergeCell ref="C76:C88"/>
    <mergeCell ref="B55:B88"/>
    <mergeCell ref="D76:F79"/>
    <mergeCell ref="D80:F82"/>
    <mergeCell ref="D83:F85"/>
    <mergeCell ref="D86:F88"/>
    <mergeCell ref="D64:F66"/>
    <mergeCell ref="D67:F69"/>
    <mergeCell ref="D70:F72"/>
    <mergeCell ref="C55:F57"/>
    <mergeCell ref="C58:F60"/>
    <mergeCell ref="D61:F63"/>
    <mergeCell ref="B45:F47"/>
    <mergeCell ref="C48:G48"/>
    <mergeCell ref="C49:G49"/>
    <mergeCell ref="C50:G50"/>
    <mergeCell ref="B48:B50"/>
    <mergeCell ref="C33:F35"/>
    <mergeCell ref="D36:F38"/>
    <mergeCell ref="D39:F41"/>
    <mergeCell ref="D42:F44"/>
    <mergeCell ref="D21:F23"/>
    <mergeCell ref="D24:F26"/>
    <mergeCell ref="D27:F29"/>
    <mergeCell ref="D30:F32"/>
    <mergeCell ref="I7:K7"/>
    <mergeCell ref="L7:N7"/>
    <mergeCell ref="F10:H10"/>
    <mergeCell ref="I10:K10"/>
    <mergeCell ref="L10:N10"/>
    <mergeCell ref="O43:P43"/>
    <mergeCell ref="O44:P44"/>
    <mergeCell ref="O37:P37"/>
    <mergeCell ref="O38:P38"/>
    <mergeCell ref="O39:P39"/>
    <mergeCell ref="O40:P40"/>
    <mergeCell ref="O34:P34"/>
    <mergeCell ref="O35:P35"/>
    <mergeCell ref="O36:P36"/>
    <mergeCell ref="O42:P42"/>
    <mergeCell ref="O30:P30"/>
    <mergeCell ref="O31:P31"/>
    <mergeCell ref="O32:P32"/>
    <mergeCell ref="O33:P33"/>
    <mergeCell ref="L47:M47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I45:J45"/>
    <mergeCell ref="I46:J46"/>
    <mergeCell ref="I47:J47"/>
    <mergeCell ref="L21:M21"/>
    <mergeCell ref="L22:M22"/>
    <mergeCell ref="L23:M23"/>
    <mergeCell ref="L24:M24"/>
    <mergeCell ref="L25:M25"/>
    <mergeCell ref="L26:M26"/>
    <mergeCell ref="L27:M27"/>
    <mergeCell ref="I41:J41"/>
    <mergeCell ref="I42:J42"/>
    <mergeCell ref="I43:J43"/>
    <mergeCell ref="I44:J44"/>
    <mergeCell ref="I37:J37"/>
    <mergeCell ref="I38:J38"/>
    <mergeCell ref="I39:J39"/>
    <mergeCell ref="I40:J40"/>
    <mergeCell ref="I33:J33"/>
    <mergeCell ref="I34:J34"/>
    <mergeCell ref="I35:J35"/>
    <mergeCell ref="I36:J36"/>
    <mergeCell ref="I29:J29"/>
    <mergeCell ref="I30:J30"/>
    <mergeCell ref="I31:J31"/>
    <mergeCell ref="I32:J32"/>
    <mergeCell ref="I25:J25"/>
    <mergeCell ref="I26:J26"/>
    <mergeCell ref="I27:J27"/>
    <mergeCell ref="I28:J28"/>
    <mergeCell ref="O91:P91"/>
    <mergeCell ref="O92:P92"/>
    <mergeCell ref="O93:P93"/>
    <mergeCell ref="O94:P94"/>
    <mergeCell ref="O87:P87"/>
    <mergeCell ref="O88:P88"/>
    <mergeCell ref="O89:P89"/>
    <mergeCell ref="O90:P90"/>
    <mergeCell ref="O83:P83"/>
    <mergeCell ref="O84:P84"/>
    <mergeCell ref="O85:P85"/>
    <mergeCell ref="O86:P86"/>
    <mergeCell ref="O79:P79"/>
    <mergeCell ref="O80:P80"/>
    <mergeCell ref="O81:P81"/>
    <mergeCell ref="O82:P82"/>
    <mergeCell ref="O74:P74"/>
    <mergeCell ref="O75:P75"/>
    <mergeCell ref="O76:P76"/>
    <mergeCell ref="O77:P77"/>
    <mergeCell ref="O66:P66"/>
    <mergeCell ref="O69:P69"/>
    <mergeCell ref="O72:P72"/>
    <mergeCell ref="O73:P73"/>
    <mergeCell ref="O67:P67"/>
    <mergeCell ref="O68:P68"/>
    <mergeCell ref="O70:P70"/>
    <mergeCell ref="O71:P71"/>
    <mergeCell ref="O54:P54"/>
    <mergeCell ref="O57:P57"/>
    <mergeCell ref="O60:P60"/>
    <mergeCell ref="O63:P63"/>
    <mergeCell ref="O61:P61"/>
    <mergeCell ref="O62:P62"/>
    <mergeCell ref="O55:P55"/>
    <mergeCell ref="O56:P56"/>
    <mergeCell ref="O58:P58"/>
    <mergeCell ref="O59:P59"/>
    <mergeCell ref="L91:M91"/>
    <mergeCell ref="L92:M92"/>
    <mergeCell ref="L93:M93"/>
    <mergeCell ref="L94:M94"/>
    <mergeCell ref="L87:M87"/>
    <mergeCell ref="L88:M88"/>
    <mergeCell ref="L89:M89"/>
    <mergeCell ref="L90:M90"/>
    <mergeCell ref="L83:M83"/>
    <mergeCell ref="L84:M84"/>
    <mergeCell ref="L85:M85"/>
    <mergeCell ref="L86:M86"/>
    <mergeCell ref="L79:M79"/>
    <mergeCell ref="L80:M80"/>
    <mergeCell ref="L81:M81"/>
    <mergeCell ref="L82:M82"/>
    <mergeCell ref="L74:M74"/>
    <mergeCell ref="L75:M75"/>
    <mergeCell ref="L76:M76"/>
    <mergeCell ref="L77:M77"/>
    <mergeCell ref="L66:M66"/>
    <mergeCell ref="L69:M69"/>
    <mergeCell ref="L72:M72"/>
    <mergeCell ref="L73:M73"/>
    <mergeCell ref="L70:M70"/>
    <mergeCell ref="L71:M71"/>
    <mergeCell ref="L67:M67"/>
    <mergeCell ref="L68:M68"/>
    <mergeCell ref="L54:M54"/>
    <mergeCell ref="L57:M57"/>
    <mergeCell ref="L60:M60"/>
    <mergeCell ref="L63:M63"/>
    <mergeCell ref="L58:M58"/>
    <mergeCell ref="L59:M59"/>
    <mergeCell ref="L55:M55"/>
    <mergeCell ref="L56:M56"/>
    <mergeCell ref="I91:J91"/>
    <mergeCell ref="I92:J92"/>
    <mergeCell ref="I93:J93"/>
    <mergeCell ref="I94:J94"/>
    <mergeCell ref="I87:J87"/>
    <mergeCell ref="I88:J88"/>
    <mergeCell ref="I89:J89"/>
    <mergeCell ref="I90:J90"/>
    <mergeCell ref="I83:J83"/>
    <mergeCell ref="I84:J84"/>
    <mergeCell ref="I85:J85"/>
    <mergeCell ref="I86:J86"/>
    <mergeCell ref="I79:J79"/>
    <mergeCell ref="I80:J80"/>
    <mergeCell ref="I81:J81"/>
    <mergeCell ref="I82:J82"/>
    <mergeCell ref="I74:J74"/>
    <mergeCell ref="I75:J75"/>
    <mergeCell ref="I76:J76"/>
    <mergeCell ref="I77:J77"/>
    <mergeCell ref="I66:J66"/>
    <mergeCell ref="I69:J69"/>
    <mergeCell ref="I72:J72"/>
    <mergeCell ref="I73:J73"/>
    <mergeCell ref="I70:J70"/>
    <mergeCell ref="I71:J71"/>
    <mergeCell ref="I67:J67"/>
    <mergeCell ref="I68:J68"/>
    <mergeCell ref="I54:J54"/>
    <mergeCell ref="I57:J57"/>
    <mergeCell ref="I60:J60"/>
    <mergeCell ref="I63:J63"/>
    <mergeCell ref="I58:J58"/>
    <mergeCell ref="I59:J59"/>
    <mergeCell ref="I55:J55"/>
    <mergeCell ref="I56:J56"/>
    <mergeCell ref="O64:P64"/>
    <mergeCell ref="O65:P65"/>
    <mergeCell ref="I61:J61"/>
    <mergeCell ref="I62:J62"/>
    <mergeCell ref="L61:M61"/>
    <mergeCell ref="L62:M62"/>
    <mergeCell ref="I64:J64"/>
    <mergeCell ref="I65:J65"/>
    <mergeCell ref="L64:M64"/>
    <mergeCell ref="L65:M65"/>
    <mergeCell ref="O51:P51"/>
    <mergeCell ref="O52:P52"/>
    <mergeCell ref="H48:J49"/>
    <mergeCell ref="H50:J50"/>
    <mergeCell ref="I51:J51"/>
    <mergeCell ref="I52:J52"/>
    <mergeCell ref="L51:M51"/>
    <mergeCell ref="L52:M52"/>
    <mergeCell ref="K48:M49"/>
    <mergeCell ref="K50:M50"/>
    <mergeCell ref="H18:J18"/>
    <mergeCell ref="K18:M18"/>
    <mergeCell ref="N18:P18"/>
    <mergeCell ref="I19:J19"/>
    <mergeCell ref="I21:J21"/>
    <mergeCell ref="I22:J22"/>
    <mergeCell ref="I23:J23"/>
    <mergeCell ref="I24:J24"/>
    <mergeCell ref="N48:P49"/>
    <mergeCell ref="N50:P50"/>
    <mergeCell ref="L12:N12"/>
    <mergeCell ref="L14:N14"/>
    <mergeCell ref="L15:N15"/>
    <mergeCell ref="L19:M19"/>
    <mergeCell ref="O19:P19"/>
    <mergeCell ref="L28:M28"/>
    <mergeCell ref="L29:M29"/>
    <mergeCell ref="L30:M30"/>
    <mergeCell ref="L13:N13"/>
    <mergeCell ref="F9:H9"/>
    <mergeCell ref="L8:N8"/>
    <mergeCell ref="L9:N9"/>
    <mergeCell ref="L11:N11"/>
    <mergeCell ref="F8:H8"/>
    <mergeCell ref="F15:H15"/>
    <mergeCell ref="I5:K5"/>
    <mergeCell ref="I6:K6"/>
    <mergeCell ref="I8:K8"/>
    <mergeCell ref="I9:K9"/>
    <mergeCell ref="I11:K11"/>
    <mergeCell ref="I12:K12"/>
    <mergeCell ref="I14:K14"/>
    <mergeCell ref="I15:K15"/>
    <mergeCell ref="I13:K13"/>
    <mergeCell ref="F3:H3"/>
    <mergeCell ref="I3:K3"/>
    <mergeCell ref="L3:N3"/>
    <mergeCell ref="F4:H4"/>
    <mergeCell ref="I4:K4"/>
    <mergeCell ref="L4:N4"/>
    <mergeCell ref="L53:M53"/>
    <mergeCell ref="O53:P53"/>
    <mergeCell ref="H53:J53"/>
    <mergeCell ref="F5:H5"/>
    <mergeCell ref="F6:H6"/>
    <mergeCell ref="L5:N5"/>
    <mergeCell ref="L6:N6"/>
    <mergeCell ref="F11:H11"/>
    <mergeCell ref="F12:H12"/>
    <mergeCell ref="F14:H14"/>
  </mergeCells>
  <printOptions/>
  <pageMargins left="0.75" right="0.75" top="1" bottom="1" header="0.512" footer="0.512"/>
  <pageSetup horizontalDpi="300" verticalDpi="300" orientation="portrait" paperSize="8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D00035</cp:lastModifiedBy>
  <cp:lastPrinted>2007-08-27T04:20:46Z</cp:lastPrinted>
  <dcterms:created xsi:type="dcterms:W3CDTF">2007-08-25T04:20:52Z</dcterms:created>
  <dcterms:modified xsi:type="dcterms:W3CDTF">2008-08-06T04:29:38Z</dcterms:modified>
  <cp:category/>
  <cp:version/>
  <cp:contentType/>
  <cp:contentStatus/>
</cp:coreProperties>
</file>