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hypvexch.inet.fuchu.local\exch$\00700109-02\Downloads\"/>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<sst xmlns="http://schemas.openxmlformats.org/spreadsheetml/2006/main" count="1113" uniqueCount="624">
  <si>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</si>
  <si>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</si>
  <si>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</si>
  <si>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</si>
  <si>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</si>
  <si>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</si>
  <si>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</si>
  <si>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</si>
  <si>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</si>
  <si>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</si>
  <si>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</si>
  <si>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</si>
  <si>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</si>
  <si>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</si>
  <si>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</si>
  <si>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</si>
  <si>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</si>
  <si>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</si>
  <si>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</si>
  <si>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</si>
  <si>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</si>
  <si>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</si>
  <si>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</si>
  <si>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</si>
  <si>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</si>
  <si>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</si>
  <si>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</si>
  <si>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</si>
  <si>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</si>
  <si>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</si>
  <si>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</si>
  <si>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</si>
  <si>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</si>
  <si>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</si>
  <si>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</si>
  <si>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</si>
  <si>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</si>
  <si>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</si>
  <si>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</si>
  <si>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</si>
  <si>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</si>
  <si>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</si>
  <si>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</si>
  <si>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</si>
  <si>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</si>
  <si>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</si>
  <si>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</si>
  <si>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</si>
  <si>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</si>
  <si>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</si>
  <si>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</si>
  <si>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</si>
  <si>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</si>
  <si>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</si>
  <si>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</si>
  <si>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</si>
  <si>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</si>
  <si>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</si>
  <si>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</si>
  <si>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</si>
  <si>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</si>
  <si>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</si>
  <si>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</si>
  <si>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</si>
  <si>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</si>
  <si>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</si>
  <si>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</si>
  <si>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</si>
  <si>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</si>
  <si>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</si>
  <si>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</si>
  <si>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</si>
  <si>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</si>
  <si>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</si>
  <si>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</si>
  <si>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</si>
  <si>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</si>
  <si>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</si>
  <si>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</si>
  <si>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</si>
  <si>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</si>
  <si>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</si>
  <si>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</si>
  <si>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</si>
  <si>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</si>
  <si>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</si>
  <si>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</si>
  <si>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</si>
  <si>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</si>
  <si>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</si>
  <si>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</si>
  <si>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</si>
  <si>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</si>
  <si>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</si>
  <si>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</si>
  <si>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</si>
  <si>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</si>
  <si>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</si>
  <si>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</si>
  <si>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</si>
  <si>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</si>
  <si>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</si>
  <si>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</si>
  <si>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</si>
  <si>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</si>
  <si>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</si>
  <si>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</si>
  <si>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</si>
  <si>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</si>
  <si>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</si>
  <si>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</si>
  <si>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</si>
  <si>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</si>
  <si>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</si>
  <si>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</si>
  <si>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</si>
  <si>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</si>
  <si>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</si>
  <si>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</si>
  <si>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</si>
  <si>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</si>
  <si>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</si>
  <si>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</si>
  <si>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</si>
  <si>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</si>
  <si>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</si>
  <si>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</si>
  <si>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</si>
  <si>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</si>
  <si>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</si>
  <si>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</si>
  <si>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</si>
  <si>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</si>
  <si>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</si>
  <si>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</si>
  <si>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</si>
  <si>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</si>
  <si>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</si>
  <si>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</si>
  <si>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</si>
  <si>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</si>
  <si>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</si>
  <si>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</si>
  <si>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</si>
  <si>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</si>
  <si>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</si>
  <si>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</si>
  <si>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</si>
  <si>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</si>
  <si>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</si>
  <si>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</si>
  <si>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</si>
  <si>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</si>
  <si>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</si>
  <si>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</si>
  <si>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</si>
  <si>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</si>
  <si>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</si>
  <si>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</si>
  <si>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</si>
  <si>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</si>
  <si>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</si>
  <si>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</si>
  <si>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</si>
  <si>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</si>
  <si>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</si>
  <si>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</si>
  <si>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</si>
  <si>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</si>
  <si>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</si>
  <si>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</si>
  <si>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</si>
  <si>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</si>
  <si>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</si>
  <si>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</si>
  <si>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</si>
  <si>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</si>
  <si>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</si>
  <si>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</si>
  <si>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</si>
  <si>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</si>
  <si>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</si>
  <si>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</si>
  <si>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</si>
  <si>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</si>
  <si>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</si>
  <si>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</si>
  <si>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</si>
  <si>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</si>
  <si>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</si>
  <si>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</si>
  <si>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</si>
  <si>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</si>
  <si>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</si>
  <si>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</si>
  <si>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</si>
  <si>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</si>
  <si>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</si>
  <si>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</si>
  <si>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</si>
  <si>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</si>
  <si>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</si>
  <si>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</si>
  <si>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</si>
  <si>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</si>
  <si>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</si>
  <si>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</si>
  <si>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</si>
  <si>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</si>
  <si>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</si>
  <si>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</si>
  <si>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</si>
  <si>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</si>
  <si>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</si>
  <si>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</si>
  <si>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</si>
  <si>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</si>
  <si>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</si>
  <si>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</si>
  <si>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</si>
  <si>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</si>
  <si>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</si>
  <si>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</si>
  <si>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</si>
  <si>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</si>
  <si>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</si>
  <si>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</si>
  <si>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</si>
  <si>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</si>
  <si>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</si>
  <si>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</si>
  <si>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</si>
  <si>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</si>
  <si>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</si>
  <si>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</si>
  <si>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</si>
  <si>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</si>
  <si>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</si>
  <si>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</si>
  <si>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</si>
  <si>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</si>
  <si>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</si>
  <si>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</si>
  <si>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</si>
  <si>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</si>
  <si>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</si>
  <si>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</si>
  <si>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</si>
  <si>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</si>
  <si>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</si>
  <si>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</si>
  <si>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</si>
  <si>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</si>
  <si>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</si>
  <si>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</si>
  <si>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</si>
  <si>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</si>
  <si>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</si>
  <si>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</si>
  <si>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</si>
  <si>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</si>
  <si>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</si>
  <si>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t>
    <phoneticPr fontId="5"/>
  </si>
  <si>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</si>
  <si>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</si>
  <si>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</si>
  <si>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</si>
  <si>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</si>
  <si>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</si>
  <si>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</si>
  <si>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</si>
  <si>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</si>
  <si>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</si>
  <si>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</si>
  <si>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</si>
  <si>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</si>
  <si>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</si>
  <si>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</si>
  <si>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</si>
  <si>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</si>
  <si>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</si>
  <si>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</si>
  <si>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</si>
  <si>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</si>
  <si>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</si>
  <si>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</si>
  <si>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</si>
  <si>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</si>
  <si>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</si>
  <si>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</si>
  <si>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</si>
  <si>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</si>
  <si>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</si>
  <si>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</si>
  <si>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</si>
  <si>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</si>
  <si>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</si>
  <si>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</si>
  <si>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</si>
  <si>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</si>
  <si>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</si>
  <si>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</si>
  <si>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</si>
  <si>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</si>
  <si>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</si>
  <si>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</si>
  <si>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</si>
  <si>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</si>
  <si>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</si>
  <si>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</si>
  <si>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</si>
  <si>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</si>
  <si>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</si>
  <si>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</si>
  <si>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</si>
  <si>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</si>
  <si>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</si>
  <si>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</si>
  <si>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</si>
  <si>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</si>
  <si>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</si>
  <si>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</si>
  <si>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</si>
  <si>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</si>
  <si>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</si>
  <si>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</si>
  <si>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</si>
  <si>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</si>
  <si>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</si>
  <si>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</si>
  <si>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</si>
  <si>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</si>
  <si>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</si>
  <si>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</si>
  <si>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</si>
  <si>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</si>
  <si>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</si>
  <si>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</si>
  <si>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</si>
  <si>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</si>
  <si>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</si>
  <si>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</si>
  <si>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</si>
  <si>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</si>
  <si>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</si>
  <si>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</si>
  <si>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</si>
  <si>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</si>
  <si>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</si>
  <si>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</si>
  <si>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</si>
  <si>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</si>
  <si>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</si>
  <si>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</si>
  <si>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</si>
  <si>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</si>
  <si>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</si>
  <si>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</si>
  <si>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</si>
  <si>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</si>
  <si>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</si>
  <si>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</si>
  <si>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</si>
  <si>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</si>
  <si>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</si>
  <si>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</si>
  <si>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</si>
  <si>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</si>
  <si>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</si>
  <si>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</si>
  <si>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</si>
  <si>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</si>
  <si>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</si>
  <si>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</si>
  <si>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</si>
  <si>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</si>
  <si>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</si>
  <si>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</si>
  <si>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</si>
  <si>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</si>
  <si>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</si>
  <si>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</si>
  <si>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</si>
  <si>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</si>
  <si>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</si>
  <si>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</si>
  <si>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</si>
  <si>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</si>
  <si>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</si>
  <si>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</si>
  <si>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</si>
  <si>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</si>
  <si>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</si>
  <si>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</si>
  <si>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</si>
  <si>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</si>
  <si>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</si>
  <si>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</si>
  <si>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</si>
  <si>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</si>
  <si>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</si>
  <si>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</si>
  <si>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</si>
  <si>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</si>
  <si>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</si>
  <si>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</si>
  <si>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</si>
  <si>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</si>
  <si>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</si>
  <si>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</si>
  <si>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</si>
  <si>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</si>
  <si>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</si>
  <si>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</si>
  <si>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</si>
  <si>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</si>
  <si>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</si>
  <si>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</si>
  <si>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</si>
  <si>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</si>
  <si>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</si>
  <si>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</si>
  <si>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</si>
  <si>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</si>
  <si>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</si>
  <si>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</si>
  <si>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</si>
  <si>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</si>
  <si>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</si>
  <si>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</si>
  <si>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</si>
  <si>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</si>
  <si>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</si>
  <si>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</si>
  <si>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</si>
  <si>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</si>
  <si>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</si>
  <si>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</si>
  <si>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</si>
  <si>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</si>
  <si>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</si>
  <si>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</si>
  <si>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</si>
  <si>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</si>
  <si>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</si>
  <si>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</si>
  <si>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</si>
  <si>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</si>
  <si>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</si>
  <si>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</si>
  <si>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</si>
  <si>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</si>
  <si>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</si>
  <si>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</si>
  <si>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</si>
  <si>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</si>
  <si>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</si>
  <si>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</si>
  <si>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</si>
  <si>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</si>
  <si>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</si>
  <si>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</si>
  <si>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</si>
  <si>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</si>
  <si>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</si>
  <si>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</si>
  <si>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</si>
  <si>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</si>
  <si>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</si>
  <si>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</si>
  <si>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</si>
  <si>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</si>
  <si>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</si>
  <si>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</si>
  <si>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</si>
  <si>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</si>
  <si>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</si>
  <si>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</si>
  <si>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</si>
  <si>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</si>
  <si>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</si>
  <si>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</si>
  <si>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</si>
  <si>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</si>
  <si>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</si>
  <si>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</si>
  <si>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</si>
  <si>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</si>
  <si>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</si>
  <si>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</si>
  <si>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</si>
  <si>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</si>
  <si>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</si>
  <si>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</si>
  <si>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</si>
  <si>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</si>
  <si>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</si>
  <si>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</si>
  <si>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</si>
  <si>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</si>
  <si>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</si>
  <si>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</si>
  <si>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</si>
  <si>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</si>
  <si>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</si>
  <si>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</si>
  <si>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</si>
  <si>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</si>
  <si>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</si>
  <si>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</si>
  <si>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</si>
  <si>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</si>
  <si>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</si>
  <si>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</si>
  <si>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</si>
  <si>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</si>
  <si>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</si>
  <si>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</si>
  <si>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</si>
  <si>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</si>
  <si>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</si>
  <si>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</si>
  <si>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</si>
  <si>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</si>
  <si>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</si>
  <si>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</si>
  <si>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</si>
  <si>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</si>
  <si>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</si>
  <si>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</si>
  <si>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</si>
  <si>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</si>
  <si>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</si>
  <si>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</si>
  <si>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</si>
  <si>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</si>
  <si>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</si>
  <si>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</si>
  <si>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</si>
  <si>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</si>
  <si>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</si>
  <si>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</si>
  <si>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</si>
  <si>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</si>
  <si>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</si>
  <si>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</si>
  <si>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</si>
  <si>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</si>
  <si>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</si>
  <si>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</si>
  <si>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</si>
  <si>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</si>
  <si>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</si>
  <si>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</si>
  <si>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</si>
  <si>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</si>
  <si>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</si>
  <si>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</si>
  <si>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</si>
  <si>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</si>
  <si>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</si>
  <si>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</si>
  <si>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</si>
  <si>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</si>
  <si>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</si>
  <si>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</si>
  <si>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</si>
  <si>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</si>
  <si>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</si>
  <si>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</si>
  <si>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0.21</t>
  </si>
  <si>
    <t>▲ 2.22</t>
  </si>
  <si>
    <t>競走事業会計</t>
  </si>
  <si>
    <t>一般会計</t>
  </si>
  <si>
    <t>介護保険特別会計</t>
  </si>
  <si>
    <t>下水道事業特別会計</t>
  </si>
  <si>
    <t>公共用地特別会計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</si>
  <si>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</si>
  <si>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</si>
  <si>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</si>
  <si>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</si>
  <si>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</si>
  <si>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</si>
  <si>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</si>
  <si>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</si>
  <si>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</si>
  <si>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</si>
  <si>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</si>
  <si>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庁舎建設基金</t>
  </si>
  <si>
    <t>公共施設管理基金</t>
  </si>
  <si>
    <t>生活・環境基金</t>
    <phoneticPr fontId="2"/>
  </si>
  <si>
    <t>（公財）府中市勤労者福祉振興公社</t>
    <rPh sb="1" eb="2">
      <t>コウ</t>
    </rPh>
    <rPh sb="2" eb="3">
      <t>ザイ</t>
    </rPh>
    <rPh sb="4" eb="7">
      <t>フチュウシ</t>
    </rPh>
    <rPh sb="7" eb="10">
      <t>キンロウシャ</t>
    </rPh>
    <rPh sb="10" eb="12">
      <t>フクシ</t>
    </rPh>
    <rPh sb="12" eb="14">
      <t>シンコウ</t>
    </rPh>
    <rPh sb="14" eb="16">
      <t>コウシャ</t>
    </rPh>
    <phoneticPr fontId="2"/>
  </si>
  <si>
    <t>府中市土地開発公社</t>
    <rPh sb="0" eb="3">
      <t>フチュウシ</t>
    </rPh>
    <rPh sb="3" eb="5">
      <t>トチ</t>
    </rPh>
    <rPh sb="5" eb="7">
      <t>カイハツ</t>
    </rPh>
    <rPh sb="7" eb="9">
      <t>コウシャ</t>
    </rPh>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</si>
  <si>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</si>
  <si>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</si>
  <si>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</si>
  <si>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</si>
  <si>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</si>
  <si>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</si>
  <si>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</si>
  <si>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</si>
  <si>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</si>
  <si>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</si>
  <si>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t>
    <phoneticPr fontId="2"/>
  </si>
  <si>
    <t>-</t>
    <phoneticPr fontId="2"/>
  </si>
  <si>
    <t>-</t>
    <phoneticPr fontId="2"/>
  </si>
  <si>
    <t>-</t>
    <phoneticPr fontId="2"/>
  </si>
  <si>
    <t>公園緑化基金</t>
    <phoneticPr fontId="2"/>
  </si>
  <si>
    <t>〇</t>
    <phoneticPr fontId="2"/>
  </si>
  <si>
    <t>稲城・府中墓苑組合（一般会計）</t>
    <rPh sb="0" eb="2">
      <t>イナギ</t>
    </rPh>
    <rPh sb="3" eb="5">
      <t>フチュウ</t>
    </rPh>
    <rPh sb="5" eb="7">
      <t>ボエン</t>
    </rPh>
    <rPh sb="7" eb="9">
      <t>クミアイ</t>
    </rPh>
    <rPh sb="10" eb="12">
      <t>イッパン</t>
    </rPh>
    <rPh sb="12" eb="14">
      <t>カイケイ</t>
    </rPh>
    <phoneticPr fontId="11"/>
  </si>
  <si>
    <t>稲城・府中墓苑組合（墓地特別会計）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</si>
  <si>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</si>
  <si>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</si>
  <si>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</si>
  <si>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</si>
  <si>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</si>
  <si>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</si>
  <si>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</si>
  <si>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</si>
  <si>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</si>
  <si>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</si>
  <si>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</si>
  <si>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減価償却率が前年度から0.7ポイント増加する一方で、将来負担比率は、参考値として▲69.4％で、前年度から10.7ポイントの減となっている。その要因としては、充当可能基金の増加が寄与するところが大きく、内訳では公共施設整備基金の増加が著しい。引き続き、将来負担比率はマイナスとなっている状況から、将来世代への負担については適切に配分し施設・インフラの整備を図る。</t>
    <phoneticPr fontId="5"/>
  </si>
  <si>
    <t>将来負担比率は、参考値として▲69.4％でマイナスの数値を維持し、実質公債費比率も近年は３％前後で推移している。引き続き、計画的な施設整備を進め適正な借入れ・返済を行い、目標値としている実質公債費比率８％以下の維持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</si>
</sst>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xf numFmtId="0" fontId="38"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3"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5" xfId="12" applyNumberFormat="1" applyFont="1" applyFill="1" applyBorder="1" applyAlignment="1" applyProtection="1">
      <alignment horizontal="right" vertical="center" shrinkToFit="1"/>
      <protection locked="0"/>
    </xf>
    <xf numFmtId="177" fontId="34" fillId="0" borderId="116" xfId="12" applyNumberFormat="1" applyFont="1" applyFill="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4">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3"/>
    <cellStyle name="標準 8"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63C3-4976-BA2F-E7815BC4C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47934</c:v>
                </c:pt>
                <c:pt idx="1">
                  <c:v>79242</c:v>
                </c:pt>
                <c:pt idx="2">
                  <c:v>76765</c:v>
                </c:pt>
                <c:pt idx="3">
                  <c:v>34821</c:v>
                </c:pt>
                <c:pt idx="4">
                  <c:v>34367</c:v>
                </c:pt>
              </c:numCache>
            </c:numRef>
          </c:val>
          <c:smooth val="0"/>
          <c:extLst>
            <c:ext xmlns:c16="http://schemas.microsoft.com/office/drawing/2014/chart" uri="{C3380CC4-5D6E-409C-BE32-E72D297353CC}">
              <c16:uniqueId val="{00000001-63C3-4976-BA2F-E7815BC4C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5.51</c:v>
                </c:pt>
                <c:pt idx="1">
                  <c:v>5.03</c:v>
                </c:pt>
                <c:pt idx="2">
                  <c:v>5.73</c:v>
                </c:pt>
                <c:pt idx="3">
                  <c:v>6.38</c:v>
                </c:pt>
                <c:pt idx="4">
                  <c:v>4.59</c:v>
                </c:pt>
              </c:numCache>
            </c:numRef>
          </c:val>
          <c:extLst>
            <c:ext xmlns:c16="http://schemas.microsoft.com/office/drawing/2014/chart" uri="{C3380CC4-5D6E-409C-BE32-E72D297353CC}">
              <c16:uniqueId val="{00000000-8FD9-4B9B-BA90-DFE7018362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13.17</c:v>
                </c:pt>
                <c:pt idx="1">
                  <c:v>12.91</c:v>
                </c:pt>
                <c:pt idx="2">
                  <c:v>14.87</c:v>
                </c:pt>
                <c:pt idx="3">
                  <c:v>14.6</c:v>
                </c:pt>
                <c:pt idx="4">
                  <c:v>14.56</c:v>
                </c:pt>
              </c:numCache>
            </c:numRef>
          </c:val>
          <c:extLst>
            <c:ext xmlns:c16="http://schemas.microsoft.com/office/drawing/2014/chart" uri="{C3380CC4-5D6E-409C-BE32-E72D297353CC}">
              <c16:uniqueId val="{00000001-8FD9-4B9B-BA90-DFE7018362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-0.28000000000000003</c:v>
                </c:pt>
                <c:pt idx="2">
                  <c:v>2.13</c:v>
                </c:pt>
                <c:pt idx="3">
                  <c:v>-0.21</c:v>
                </c:pt>
                <c:pt idx="4">
                  <c:v>-2.2200000000000002</c:v>
                </c:pt>
              </c:numCache>
            </c:numRef>
          </c:val>
          <c:smooth val="0"/>
          <c:extLst>
            <c:ext xmlns:c16="http://schemas.microsoft.com/office/drawing/2014/chart" uri="{C3380CC4-5D6E-409C-BE32-E72D297353CC}">
              <c16:uniqueId val="{00000002-8FD9-4B9B-BA90-DFE7018362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223-43AD-8F8B-2B741788CF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23-43AD-8F8B-2B741788CF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23-43AD-8F8B-2B741788CFE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223-43AD-8F8B-2B741788CFE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0.26</c:v>
                </c:pt>
                <c:pt idx="8">
                  <c:v>#N/A</c:v>
                </c:pt>
                <c:pt idx="9">
                  <c:v>0.01</c:v>
                </c:pt>
              </c:numCache>
            </c:numRef>
          </c:val>
          <c:extLst>
            <c:ext xmlns:c16="http://schemas.microsoft.com/office/drawing/2014/chart" uri="{C3380CC4-5D6E-409C-BE32-E72D297353CC}">
              <c16:uniqueId val="{00000004-E223-43AD-8F8B-2B741788CFEA}"/>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0.11</c:v>
                </c:pt>
                <c:pt idx="4">
                  <c:v>#N/A</c:v>
                </c:pt>
                <c:pt idx="5">
                  <c:v>0.09</c:v>
                </c:pt>
                <c:pt idx="6">
                  <c:v>#N/A</c:v>
                </c:pt>
                <c:pt idx="7">
                  <c:v>0.1</c:v>
                </c:pt>
                <c:pt idx="8">
                  <c:v>#N/A</c:v>
                </c:pt>
                <c:pt idx="9">
                  <c:v>0.1</c:v>
                </c:pt>
              </c:numCache>
            </c:numRef>
          </c:val>
          <c:extLst>
            <c:ext xmlns:c16="http://schemas.microsoft.com/office/drawing/2014/chart" uri="{C3380CC4-5D6E-409C-BE32-E72D297353CC}">
              <c16:uniqueId val="{00000005-E223-43AD-8F8B-2B741788CFE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0.44</c:v>
                </c:pt>
                <c:pt idx="4">
                  <c:v>#N/A</c:v>
                </c:pt>
                <c:pt idx="5">
                  <c:v>0.11</c:v>
                </c:pt>
                <c:pt idx="6">
                  <c:v>#N/A</c:v>
                </c:pt>
                <c:pt idx="7">
                  <c:v>0.25</c:v>
                </c:pt>
                <c:pt idx="8">
                  <c:v>#N/A</c:v>
                </c:pt>
                <c:pt idx="9">
                  <c:v>0.68</c:v>
                </c:pt>
              </c:numCache>
            </c:numRef>
          </c:val>
          <c:extLst>
            <c:ext xmlns:c16="http://schemas.microsoft.com/office/drawing/2014/chart" uri="{C3380CC4-5D6E-409C-BE32-E72D297353CC}">
              <c16:uniqueId val="{00000006-E223-43AD-8F8B-2B741788CFE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1.27</c:v>
                </c:pt>
                <c:pt idx="4">
                  <c:v>#N/A</c:v>
                </c:pt>
                <c:pt idx="5">
                  <c:v>1.19</c:v>
                </c:pt>
                <c:pt idx="6">
                  <c:v>#N/A</c:v>
                </c:pt>
                <c:pt idx="7">
                  <c:v>0.94</c:v>
                </c:pt>
                <c:pt idx="8">
                  <c:v>#N/A</c:v>
                </c:pt>
                <c:pt idx="9">
                  <c:v>1.01</c:v>
                </c:pt>
              </c:numCache>
            </c:numRef>
          </c:val>
          <c:extLst>
            <c:ext xmlns:c16="http://schemas.microsoft.com/office/drawing/2014/chart" uri="{C3380CC4-5D6E-409C-BE32-E72D297353CC}">
              <c16:uniqueId val="{00000007-E223-43AD-8F8B-2B741788CF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5.0199999999999996</c:v>
                </c:pt>
                <c:pt idx="2">
                  <c:v>#N/A</c:v>
                </c:pt>
                <c:pt idx="3">
                  <c:v>4.9000000000000004</c:v>
                </c:pt>
                <c:pt idx="4">
                  <c:v>#N/A</c:v>
                </c:pt>
                <c:pt idx="5">
                  <c:v>5.62</c:v>
                </c:pt>
                <c:pt idx="6">
                  <c:v>#N/A</c:v>
                </c:pt>
                <c:pt idx="7">
                  <c:v>6.27</c:v>
                </c:pt>
                <c:pt idx="8">
                  <c:v>#N/A</c:v>
                </c:pt>
                <c:pt idx="9">
                  <c:v>4.4800000000000004</c:v>
                </c:pt>
              </c:numCache>
            </c:numRef>
          </c:val>
          <c:extLst>
            <c:ext xmlns:c16="http://schemas.microsoft.com/office/drawing/2014/chart" uri="{C3380CC4-5D6E-409C-BE32-E72D297353CC}">
              <c16:uniqueId val="{00000008-E223-43AD-8F8B-2B741788CFEA}"/>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2.2999999999999998</c:v>
                </c:pt>
                <c:pt idx="2">
                  <c:v>#N/A</c:v>
                </c:pt>
                <c:pt idx="3">
                  <c:v>3.51</c:v>
                </c:pt>
                <c:pt idx="4">
                  <c:v>#N/A</c:v>
                </c:pt>
                <c:pt idx="5">
                  <c:v>4.58</c:v>
                </c:pt>
                <c:pt idx="6">
                  <c:v>#N/A</c:v>
                </c:pt>
                <c:pt idx="7">
                  <c:v>6.87</c:v>
                </c:pt>
                <c:pt idx="8">
                  <c:v>#N/A</c:v>
                </c:pt>
                <c:pt idx="9">
                  <c:v>7.32</c:v>
                </c:pt>
              </c:numCache>
            </c:numRef>
          </c:val>
          <c:extLst>
            <c:ext xmlns:c16="http://schemas.microsoft.com/office/drawing/2014/chart" uri="{C3380CC4-5D6E-409C-BE32-E72D297353CC}">
              <c16:uniqueId val="{00000009-E223-43AD-8F8B-2B741788CF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4400</c:v>
                </c:pt>
                <c:pt idx="5">
                  <c:v>4218</c:v>
                </c:pt>
                <c:pt idx="8">
                  <c:v>4165</c:v>
                </c:pt>
                <c:pt idx="11">
                  <c:v>3830</c:v>
                </c:pt>
                <c:pt idx="14">
                  <c:v>3685</c:v>
                </c:pt>
              </c:numCache>
            </c:numRef>
          </c:val>
          <c:extLst>
            <c:ext xmlns:c16="http://schemas.microsoft.com/office/drawing/2014/chart" uri="{C3380CC4-5D6E-409C-BE32-E72D297353CC}">
              <c16:uniqueId val="{00000000-76AC-4496-89DC-AAF98484E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AC-4496-89DC-AAF98484E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991</c:v>
                </c:pt>
                <c:pt idx="3">
                  <c:v>1320</c:v>
                </c:pt>
                <c:pt idx="6">
                  <c:v>759</c:v>
                </c:pt>
                <c:pt idx="9">
                  <c:v>1031</c:v>
                </c:pt>
                <c:pt idx="12">
                  <c:v>691</c:v>
                </c:pt>
              </c:numCache>
            </c:numRef>
          </c:val>
          <c:extLst>
            <c:ext xmlns:c16="http://schemas.microsoft.com/office/drawing/2014/chart" uri="{C3380CC4-5D6E-409C-BE32-E72D297353CC}">
              <c16:uniqueId val="{00000002-76AC-4496-89DC-AAF98484E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c:v>
                </c:pt>
                <c:pt idx="3">
                  <c:v>72</c:v>
                </c:pt>
                <c:pt idx="6">
                  <c:v>88</c:v>
                </c:pt>
                <c:pt idx="9">
                  <c:v>101</c:v>
                </c:pt>
                <c:pt idx="12">
                  <c:v>102</c:v>
                </c:pt>
              </c:numCache>
            </c:numRef>
          </c:val>
          <c:extLst>
            <c:ext xmlns:c16="http://schemas.microsoft.com/office/drawing/2014/chart" uri="{C3380CC4-5D6E-409C-BE32-E72D297353CC}">
              <c16:uniqueId val="{00000003-76AC-4496-89DC-AAF98484E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408</c:v>
                </c:pt>
                <c:pt idx="3">
                  <c:v>406</c:v>
                </c:pt>
                <c:pt idx="6">
                  <c:v>386</c:v>
                </c:pt>
                <c:pt idx="9">
                  <c:v>266</c:v>
                </c:pt>
                <c:pt idx="12">
                  <c:v>257</c:v>
                </c:pt>
              </c:numCache>
            </c:numRef>
          </c:val>
          <c:extLst>
            <c:ext xmlns:c16="http://schemas.microsoft.com/office/drawing/2014/chart" uri="{C3380CC4-5D6E-409C-BE32-E72D297353CC}">
              <c16:uniqueId val="{00000004-76AC-4496-89DC-AAF98484E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C-4496-89DC-AAF98484E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AC-4496-89DC-AAF98484E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4440</c:v>
                </c:pt>
                <c:pt idx="3">
                  <c:v>4254</c:v>
                </c:pt>
                <c:pt idx="6">
                  <c:v>4185</c:v>
                </c:pt>
                <c:pt idx="9">
                  <c:v>4136</c:v>
                </c:pt>
                <c:pt idx="12">
                  <c:v>4036</c:v>
                </c:pt>
              </c:numCache>
            </c:numRef>
          </c:val>
          <c:extLst>
            <c:ext xmlns:c16="http://schemas.microsoft.com/office/drawing/2014/chart" uri="{C3380CC4-5D6E-409C-BE32-E72D297353CC}">
              <c16:uniqueId val="{00000007-76AC-4496-89DC-AAF98484E7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1491</c:v>
                </c:pt>
                <c:pt idx="2">
                  <c:v>#N/A</c:v>
                </c:pt>
                <c:pt idx="3">
                  <c:v>#N/A</c:v>
                </c:pt>
                <c:pt idx="4">
                  <c:v>1834</c:v>
                </c:pt>
                <c:pt idx="5">
                  <c:v>#N/A</c:v>
                </c:pt>
                <c:pt idx="6">
                  <c:v>#N/A</c:v>
                </c:pt>
                <c:pt idx="7">
                  <c:v>1253</c:v>
                </c:pt>
                <c:pt idx="8">
                  <c:v>#N/A</c:v>
                </c:pt>
                <c:pt idx="9">
                  <c:v>#N/A</c:v>
                </c:pt>
                <c:pt idx="10">
                  <c:v>1704</c:v>
                </c:pt>
                <c:pt idx="11">
                  <c:v>#N/A</c:v>
                </c:pt>
                <c:pt idx="12">
                  <c:v>#N/A</c:v>
                </c:pt>
                <c:pt idx="13">
                  <c:v>1401</c:v>
                </c:pt>
                <c:pt idx="14">
                  <c:v>#N/A</c:v>
                </c:pt>
              </c:numCache>
            </c:numRef>
          </c:val>
          <c:smooth val="0"/>
          <c:extLst>
            <c:ext xmlns:c16="http://schemas.microsoft.com/office/drawing/2014/chart" uri="{C3380CC4-5D6E-409C-BE32-E72D297353CC}">
              <c16:uniqueId val="{00000008-76AC-4496-89DC-AAF98484E7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23377</c:v>
                </c:pt>
                <c:pt idx="5">
                  <c:v>21030</c:v>
                </c:pt>
                <c:pt idx="8">
                  <c:v>18732</c:v>
                </c:pt>
                <c:pt idx="11">
                  <c:v>16555</c:v>
                </c:pt>
                <c:pt idx="14">
                  <c:v>14444</c:v>
                </c:pt>
              </c:numCache>
            </c:numRef>
          </c:val>
          <c:extLst>
            <c:ext xmlns:c16="http://schemas.microsoft.com/office/drawing/2014/chart" uri="{C3380CC4-5D6E-409C-BE32-E72D297353CC}">
              <c16:uniqueId val="{00000000-EB9B-4B48-B962-F072EB393C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17805</c:v>
                </c:pt>
                <c:pt idx="5">
                  <c:v>17539</c:v>
                </c:pt>
                <c:pt idx="8">
                  <c:v>20781</c:v>
                </c:pt>
                <c:pt idx="11">
                  <c:v>18909</c:v>
                </c:pt>
                <c:pt idx="14">
                  <c:v>17642</c:v>
                </c:pt>
              </c:numCache>
            </c:numRef>
          </c:val>
          <c:extLst>
            <c:ext xmlns:c16="http://schemas.microsoft.com/office/drawing/2014/chart" uri="{C3380CC4-5D6E-409C-BE32-E72D297353CC}">
              <c16:uniqueId val="{00000001-EB9B-4B48-B962-F072EB393C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43043</c:v>
                </c:pt>
                <c:pt idx="5">
                  <c:v>48663</c:v>
                </c:pt>
                <c:pt idx="8">
                  <c:v>49628</c:v>
                </c:pt>
                <c:pt idx="11">
                  <c:v>54062</c:v>
                </c:pt>
                <c:pt idx="14">
                  <c:v>60567</c:v>
                </c:pt>
              </c:numCache>
            </c:numRef>
          </c:val>
          <c:extLst>
            <c:ext xmlns:c16="http://schemas.microsoft.com/office/drawing/2014/chart" uri="{C3380CC4-5D6E-409C-BE32-E72D297353CC}">
              <c16:uniqueId val="{00000002-EB9B-4B48-B962-F072EB393C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B-4B48-B962-F072EB393C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B-4B48-B962-F072EB393C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B-4B48-B962-F072EB393C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8148</c:v>
                </c:pt>
                <c:pt idx="3">
                  <c:v>8162</c:v>
                </c:pt>
                <c:pt idx="6">
                  <c:v>8111</c:v>
                </c:pt>
                <c:pt idx="9">
                  <c:v>8203</c:v>
                </c:pt>
                <c:pt idx="12">
                  <c:v>8227</c:v>
                </c:pt>
              </c:numCache>
            </c:numRef>
          </c:val>
          <c:extLst>
            <c:ext xmlns:c16="http://schemas.microsoft.com/office/drawing/2014/chart" uri="{C3380CC4-5D6E-409C-BE32-E72D297353CC}">
              <c16:uniqueId val="{00000006-EB9B-4B48-B962-F072EB393C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526</c:v>
                </c:pt>
                <c:pt idx="3">
                  <c:v>747</c:v>
                </c:pt>
                <c:pt idx="6">
                  <c:v>665</c:v>
                </c:pt>
                <c:pt idx="9">
                  <c:v>594</c:v>
                </c:pt>
                <c:pt idx="12">
                  <c:v>511</c:v>
                </c:pt>
              </c:numCache>
            </c:numRef>
          </c:val>
          <c:extLst>
            <c:ext xmlns:c16="http://schemas.microsoft.com/office/drawing/2014/chart" uri="{C3380CC4-5D6E-409C-BE32-E72D297353CC}">
              <c16:uniqueId val="{00000007-EB9B-4B48-B962-F072EB393C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3703</c:v>
                </c:pt>
                <c:pt idx="3">
                  <c:v>3964</c:v>
                </c:pt>
                <c:pt idx="6">
                  <c:v>4714</c:v>
                </c:pt>
                <c:pt idx="9">
                  <c:v>4239</c:v>
                </c:pt>
                <c:pt idx="12">
                  <c:v>3615</c:v>
                </c:pt>
              </c:numCache>
            </c:numRef>
          </c:val>
          <c:extLst>
            <c:ext xmlns:c16="http://schemas.microsoft.com/office/drawing/2014/chart" uri="{C3380CC4-5D6E-409C-BE32-E72D297353CC}">
              <c16:uniqueId val="{00000008-EB9B-4B48-B962-F072EB393C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6259</c:v>
                </c:pt>
                <c:pt idx="3">
                  <c:v>4653</c:v>
                </c:pt>
                <c:pt idx="6">
                  <c:v>4033</c:v>
                </c:pt>
                <c:pt idx="9">
                  <c:v>3509</c:v>
                </c:pt>
                <c:pt idx="12">
                  <c:v>3281</c:v>
                </c:pt>
              </c:numCache>
            </c:numRef>
          </c:val>
          <c:extLst>
            <c:ext xmlns:c16="http://schemas.microsoft.com/office/drawing/2014/chart" uri="{C3380CC4-5D6E-409C-BE32-E72D297353CC}">
              <c16:uniqueId val="{00000009-EB9B-4B48-B962-F072EB393C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38866</c:v>
                </c:pt>
                <c:pt idx="3">
                  <c:v>40632</c:v>
                </c:pt>
                <c:pt idx="6">
                  <c:v>44391</c:v>
                </c:pt>
                <c:pt idx="9">
                  <c:v>42279</c:v>
                </c:pt>
                <c:pt idx="12">
                  <c:v>40438</c:v>
                </c:pt>
              </c:numCache>
            </c:numRef>
          </c:val>
          <c:extLst>
            <c:ext xmlns:c16="http://schemas.microsoft.com/office/drawing/2014/chart" uri="{C3380CC4-5D6E-409C-BE32-E72D297353CC}">
              <c16:uniqueId val="{0000000A-EB9B-4B48-B962-F072EB393C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9B-4B48-B962-F072EB393C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8000</c:v>
                </c:pt>
                <c:pt idx="1">
                  <c:v>8000</c:v>
                </c:pt>
                <c:pt idx="2">
                  <c:v>8007</c:v>
                </c:pt>
              </c:numCache>
            </c:numRef>
          </c:val>
          <c:extLst>
            <c:ext xmlns:c16="http://schemas.microsoft.com/office/drawing/2014/chart" uri="{C3380CC4-5D6E-409C-BE32-E72D297353CC}">
              <c16:uniqueId val="{00000000-67B9-42E4-8047-D994EB44FB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7B9-42E4-8047-D994EB44FB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38448</c:v>
                </c:pt>
                <c:pt idx="1">
                  <c:v>42748</c:v>
                </c:pt>
                <c:pt idx="2">
                  <c:v>48507</c:v>
                </c:pt>
              </c:numCache>
            </c:numRef>
          </c:val>
          <c:extLst>
            <c:ext xmlns:c16="http://schemas.microsoft.com/office/drawing/2014/chart" uri="{C3380CC4-5D6E-409C-BE32-E72D297353CC}">
              <c16:uniqueId val="{00000002-67B9-42E4-8047-D994EB44FB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{C1B6851D-4AFB-41B4-AF01-6CB337392924}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9B5-430D-B77D-0F157C174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{E1F4813F-64E9-41A9-85F3-AE1FDA0C8BAE}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5-430D-B77D-0F157C174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{1759D369-439A-40DA-A591-B63809B4905A}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5-430D-B77D-0F157C174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{AE8087D5-E16D-4782-AE9F-A56EE01CF0AA}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5-430D-B77D-0F157C174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{7A2E8C96-C93B-4195-AAB7-41CFFA1F405A}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5-430D-B77D-0F157C174A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{47C521B9-31B5-4898-A1E0-72F478B2B339}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9B5-430D-B77D-0F157C174A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{847228AA-EB3E-4289-A8C5-EEB2A4874FFD}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9B5-430D-B77D-0F157C174A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{137CDADD-D0D7-4444-9A4E-B5BF91E696E9}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9B5-430D-B77D-0F157C174A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{EA44BE8E-D4BB-42FD-ADC9-9EF5377F715D}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9B5-430D-B77D-0F157C174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c:v>
                </c:pt>
                <c:pt idx="16">
                  <c:v>60.9</c:v>
                </c:pt>
                <c:pt idx="24">
                  <c:v>61.8</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B5-430D-B77D-0F157C174A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{B2AAEA9E-AC79-4878-AFA5-C34ECECAA165}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9B5-430D-B77D-0F157C174A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{2F64B9D5-BF11-49D3-9328-9369526F2BF4}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5-430D-B77D-0F157C174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{01E41CC3-01AA-4516-A067-16727D401761}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5-430D-B77D-0F157C174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{84401D45-A512-427C-BD7C-6CA3C5CE4D7D}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5-430D-B77D-0F157C174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{781C3ADA-E940-400C-ABF6-90E4097B6581}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5-430D-B77D-0F157C174A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{A1E3B47E-F5E7-4DA5-AD2E-6D580A387AD6}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9B5-430D-B77D-0F157C174A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{AC2E2BA7-A9F3-4F13-AD20-31A2EAA4C7EB}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9B5-430D-B77D-0F157C174A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{C42D7B84-3FE7-4ED9-B942-BA6579CC8450}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9B5-430D-B77D-0F157C174A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{F1942136-316C-408E-9A89-C62F00380DD6}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9B5-430D-B77D-0F157C174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9B5-430D-B77D-0F157C174AAD}"/>
            </c:ext>
          </c:extLst>
        </c:ser>
        <c:dLbls>
          <c:showLegendKey val="0"/>
          <c:showVal val="1"/>
          <c:showCatName val="0"/>
          <c:showSerName val="0"/>
          <c:showPercent val="0"/>
          <c:showBubbleSize val="0"/>
        </c:dLbls>
        <c:axId val="46179840"/>
        <c:axId val="46181760"/>
      </c:scatterChart>
      <c:valAx>
        <c:axId val="46179840"/>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{FC27442F-BC66-47B4-8501-CFBD61D41189}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6A-41C0-9D49-C6D8F30696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{479DF24F-F229-41ED-8396-D99853851E69}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6A-41C0-9D49-C6D8F30696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{251D4BF2-C5F5-4BAD-94C5-E2142EDF8B70}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6A-41C0-9D49-C6D8F30696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{FC477540-CFAA-4C90-8F54-B1D105036D18}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6A-41C0-9D49-C6D8F30696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{E7B69C12-6B1D-4738-BCBF-F5A761D9115B}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6A-41C0-9D49-C6D8F30696A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{FFF94226-A7C5-4FE5-BC14-92717C83EF5B}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6A-41C0-9D49-C6D8F30696A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{241FD71D-1503-4883-8EF8-DC18D06DD068}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6A-41C0-9D49-C6D8F30696A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{3C72F24B-8515-4584-A3AB-DDEBCEAD1194}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6A-41C0-9D49-C6D8F30696A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{3BF640A3-E78A-440A-99BD-4BC677A5A134}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6A-41C0-9D49-C6D8F30696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2.6</c:v>
                </c:pt>
                <c:pt idx="16">
                  <c:v>2.9</c:v>
                </c:pt>
                <c:pt idx="24">
                  <c:v>3</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6A-41C0-9D49-C6D8F30696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{EB42334D-BD1D-4DD6-8D6F-58E7EF4CDCED}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6A-41C0-9D49-C6D8F30696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{49B9F967-572D-4E07-9C0C-953A6E944660}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6A-41C0-9D49-C6D8F30696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{EDAE3AA6-95FC-4167-94D1-E8F9311E2279}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6A-41C0-9D49-C6D8F30696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{06780EEA-F3D5-4293-AE99-B05E0BA6FF50}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6A-41C0-9D49-C6D8F30696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{96AA3C38-9839-4AC2-9A35-8C063A274CF1}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6A-41C0-9D49-C6D8F30696AF}"/>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{48CDD5F1-9A29-471C-B7AF-582494BACC00}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6A-41C0-9D49-C6D8F30696AF}"/>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{E70F3A62-A43E-417E-9A3D-228CC043C20B}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6A-41C0-9D49-C6D8F30696AF}"/>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{56BC4BB2-1121-4EF8-B810-0D4B8EDB854F}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6A-41C0-9D49-C6D8F30696AF}"/>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{14D36C0B-451F-4FFE-B23D-219D562B7FF7}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6A-41C0-9D49-C6D8F30696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EC6A-41C0-9D49-C6D8F30696AF}"/>
            </c:ext>
          </c:extLst>
        </c:ser>
        <c:dLbls>
          <c:showLegendKey val="0"/>
          <c:showVal val="1"/>
          <c:showCatName val="0"/>
          <c:showSerName val="0"/>
          <c:showPercent val="0"/>
          <c:showBubbleSize val="0"/>
        </c:dLbls>
        <c:axId val="84219776"/>
        <c:axId val="84234240"/>
      </c:scatterChart>
      <c:valAx>
        <c:axId val="84219776"/>
        <c:scaling>
          <c:orientation val="minMax"/>
          <c:max val="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主な要因として、元利償還金、公債費に準ずる債務負担行為に係る経費ともに減少したことにより、実質公債費比率の分子全体が減少した。</a:t>
          </a:r>
        </a:p>
        <a:p>
          <a:r>
            <a:rPr kumimoji="1" lang="ja-JP" altLang="en-US" sz="1400">
              <a:latin typeface="ＭＳ ゴシック" pitchFamily="49" charset="-128"/>
              <a:ea typeface="ＭＳ ゴシック" pitchFamily="49" charset="-128"/>
            </a:rPr>
            <a:t>今後も引き続き計画に基づく借入れ・返済を行い、目標としている実質公債費比率８％以下を遵守し、健全財政を維持していく。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保有している基金、将来歳入が見込める財源、地方交付税の算定上参入が見込まれる金額が、計算上、将来負担額から控除されるため、将来負担見込額はマイナスとなっている。将来負担のマイナス分を表記した場合の参考値としての比率は、△６９．４％となり、前年度と比較して、充当可能特定歳入や基準財政需要額算入見込額が減少したものの、地方債残高や公営企業債等繰入見込額が減少したことや充当可能基金の大幅な増加により、前年度より指標は改善した。</a:t>
          </a:r>
        </a:p>
        <a:p>
          <a:r>
            <a:rPr kumimoji="1" lang="ja-JP" altLang="en-US" sz="1400">
              <a:latin typeface="ＭＳ ゴシック" pitchFamily="49" charset="-128"/>
              <a:ea typeface="ＭＳ ゴシック" pitchFamily="49" charset="-128"/>
            </a:rPr>
            <a:t>今後も引き続きマイナスを維持するため、計画的に取り組んでいく。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今後の施設保全に備えるため、公共施設整備基金に５８億５０８６万円積立てたこと等により、基金全体としては５７億６６２９万円の増となった。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６次府中市総合計画後期基本計画の計画期間である平成３０年度から令和４年度までの基金の積立と活用の方針を定め、多様化する市民ニーズや新たな行政需要、公共施設の老朽化対策等に的確に対応していくため、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公園緑化基金：公園整備や緑化推進事業に要する経費の財源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校舎等整備事業費や保育所整備事業費などの財源として、８億９０００万円を取崩した一方で、今後、学校をはじめとした公共施設の老朽化対策が本格化してくることを踏まえ５８億５０８６万円を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庁舎建設基金：令和３年度に開始予定の庁舎の建設工事に備え４億９２００万円を積み立てたことにより増加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生活・環境基金：投資的要素が含まれるごみ処理施設維持管理に係る負担金などの経常経費の財源とする部分について、３億６９００万円を積み立てたことにより増加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公共施設整備基金：将来の公共施設の新築及び改修事業のため、財政調整基金の保有額が８０億円を超える場合に財源が生じた場合には可能な限り積立予定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庁舎建設基金：令和３年度に開始予定の庁舎の建設工事のため、令和３年度まで毎年４億円程度を積立予定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基本額８０億円に積み戻す剰余金積立のほか、基金利子分積立により増加した。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財政調整基金の残高は、標準財政規模の１５パーセント程度である８０億円を基本額とし、維持に努めることとしている。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対前年度比較では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また、他団体との比較では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全国平均よりは低いものの、類似団体平均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及び東京都平均を上回っており、比較的老朽化が進んでいる状況である。引き続き、老朽化の進んだ施設及びインフラの計画的な保全、施設の再編を検討する必要がある。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2" name="直線コネクタ 71"/>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3"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4" name="直線コネクタ 73"/>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5"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6" name="直線コネクタ 75"/>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77"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8" name="フローチャート: 判断 77"/>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1" name="フローチャート: 判断 80"/>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2" name="フローチャート: 判断 81"/>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8" name="楕円 87"/>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9"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17399</xdr:rowOff>
    </xdr:from>
    <xdr:to>
      <xdr:col>19</xdr:col>
      <xdr:colOff>187325</xdr:colOff>
      <xdr:row>32</xdr:row>
      <xdr:rowOff>118999</xdr:rowOff>
    </xdr:to>
    <xdr:sp macro="" textlink="">
      <xdr:nvSpPr>
        <xdr:cNvPr id="90" name="楕円 89"/>
        <xdr:cNvSpPr/>
      </xdr:nvSpPr>
      <xdr:spPr>
        <a:xfrm>
          <a:off x="4000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68199</xdr:rowOff>
    </xdr:from>
    <xdr:to>
      <xdr:col>23</xdr:col>
      <xdr:colOff>85725</xdr:colOff>
      <xdr:row>32</xdr:row>
      <xdr:rowOff>98425</xdr:rowOff>
    </xdr:to>
    <xdr:cxnSp macro="">
      <xdr:nvCxnSpPr>
        <xdr:cNvPr id="91" name="直線コネクタ 90"/>
        <xdr:cNvCxnSpPr/>
      </xdr:nvCxnSpPr>
      <xdr:spPr>
        <a:xfrm>
          <a:off x="4051300" y="632612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149987</xdr:rowOff>
    </xdr:from>
    <xdr:to>
      <xdr:col>15</xdr:col>
      <xdr:colOff>187325</xdr:colOff>
      <xdr:row>32</xdr:row>
      <xdr:rowOff>80137</xdr:rowOff>
    </xdr:to>
    <xdr:sp macro="" textlink="">
      <xdr:nvSpPr>
        <xdr:cNvPr id="92" name="楕円 91"/>
        <xdr:cNvSpPr/>
      </xdr:nvSpPr>
      <xdr:spPr>
        <a:xfrm>
          <a:off x="3238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29337</xdr:rowOff>
    </xdr:from>
    <xdr:to>
      <xdr:col>19</xdr:col>
      <xdr:colOff>136525</xdr:colOff>
      <xdr:row>32</xdr:row>
      <xdr:rowOff>68199</xdr:rowOff>
    </xdr:to>
    <xdr:cxnSp macro="">
      <xdr:nvCxnSpPr>
        <xdr:cNvPr id="93" name="直線コネクタ 92"/>
        <xdr:cNvCxnSpPr/>
      </xdr:nvCxnSpPr>
      <xdr:spPr>
        <a:xfrm>
          <a:off x="3289300" y="628726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94" name="楕円 93"/>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33</xdr:row>
      <xdr:rowOff>99695</xdr:rowOff>
    </xdr:to>
    <xdr:cxnSp macro="">
      <xdr:nvCxnSpPr>
        <xdr:cNvPr id="95" name="直線コネクタ 94"/>
        <xdr:cNvCxnSpPr/>
      </xdr:nvCxnSpPr>
      <xdr:spPr>
        <a:xfrm flipV="1">
          <a:off x="2527300" y="6287262"/>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6"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8"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9"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110126</xdr:rowOff>
    </xdr:from>
    <xdr:ext cx="405111" cy="259045"/>
    <xdr:sp macro="" textlink="">
      <xdr:nvSpPr>
        <xdr:cNvPr id="100" name="n_1mainValue有形固定資産減価償却率"/>
        <xdr:cNvSpPr txBox="1"/>
      </xdr:nvSpPr>
      <xdr:spPr>
        <a:xfrm>
          <a:off x="3836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101" name="n_2mainValue有形固定資産減価償却率"/>
        <xdr:cNvSpPr txBox="1"/>
      </xdr:nvSpPr>
      <xdr:spPr>
        <a:xfrm>
          <a:off x="308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102"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8"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102488</xdr:rowOff>
    </xdr:from>
    <xdr:ext cx="469744" cy="259045"/>
    <xdr:sp macro="" textlink="">
      <xdr:nvSpPr>
        <xdr:cNvPr id="149"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0"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1"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2"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76200</xdr:rowOff>
    </xdr:to>
    <xdr:cxnSp macro="">
      <xdr:nvCxnSpPr>
        <xdr:cNvPr id="77" name="直線コネクタ 76"/>
        <xdr:cNvCxnSpPr/>
      </xdr:nvCxnSpPr>
      <xdr:spPr>
        <a:xfrm flipV="1">
          <a:off x="3797300" y="657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76200</xdr:rowOff>
    </xdr:to>
    <xdr:cxnSp macro="">
      <xdr:nvCxnSpPr>
        <xdr:cNvPr id="79" name="直線コネクタ 78"/>
        <xdr:cNvCxnSpPr/>
      </xdr:nvCxnSpPr>
      <xdr:spPr>
        <a:xfrm>
          <a:off x="2908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102326</xdr:rowOff>
    </xdr:to>
    <xdr:cxnSp macro="">
      <xdr:nvCxnSpPr>
        <xdr:cNvPr id="81" name="直線コネクタ 80"/>
        <xdr:cNvCxnSpPr/>
      </xdr:nvCxnSpPr>
      <xdr:spPr>
        <a:xfrm flipV="1">
          <a:off x="2019300" y="657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6" name="n_1mainValue【道路】&#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7" name="n_2mainValue【道路】&#10;有形固定資産減価償却率"/>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88" name="n_3mainValue【道路】&#10;有形固定資産減価償却率"/>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xdr:rowOff>
    </xdr:from>
    <xdr:to>
      <xdr:col>55</xdr:col>
      <xdr:colOff>50800</xdr:colOff>
      <xdr:row>41</xdr:row>
      <xdr:rowOff>107797</xdr:rowOff>
    </xdr:to>
    <xdr:sp macro="" textlink="">
      <xdr:nvSpPr>
        <xdr:cNvPr id="126" name="楕円 125"/>
        <xdr:cNvSpPr/>
      </xdr:nvSpPr>
      <xdr:spPr>
        <a:xfrm>
          <a:off x="104267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92574</xdr:rowOff>
    </xdr:from>
    <xdr:ext cx="469744" cy="259045"/>
    <xdr:sp macro="" textlink="">
      <xdr:nvSpPr>
        <xdr:cNvPr id="127" name="【道路】&#10;一人当たり延長該当値テキスト"/>
        <xdr:cNvSpPr txBox="1"/>
      </xdr:nvSpPr>
      <xdr:spPr>
        <a:xfrm>
          <a:off x="10515600" y="695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6106</xdr:rowOff>
    </xdr:from>
    <xdr:to>
      <xdr:col>50</xdr:col>
      <xdr:colOff>165100</xdr:colOff>
      <xdr:row>41</xdr:row>
      <xdr:rowOff>107706</xdr:rowOff>
    </xdr:to>
    <xdr:sp macro="" textlink="">
      <xdr:nvSpPr>
        <xdr:cNvPr id="128" name="楕円 127"/>
        <xdr:cNvSpPr/>
      </xdr:nvSpPr>
      <xdr:spPr>
        <a:xfrm>
          <a:off x="9588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56906</xdr:rowOff>
    </xdr:from>
    <xdr:to>
      <xdr:col>55</xdr:col>
      <xdr:colOff>0</xdr:colOff>
      <xdr:row>41</xdr:row>
      <xdr:rowOff>56997</xdr:rowOff>
    </xdr:to>
    <xdr:cxnSp macro="">
      <xdr:nvCxnSpPr>
        <xdr:cNvPr id="129" name="直線コネクタ 128"/>
        <xdr:cNvCxnSpPr/>
      </xdr:nvCxnSpPr>
      <xdr:spPr>
        <a:xfrm>
          <a:off x="9639300" y="708635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5832</xdr:rowOff>
    </xdr:from>
    <xdr:to>
      <xdr:col>46</xdr:col>
      <xdr:colOff>38100</xdr:colOff>
      <xdr:row>41</xdr:row>
      <xdr:rowOff>107432</xdr:rowOff>
    </xdr:to>
    <xdr:sp macro="" textlink="">
      <xdr:nvSpPr>
        <xdr:cNvPr id="130" name="楕円 129"/>
        <xdr:cNvSpPr/>
      </xdr:nvSpPr>
      <xdr:spPr>
        <a:xfrm>
          <a:off x="8699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56632</xdr:rowOff>
    </xdr:from>
    <xdr:to>
      <xdr:col>50</xdr:col>
      <xdr:colOff>114300</xdr:colOff>
      <xdr:row>41</xdr:row>
      <xdr:rowOff>56906</xdr:rowOff>
    </xdr:to>
    <xdr:cxnSp macro="">
      <xdr:nvCxnSpPr>
        <xdr:cNvPr id="131" name="直線コネクタ 130"/>
        <xdr:cNvCxnSpPr/>
      </xdr:nvCxnSpPr>
      <xdr:spPr>
        <a:xfrm>
          <a:off x="8750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6060</xdr:rowOff>
    </xdr:from>
    <xdr:to>
      <xdr:col>41</xdr:col>
      <xdr:colOff>101600</xdr:colOff>
      <xdr:row>41</xdr:row>
      <xdr:rowOff>107660</xdr:rowOff>
    </xdr:to>
    <xdr:sp macro="" textlink="">
      <xdr:nvSpPr>
        <xdr:cNvPr id="132" name="楕円 131"/>
        <xdr:cNvSpPr/>
      </xdr:nvSpPr>
      <xdr:spPr>
        <a:xfrm>
          <a:off x="7810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56632</xdr:rowOff>
    </xdr:from>
    <xdr:to>
      <xdr:col>45</xdr:col>
      <xdr:colOff>177800</xdr:colOff>
      <xdr:row>41</xdr:row>
      <xdr:rowOff>56860</xdr:rowOff>
    </xdr:to>
    <xdr:cxnSp macro="">
      <xdr:nvCxnSpPr>
        <xdr:cNvPr id="133" name="直線コネクタ 132"/>
        <xdr:cNvCxnSpPr/>
      </xdr:nvCxnSpPr>
      <xdr:spPr>
        <a:xfrm flipV="1">
          <a:off x="7861300" y="70860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98833</xdr:rowOff>
    </xdr:from>
    <xdr:ext cx="469744" cy="259045"/>
    <xdr:sp macro="" textlink="">
      <xdr:nvSpPr>
        <xdr:cNvPr id="138" name="n_1mainValue【道路】&#10;一人当たり延長"/>
        <xdr:cNvSpPr txBox="1"/>
      </xdr:nvSpPr>
      <xdr:spPr>
        <a:xfrm>
          <a:off x="93917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98559</xdr:rowOff>
    </xdr:from>
    <xdr:ext cx="469744" cy="259045"/>
    <xdr:sp macro="" textlink="">
      <xdr:nvSpPr>
        <xdr:cNvPr id="139" name="n_2mainValue【道路】&#10;一人当たり延長"/>
        <xdr:cNvSpPr txBox="1"/>
      </xdr:nvSpPr>
      <xdr:spPr>
        <a:xfrm>
          <a:off x="8515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98787</xdr:rowOff>
    </xdr:from>
    <xdr:ext cx="469744" cy="259045"/>
    <xdr:sp macro="" textlink="">
      <xdr:nvSpPr>
        <xdr:cNvPr id="140" name="n_3mainValue【道路】&#10;一人当たり延長"/>
        <xdr:cNvSpPr txBox="1"/>
      </xdr:nvSpPr>
      <xdr:spPr>
        <a:xfrm>
          <a:off x="76264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9"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0" name="楕円 179"/>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81" name="【橋りょう・トンネル】&#10;有形固定資産減価償却率該当値テキスト"/>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82" name="楕円 181"/>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97155</xdr:rowOff>
    </xdr:to>
    <xdr:cxnSp macro="">
      <xdr:nvCxnSpPr>
        <xdr:cNvPr id="183" name="直線コネクタ 182"/>
        <xdr:cNvCxnSpPr/>
      </xdr:nvCxnSpPr>
      <xdr:spPr>
        <a:xfrm flipV="1">
          <a:off x="3797300" y="107194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84" name="楕円 183"/>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97155</xdr:rowOff>
    </xdr:to>
    <xdr:cxnSp macro="">
      <xdr:nvCxnSpPr>
        <xdr:cNvPr id="185" name="直線コネクタ 184"/>
        <xdr:cNvCxnSpPr/>
      </xdr:nvCxnSpPr>
      <xdr:spPr>
        <a:xfrm>
          <a:off x="2908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86" name="楕円 185"/>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64770</xdr:rowOff>
    </xdr:to>
    <xdr:cxnSp macro="">
      <xdr:nvCxnSpPr>
        <xdr:cNvPr id="187" name="直線コネクタ 186"/>
        <xdr:cNvCxnSpPr/>
      </xdr:nvCxnSpPr>
      <xdr:spPr>
        <a:xfrm>
          <a:off x="2019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8"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9"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92" name="n_1mainValue【橋りょう・トンネ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93" name="n_2mainValue【橋りょう・トンネ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194" name="n_3mainValue【橋りょう・トンネル】&#10;有形固定資産減価償却率"/>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126154</xdr:rowOff>
    </xdr:from>
    <xdr:to>
      <xdr:col>55</xdr:col>
      <xdr:colOff>50800</xdr:colOff>
      <xdr:row>63</xdr:row>
      <xdr:rowOff>56304</xdr:rowOff>
    </xdr:to>
    <xdr:sp macro="" textlink="">
      <xdr:nvSpPr>
        <xdr:cNvPr id="230" name="楕円 229"/>
        <xdr:cNvSpPr/>
      </xdr:nvSpPr>
      <xdr:spPr>
        <a:xfrm>
          <a:off x="104267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41081</xdr:rowOff>
    </xdr:from>
    <xdr:ext cx="469744" cy="259045"/>
    <xdr:sp macro="" textlink="">
      <xdr:nvSpPr>
        <xdr:cNvPr id="231" name="【橋りょう・トンネル】&#10;一人当たり有形固定資産（償却資産）額該当値テキスト"/>
        <xdr:cNvSpPr txBox="1"/>
      </xdr:nvSpPr>
      <xdr:spPr>
        <a:xfrm>
          <a:off x="10515600" y="106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127662</xdr:rowOff>
    </xdr:from>
    <xdr:to>
      <xdr:col>50</xdr:col>
      <xdr:colOff>165100</xdr:colOff>
      <xdr:row>63</xdr:row>
      <xdr:rowOff>57812</xdr:rowOff>
    </xdr:to>
    <xdr:sp macro="" textlink="">
      <xdr:nvSpPr>
        <xdr:cNvPr id="232" name="楕円 231"/>
        <xdr:cNvSpPr/>
      </xdr:nvSpPr>
      <xdr:spPr>
        <a:xfrm>
          <a:off x="9588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5504</xdr:rowOff>
    </xdr:from>
    <xdr:to>
      <xdr:col>55</xdr:col>
      <xdr:colOff>0</xdr:colOff>
      <xdr:row>63</xdr:row>
      <xdr:rowOff>7012</xdr:rowOff>
    </xdr:to>
    <xdr:cxnSp macro="">
      <xdr:nvCxnSpPr>
        <xdr:cNvPr id="233" name="直線コネクタ 232"/>
        <xdr:cNvCxnSpPr/>
      </xdr:nvCxnSpPr>
      <xdr:spPr>
        <a:xfrm flipV="1">
          <a:off x="9639300" y="1080685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127399</xdr:rowOff>
    </xdr:from>
    <xdr:to>
      <xdr:col>46</xdr:col>
      <xdr:colOff>38100</xdr:colOff>
      <xdr:row>63</xdr:row>
      <xdr:rowOff>57549</xdr:rowOff>
    </xdr:to>
    <xdr:sp macro="" textlink="">
      <xdr:nvSpPr>
        <xdr:cNvPr id="234" name="楕円 233"/>
        <xdr:cNvSpPr/>
      </xdr:nvSpPr>
      <xdr:spPr>
        <a:xfrm>
          <a:off x="8699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6749</xdr:rowOff>
    </xdr:from>
    <xdr:to>
      <xdr:col>50</xdr:col>
      <xdr:colOff>114300</xdr:colOff>
      <xdr:row>63</xdr:row>
      <xdr:rowOff>7012</xdr:rowOff>
    </xdr:to>
    <xdr:cxnSp macro="">
      <xdr:nvCxnSpPr>
        <xdr:cNvPr id="235" name="直線コネクタ 234"/>
        <xdr:cNvCxnSpPr/>
      </xdr:nvCxnSpPr>
      <xdr:spPr>
        <a:xfrm>
          <a:off x="8750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127274</xdr:rowOff>
    </xdr:from>
    <xdr:to>
      <xdr:col>41</xdr:col>
      <xdr:colOff>101600</xdr:colOff>
      <xdr:row>63</xdr:row>
      <xdr:rowOff>57424</xdr:rowOff>
    </xdr:to>
    <xdr:sp macro="" textlink="">
      <xdr:nvSpPr>
        <xdr:cNvPr id="236" name="楕円 235"/>
        <xdr:cNvSpPr/>
      </xdr:nvSpPr>
      <xdr:spPr>
        <a:xfrm>
          <a:off x="7810500" y="10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6624</xdr:rowOff>
    </xdr:from>
    <xdr:to>
      <xdr:col>45</xdr:col>
      <xdr:colOff>177800</xdr:colOff>
      <xdr:row>63</xdr:row>
      <xdr:rowOff>6749</xdr:rowOff>
    </xdr:to>
    <xdr:cxnSp macro="">
      <xdr:nvCxnSpPr>
        <xdr:cNvPr id="237" name="直線コネクタ 236"/>
        <xdr:cNvCxnSpPr/>
      </xdr:nvCxnSpPr>
      <xdr:spPr>
        <a:xfrm>
          <a:off x="7861300" y="1080797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48939</xdr:rowOff>
    </xdr:from>
    <xdr:ext cx="469744" cy="259045"/>
    <xdr:sp macro="" textlink="">
      <xdr:nvSpPr>
        <xdr:cNvPr id="242" name="n_1mainValue【橋りょう・トンネル】&#10;一人当たり有形固定資産（償却資産）額"/>
        <xdr:cNvSpPr txBox="1"/>
      </xdr:nvSpPr>
      <xdr:spPr>
        <a:xfrm>
          <a:off x="93917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48676</xdr:rowOff>
    </xdr:from>
    <xdr:ext cx="469744" cy="259045"/>
    <xdr:sp macro="" textlink="">
      <xdr:nvSpPr>
        <xdr:cNvPr id="243" name="n_2mainValue【橋りょう・トンネル】&#10;一人当たり有形固定資産（償却資産）額"/>
        <xdr:cNvSpPr txBox="1"/>
      </xdr:nvSpPr>
      <xdr:spPr>
        <a:xfrm>
          <a:off x="8515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48551</xdr:rowOff>
    </xdr:from>
    <xdr:ext cx="469744" cy="259045"/>
    <xdr:sp macro="" textlink="">
      <xdr:nvSpPr>
        <xdr:cNvPr id="244" name="n_3mainValue【橋りょう・トンネル】&#10;一人当たり有形固定資産（償却資産）額"/>
        <xdr:cNvSpPr txBox="1"/>
      </xdr:nvSpPr>
      <xdr:spPr>
        <a:xfrm>
          <a:off x="7626428" y="108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283" name="楕円 282"/>
        <xdr:cNvSpPr/>
      </xdr:nvSpPr>
      <xdr:spPr>
        <a:xfrm>
          <a:off x="45847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284" name="【公営住宅】&#10;有形固定資産減価償却率該当値テキスト"/>
        <xdr:cNvSpPr txBox="1"/>
      </xdr:nvSpPr>
      <xdr:spPr>
        <a:xfrm>
          <a:off x="46736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285" name="楕円 284"/>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17526</xdr:rowOff>
    </xdr:from>
    <xdr:to>
      <xdr:col>24</xdr:col>
      <xdr:colOff>63500</xdr:colOff>
      <xdr:row>80</xdr:row>
      <xdr:rowOff>58674</xdr:rowOff>
    </xdr:to>
    <xdr:cxnSp macro="">
      <xdr:nvCxnSpPr>
        <xdr:cNvPr id="286" name="直線コネクタ 285"/>
        <xdr:cNvCxnSpPr/>
      </xdr:nvCxnSpPr>
      <xdr:spPr>
        <a:xfrm>
          <a:off x="3797300" y="137335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103887</xdr:rowOff>
    </xdr:from>
    <xdr:to>
      <xdr:col>15</xdr:col>
      <xdr:colOff>101600</xdr:colOff>
      <xdr:row>80</xdr:row>
      <xdr:rowOff>34037</xdr:rowOff>
    </xdr:to>
    <xdr:sp macro="" textlink="">
      <xdr:nvSpPr>
        <xdr:cNvPr id="287" name="楕円 286"/>
        <xdr:cNvSpPr/>
      </xdr:nvSpPr>
      <xdr:spPr>
        <a:xfrm>
          <a:off x="2857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154687</xdr:rowOff>
    </xdr:from>
    <xdr:to>
      <xdr:col>19</xdr:col>
      <xdr:colOff>177800</xdr:colOff>
      <xdr:row>80</xdr:row>
      <xdr:rowOff>17526</xdr:rowOff>
    </xdr:to>
    <xdr:cxnSp macro="">
      <xdr:nvCxnSpPr>
        <xdr:cNvPr id="288" name="直線コネクタ 287"/>
        <xdr:cNvCxnSpPr/>
      </xdr:nvCxnSpPr>
      <xdr:spPr>
        <a:xfrm>
          <a:off x="2908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289" name="楕円 288"/>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154687</xdr:rowOff>
    </xdr:to>
    <xdr:cxnSp macro="">
      <xdr:nvCxnSpPr>
        <xdr:cNvPr id="290" name="直線コネクタ 289"/>
        <xdr:cNvCxnSpPr/>
      </xdr:nvCxnSpPr>
      <xdr:spPr>
        <a:xfrm>
          <a:off x="2019300" y="136512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1"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84853</xdr:rowOff>
    </xdr:from>
    <xdr:ext cx="405111" cy="259045"/>
    <xdr:sp macro="" textlink="">
      <xdr:nvSpPr>
        <xdr:cNvPr id="295" name="n_1mainValue【公営住宅】&#10;有形固定資産減価償却率"/>
        <xdr:cNvSpPr txBox="1"/>
      </xdr:nvSpPr>
      <xdr:spPr>
        <a:xfrm>
          <a:off x="35820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96" name="n_2mainValue【公営住宅】&#10;有形固定資産減価償却率"/>
        <xdr:cNvSpPr txBox="1"/>
      </xdr:nvSpPr>
      <xdr:spPr>
        <a:xfrm>
          <a:off x="2705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2557</xdr:rowOff>
    </xdr:from>
    <xdr:ext cx="405111" cy="259045"/>
    <xdr:sp macro="" textlink="">
      <xdr:nvSpPr>
        <xdr:cNvPr id="297" name="n_3mainValue【公営住宅】&#10;有形固定資産減価償却率"/>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35" name="楕円 334"/>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169690</xdr:rowOff>
    </xdr:from>
    <xdr:ext cx="469744" cy="259045"/>
    <xdr:sp macro="" textlink="">
      <xdr:nvSpPr>
        <xdr:cNvPr id="336" name="【公営住宅】&#10;一人当たり面積該当値テキスト"/>
        <xdr:cNvSpPr txBox="1"/>
      </xdr:nvSpPr>
      <xdr:spPr>
        <a:xfrm>
          <a:off x="10515600" y="14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37" name="楕円 336"/>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133655</xdr:rowOff>
    </xdr:from>
    <xdr:to>
      <xdr:col>55</xdr:col>
      <xdr:colOff>0</xdr:colOff>
      <xdr:row>85</xdr:row>
      <xdr:rowOff>134113</xdr:rowOff>
    </xdr:to>
    <xdr:cxnSp macro="">
      <xdr:nvCxnSpPr>
        <xdr:cNvPr id="338" name="直線コネクタ 337"/>
        <xdr:cNvCxnSpPr/>
      </xdr:nvCxnSpPr>
      <xdr:spPr>
        <a:xfrm>
          <a:off x="9639300" y="147069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39" name="楕円 338"/>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133655</xdr:rowOff>
    </xdr:to>
    <xdr:cxnSp macro="">
      <xdr:nvCxnSpPr>
        <xdr:cNvPr id="340" name="直線コネクタ 339"/>
        <xdr:cNvCxnSpPr/>
      </xdr:nvCxnSpPr>
      <xdr:spPr>
        <a:xfrm>
          <a:off x="8750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41" name="楕円 340"/>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133655</xdr:rowOff>
    </xdr:to>
    <xdr:cxnSp macro="">
      <xdr:nvCxnSpPr>
        <xdr:cNvPr id="342" name="直線コネクタ 341"/>
        <xdr:cNvCxnSpPr/>
      </xdr:nvCxnSpPr>
      <xdr:spPr>
        <a:xfrm>
          <a:off x="7861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47"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48"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49" name="n_3mainValue【公営住宅】&#10;一人当たり面積"/>
        <xdr:cNvSpPr txBox="1"/>
      </xdr:nvSpPr>
      <xdr:spPr>
        <a:xfrm>
          <a:off x="7626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06" name="楕円 405"/>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07" name="【認定こども園・幼稚園・保育所】&#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408" name="楕円 407"/>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38</xdr:row>
      <xdr:rowOff>78105</xdr:rowOff>
    </xdr:to>
    <xdr:cxnSp macro="">
      <xdr:nvCxnSpPr>
        <xdr:cNvPr id="409" name="直線コネクタ 408"/>
        <xdr:cNvCxnSpPr/>
      </xdr:nvCxnSpPr>
      <xdr:spPr>
        <a:xfrm flipV="1">
          <a:off x="15481300" y="634746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10" name="楕円 409"/>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78105</xdr:rowOff>
    </xdr:to>
    <xdr:cxnSp macro="">
      <xdr:nvCxnSpPr>
        <xdr:cNvPr id="411" name="直線コネクタ 410"/>
        <xdr:cNvCxnSpPr/>
      </xdr:nvCxnSpPr>
      <xdr:spPr>
        <a:xfrm>
          <a:off x="14592300" y="6560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12" name="楕円 411"/>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xdr:rowOff>
    </xdr:from>
    <xdr:to>
      <xdr:col>76</xdr:col>
      <xdr:colOff>114300</xdr:colOff>
      <xdr:row>38</xdr:row>
      <xdr:rowOff>45720</xdr:rowOff>
    </xdr:to>
    <xdr:cxnSp macro="">
      <xdr:nvCxnSpPr>
        <xdr:cNvPr id="413" name="直線コネクタ 412"/>
        <xdr:cNvCxnSpPr/>
      </xdr:nvCxnSpPr>
      <xdr:spPr>
        <a:xfrm>
          <a:off x="13703300" y="6526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1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1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418" name="n_1main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19" name="n_2mainValue【認定こども園・幼稚園・保育所】&#10;有形固定資産減価償却率"/>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20" name="n_3mainValue【認定こども園・幼稚園・保育所】&#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60" name="楕円 45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6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62" name="楕円 461"/>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38100</xdr:rowOff>
    </xdr:to>
    <xdr:cxnSp macro="">
      <xdr:nvCxnSpPr>
        <xdr:cNvPr id="463" name="直線コネクタ 462"/>
        <xdr:cNvCxnSpPr/>
      </xdr:nvCxnSpPr>
      <xdr:spPr>
        <a:xfrm flipV="1">
          <a:off x="21323300" y="6873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64" name="楕円 46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38100</xdr:rowOff>
    </xdr:to>
    <xdr:cxnSp macro="">
      <xdr:nvCxnSpPr>
        <xdr:cNvPr id="465" name="直線コネクタ 464"/>
        <xdr:cNvCxnSpPr/>
      </xdr:nvCxnSpPr>
      <xdr:spPr>
        <a:xfrm>
          <a:off x="20434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66" name="楕円 46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67" name="直線コネクタ 46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72"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7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74"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11" name="フローチャート: 判断 510"/>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7" name="楕円 516"/>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18" name="【学校施設】&#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9" name="楕円 518"/>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60</xdr:row>
      <xdr:rowOff>169817</xdr:rowOff>
    </xdr:to>
    <xdr:cxnSp macro="">
      <xdr:nvCxnSpPr>
        <xdr:cNvPr id="520" name="直線コネクタ 519"/>
        <xdr:cNvCxnSpPr/>
      </xdr:nvCxnSpPr>
      <xdr:spPr>
        <a:xfrm>
          <a:off x="15481300" y="104502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21" name="楕円 520"/>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163285</xdr:rowOff>
    </xdr:to>
    <xdr:cxnSp macro="">
      <xdr:nvCxnSpPr>
        <xdr:cNvPr id="522" name="直線コネクタ 521"/>
        <xdr:cNvCxnSpPr/>
      </xdr:nvCxnSpPr>
      <xdr:spPr>
        <a:xfrm>
          <a:off x="14592300" y="104045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23" name="楕円 522"/>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117566</xdr:rowOff>
    </xdr:to>
    <xdr:cxnSp macro="">
      <xdr:nvCxnSpPr>
        <xdr:cNvPr id="524" name="直線コネクタ 523"/>
        <xdr:cNvCxnSpPr/>
      </xdr:nvCxnSpPr>
      <xdr:spPr>
        <a:xfrm>
          <a:off x="13703300" y="1038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28"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29" name="n_1main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30"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31" name="n_3mainValue【学校施設】&#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64" name="フローチャート: 判断 563"/>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570" name="楕円 569"/>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571" name="【学校施設】&#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103734</xdr:rowOff>
    </xdr:from>
    <xdr:to>
      <xdr:col>112</xdr:col>
      <xdr:colOff>38100</xdr:colOff>
      <xdr:row>64</xdr:row>
      <xdr:rowOff>33884</xdr:rowOff>
    </xdr:to>
    <xdr:sp macro="" textlink="">
      <xdr:nvSpPr>
        <xdr:cNvPr id="572" name="楕円 571"/>
        <xdr:cNvSpPr/>
      </xdr:nvSpPr>
      <xdr:spPr>
        <a:xfrm>
          <a:off x="21272500" y="10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154534</xdr:rowOff>
    </xdr:to>
    <xdr:cxnSp macro="">
      <xdr:nvCxnSpPr>
        <xdr:cNvPr id="573" name="直線コネクタ 572"/>
        <xdr:cNvCxnSpPr/>
      </xdr:nvCxnSpPr>
      <xdr:spPr>
        <a:xfrm flipV="1">
          <a:off x="21323300" y="1095451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574" name="楕円 573"/>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154534</xdr:rowOff>
    </xdr:to>
    <xdr:cxnSp macro="">
      <xdr:nvCxnSpPr>
        <xdr:cNvPr id="575" name="直線コネクタ 574"/>
        <xdr:cNvCxnSpPr/>
      </xdr:nvCxnSpPr>
      <xdr:spPr>
        <a:xfrm>
          <a:off x="20434300" y="10954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100991</xdr:rowOff>
    </xdr:from>
    <xdr:to>
      <xdr:col>102</xdr:col>
      <xdr:colOff>165100</xdr:colOff>
      <xdr:row>64</xdr:row>
      <xdr:rowOff>31141</xdr:rowOff>
    </xdr:to>
    <xdr:sp macro="" textlink="">
      <xdr:nvSpPr>
        <xdr:cNvPr id="576" name="楕円 575"/>
        <xdr:cNvSpPr/>
      </xdr:nvSpPr>
      <xdr:spPr>
        <a:xfrm>
          <a:off x="19494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151791</xdr:rowOff>
    </xdr:from>
    <xdr:to>
      <xdr:col>107</xdr:col>
      <xdr:colOff>50800</xdr:colOff>
      <xdr:row>63</xdr:row>
      <xdr:rowOff>153162</xdr:rowOff>
    </xdr:to>
    <xdr:cxnSp macro="">
      <xdr:nvCxnSpPr>
        <xdr:cNvPr id="577" name="直線コネクタ 576"/>
        <xdr:cNvCxnSpPr/>
      </xdr:nvCxnSpPr>
      <xdr:spPr>
        <a:xfrm>
          <a:off x="19545300" y="1095314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81"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25011</xdr:rowOff>
    </xdr:from>
    <xdr:ext cx="469744" cy="259045"/>
    <xdr:sp macro="" textlink="">
      <xdr:nvSpPr>
        <xdr:cNvPr id="582" name="n_1mainValue【学校施設】&#10;一人当たり面積"/>
        <xdr:cNvSpPr txBox="1"/>
      </xdr:nvSpPr>
      <xdr:spPr>
        <a:xfrm>
          <a:off x="21075727" y="109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583" name="n_2mainValue【学校施設】&#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22268</xdr:rowOff>
    </xdr:from>
    <xdr:ext cx="469744" cy="259045"/>
    <xdr:sp macro="" textlink="">
      <xdr:nvSpPr>
        <xdr:cNvPr id="584" name="n_3mainValue【学校施設】&#10;一人当たり面積"/>
        <xdr:cNvSpPr txBox="1"/>
      </xdr:nvSpPr>
      <xdr:spPr>
        <a:xfrm>
          <a:off x="193104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19" name="フローチャート: 判断 61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25" name="楕円 624"/>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626" name="【児童館】&#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627" name="楕円 626"/>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116205</xdr:rowOff>
    </xdr:from>
    <xdr:to>
      <xdr:col>85</xdr:col>
      <xdr:colOff>127000</xdr:colOff>
      <xdr:row>82</xdr:row>
      <xdr:rowOff>148589</xdr:rowOff>
    </xdr:to>
    <xdr:cxnSp macro="">
      <xdr:nvCxnSpPr>
        <xdr:cNvPr id="628" name="直線コネクタ 627"/>
        <xdr:cNvCxnSpPr/>
      </xdr:nvCxnSpPr>
      <xdr:spPr>
        <a:xfrm>
          <a:off x="15481300" y="1417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27305</xdr:rowOff>
    </xdr:from>
    <xdr:to>
      <xdr:col>76</xdr:col>
      <xdr:colOff>165100</xdr:colOff>
      <xdr:row>82</xdr:row>
      <xdr:rowOff>128905</xdr:rowOff>
    </xdr:to>
    <xdr:sp macro="" textlink="">
      <xdr:nvSpPr>
        <xdr:cNvPr id="629" name="楕円 628"/>
        <xdr:cNvSpPr/>
      </xdr:nvSpPr>
      <xdr:spPr>
        <a:xfrm>
          <a:off x="14541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82</xdr:row>
      <xdr:rowOff>116205</xdr:rowOff>
    </xdr:to>
    <xdr:cxnSp macro="">
      <xdr:nvCxnSpPr>
        <xdr:cNvPr id="630" name="直線コネクタ 629"/>
        <xdr:cNvCxnSpPr/>
      </xdr:nvCxnSpPr>
      <xdr:spPr>
        <a:xfrm>
          <a:off x="14592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31" name="楕円 630"/>
        <xdr:cNvSpPr/>
      </xdr:nvSpPr>
      <xdr:spPr>
        <a:xfrm>
          <a:off x="1365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78105</xdr:rowOff>
    </xdr:to>
    <xdr:cxnSp macro="">
      <xdr:nvCxnSpPr>
        <xdr:cNvPr id="632" name="直線コネクタ 631"/>
        <xdr:cNvCxnSpPr/>
      </xdr:nvCxnSpPr>
      <xdr:spPr>
        <a:xfrm>
          <a:off x="13703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36"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158132</xdr:rowOff>
    </xdr:from>
    <xdr:ext cx="405111" cy="259045"/>
    <xdr:sp macro="" textlink="">
      <xdr:nvSpPr>
        <xdr:cNvPr id="637" name="n_1main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120032</xdr:rowOff>
    </xdr:from>
    <xdr:ext cx="405111" cy="259045"/>
    <xdr:sp macro="" textlink="">
      <xdr:nvSpPr>
        <xdr:cNvPr id="638" name="n_2mainValue【児童館】&#10;有形固定資産減価償却率"/>
        <xdr:cNvSpPr txBox="1"/>
      </xdr:nvSpPr>
      <xdr:spPr>
        <a:xfrm>
          <a:off x="14389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39" name="n_3main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3" name="フローチャート: 判断 67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79" name="楕円 678"/>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80"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81" name="楕円 680"/>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682" name="直線コネクタ 681"/>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83" name="楕円 682"/>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84" name="直線コネクタ 683"/>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85" name="楕円 684"/>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686" name="直線コネクタ 685"/>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90"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9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93"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23"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28" name="フローチャート: 判断 727"/>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734" name="楕円 733"/>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735"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736" name="楕円 735"/>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154305</xdr:rowOff>
    </xdr:from>
    <xdr:to>
      <xdr:col>85</xdr:col>
      <xdr:colOff>127000</xdr:colOff>
      <xdr:row>105</xdr:row>
      <xdr:rowOff>15239</xdr:rowOff>
    </xdr:to>
    <xdr:cxnSp macro="">
      <xdr:nvCxnSpPr>
        <xdr:cNvPr id="737" name="直線コネクタ 736"/>
        <xdr:cNvCxnSpPr/>
      </xdr:nvCxnSpPr>
      <xdr:spPr>
        <a:xfrm>
          <a:off x="15481300" y="1798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38" name="楕円 737"/>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154305</xdr:rowOff>
    </xdr:to>
    <xdr:cxnSp macro="">
      <xdr:nvCxnSpPr>
        <xdr:cNvPr id="739" name="直線コネクタ 738"/>
        <xdr:cNvCxnSpPr/>
      </xdr:nvCxnSpPr>
      <xdr:spPr>
        <a:xfrm>
          <a:off x="14592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40" name="楕円 739"/>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116205</xdr:rowOff>
    </xdr:to>
    <xdr:cxnSp macro="">
      <xdr:nvCxnSpPr>
        <xdr:cNvPr id="741" name="直線コネクタ 740"/>
        <xdr:cNvCxnSpPr/>
      </xdr:nvCxnSpPr>
      <xdr:spPr>
        <a:xfrm>
          <a:off x="13703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2"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43"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4"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45"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746" name="n_1main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47" name="n_2main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748" name="n_3mainValue【公民館】&#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84" name="フローチャート: 判断 783"/>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790" name="楕円 789"/>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791" name="【公民館】&#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792" name="楕円 791"/>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793" name="直線コネクタ 792"/>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4" name="楕円 793"/>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795" name="直線コネクタ 794"/>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96" name="楕円 795"/>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797" name="直線コネクタ 796"/>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01"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02" name="n_1main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03" name="n_2main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04" name="n_3mainValue【公民館】&#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全体的に増加していく中で、インフラにおいて、道路は全国平均及び東京都平均を下回っており一定程度の整備が図られている一方で、橋りょうについては、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有形固定資産減価償却率が低下したものの、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全国平均及び東京都平均を上回っている現状で老朽化が進んで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橋梁長寿命化修繕計画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計画的な修繕・架替えを進めてい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学校施設・児童館・公民館で、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有形固定資産減価償却率が全国平均及び東京都平均を上回っており、老朽化が進んでいるといえる。学校施設においては学校施設改築・長寿命化計画に基づく計画的な改築等を予定しており、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今後徐々に数字に表れていく見込みである。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市立保育所において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６つの市立保育所をを基幹保育所と位置づけ再編を進め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改修等を進め、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市立幼稚園３園は段階的に廃止を進めているところであ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り、認定こども園・幼稚園・保育所で、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。その他公共施設においても公共施設マネジメントに基づく施設の計画的な保全を進めている状況である。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xdr:cNvSpPr/>
      </xdr:nvSpPr>
      <xdr:spPr>
        <a:xfrm>
          <a:off x="4584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図書館】&#10;有形固定資産減価償却率該当値テキスト"/>
        <xdr:cNvSpPr txBox="1"/>
      </xdr:nvSpPr>
      <xdr:spPr>
        <a:xfrm>
          <a:off x="46736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153924</xdr:rowOff>
    </xdr:to>
    <xdr:cxnSp macro="">
      <xdr:nvCxnSpPr>
        <xdr:cNvPr id="74" name="直線コネクタ 73"/>
        <xdr:cNvCxnSpPr/>
      </xdr:nvCxnSpPr>
      <xdr:spPr>
        <a:xfrm>
          <a:off x="3797300" y="62712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99060</xdr:rowOff>
    </xdr:to>
    <xdr:cxnSp macro="">
      <xdr:nvCxnSpPr>
        <xdr:cNvPr id="76" name="直線コネクタ 75"/>
        <xdr:cNvCxnSpPr/>
      </xdr:nvCxnSpPr>
      <xdr:spPr>
        <a:xfrm>
          <a:off x="2908300" y="622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xdr:rowOff>
    </xdr:from>
    <xdr:to>
      <xdr:col>15</xdr:col>
      <xdr:colOff>50800</xdr:colOff>
      <xdr:row>36</xdr:row>
      <xdr:rowOff>53340</xdr:rowOff>
    </xdr:to>
    <xdr:cxnSp macro="">
      <xdr:nvCxnSpPr>
        <xdr:cNvPr id="78" name="直線コネクタ 77"/>
        <xdr:cNvCxnSpPr/>
      </xdr:nvCxnSpPr>
      <xdr:spPr>
        <a:xfrm>
          <a:off x="2019300" y="61752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3"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4" name="n_2mainValue【図書館】&#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5" name="n_3mainValue【図書館】&#10;有形固定資産減価償却率"/>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3" name="楕円 122"/>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24" name="【図書館】&#10;一人当たり面積該当値テキスト"/>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151130</xdr:rowOff>
    </xdr:from>
    <xdr:to>
      <xdr:col>50</xdr:col>
      <xdr:colOff>165100</xdr:colOff>
      <xdr:row>34</xdr:row>
      <xdr:rowOff>81280</xdr:rowOff>
    </xdr:to>
    <xdr:sp macro="" textlink="">
      <xdr:nvSpPr>
        <xdr:cNvPr id="125" name="楕円 124"/>
        <xdr:cNvSpPr/>
      </xdr:nvSpPr>
      <xdr:spPr>
        <a:xfrm>
          <a:off x="958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30480</xdr:rowOff>
    </xdr:from>
    <xdr:to>
      <xdr:col>55</xdr:col>
      <xdr:colOff>0</xdr:colOff>
      <xdr:row>34</xdr:row>
      <xdr:rowOff>30480</xdr:rowOff>
    </xdr:to>
    <xdr:cxnSp macro="">
      <xdr:nvCxnSpPr>
        <xdr:cNvPr id="126" name="直線コネクタ 125"/>
        <xdr:cNvCxnSpPr/>
      </xdr:nvCxnSpPr>
      <xdr:spPr>
        <a:xfrm>
          <a:off x="9639300" y="58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27" name="楕円 126"/>
        <xdr:cNvSpPr/>
      </xdr:nvSpPr>
      <xdr:spPr>
        <a:xfrm>
          <a:off x="869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xdr:rowOff>
    </xdr:from>
    <xdr:to>
      <xdr:col>50</xdr:col>
      <xdr:colOff>114300</xdr:colOff>
      <xdr:row>34</xdr:row>
      <xdr:rowOff>30480</xdr:rowOff>
    </xdr:to>
    <xdr:cxnSp macro="">
      <xdr:nvCxnSpPr>
        <xdr:cNvPr id="128" name="直線コネクタ 127"/>
        <xdr:cNvCxnSpPr/>
      </xdr:nvCxnSpPr>
      <xdr:spPr>
        <a:xfrm>
          <a:off x="8750300" y="583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29" name="楕円 128"/>
        <xdr:cNvSpPr/>
      </xdr:nvSpPr>
      <xdr:spPr>
        <a:xfrm>
          <a:off x="781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xdr:rowOff>
    </xdr:from>
    <xdr:to>
      <xdr:col>45</xdr:col>
      <xdr:colOff>177800</xdr:colOff>
      <xdr:row>34</xdr:row>
      <xdr:rowOff>7620</xdr:rowOff>
    </xdr:to>
    <xdr:cxnSp macro="">
      <xdr:nvCxnSpPr>
        <xdr:cNvPr id="130" name="直線コネクタ 129"/>
        <xdr:cNvCxnSpPr/>
      </xdr:nvCxnSpPr>
      <xdr:spPr>
        <a:xfrm>
          <a:off x="7861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97807</xdr:rowOff>
    </xdr:from>
    <xdr:ext cx="469744" cy="259045"/>
    <xdr:sp macro="" textlink="">
      <xdr:nvSpPr>
        <xdr:cNvPr id="135" name="n_1mainValue【図書館】&#10;一人当たり面積"/>
        <xdr:cNvSpPr txBox="1"/>
      </xdr:nvSpPr>
      <xdr:spPr>
        <a:xfrm>
          <a:off x="93917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36" name="n_2mainValue【図書館】&#10;一人当たり面積"/>
        <xdr:cNvSpPr txBox="1"/>
      </xdr:nvSpPr>
      <xdr:spPr>
        <a:xfrm>
          <a:off x="8515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37" name="n_3mainValue【図書館】&#10;一人当たり面積"/>
        <xdr:cNvSpPr txBox="1"/>
      </xdr:nvSpPr>
      <xdr:spPr>
        <a:xfrm>
          <a:off x="7626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78" name="楕円 177"/>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79"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0" name="楕円 17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161925</xdr:rowOff>
    </xdr:to>
    <xdr:cxnSp macro="">
      <xdr:nvCxnSpPr>
        <xdr:cNvPr id="181" name="直線コネクタ 180"/>
        <xdr:cNvCxnSpPr/>
      </xdr:nvCxnSpPr>
      <xdr:spPr>
        <a:xfrm flipV="1">
          <a:off x="3797300" y="105670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82" name="楕円 181"/>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61</xdr:row>
      <xdr:rowOff>161925</xdr:rowOff>
    </xdr:to>
    <xdr:cxnSp macro="">
      <xdr:nvCxnSpPr>
        <xdr:cNvPr id="183" name="直線コネクタ 182"/>
        <xdr:cNvCxnSpPr/>
      </xdr:nvCxnSpPr>
      <xdr:spPr>
        <a:xfrm>
          <a:off x="2908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84" name="楕円 183"/>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61</xdr:row>
      <xdr:rowOff>169545</xdr:rowOff>
    </xdr:to>
    <xdr:cxnSp macro="">
      <xdr:nvCxnSpPr>
        <xdr:cNvPr id="185" name="直線コネクタ 184"/>
        <xdr:cNvCxnSpPr/>
      </xdr:nvCxnSpPr>
      <xdr:spPr>
        <a:xfrm flipV="1">
          <a:off x="2019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190"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91" name="n_2mainValue【体育館・プー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192" name="n_3mainValue【体育館・プール】&#10;有形固定資産減価償却率"/>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30" name="楕円 229"/>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31"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32" name="楕円 231"/>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33" name="直線コネクタ 232"/>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34" name="楕円 233"/>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35" name="直線コネクタ 234"/>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65786</xdr:rowOff>
    </xdr:from>
    <xdr:to>
      <xdr:col>41</xdr:col>
      <xdr:colOff>101600</xdr:colOff>
      <xdr:row>61</xdr:row>
      <xdr:rowOff>167386</xdr:rowOff>
    </xdr:to>
    <xdr:sp macro="" textlink="">
      <xdr:nvSpPr>
        <xdr:cNvPr id="236" name="楕円 235"/>
        <xdr:cNvSpPr/>
      </xdr:nvSpPr>
      <xdr:spPr>
        <a:xfrm>
          <a:off x="7810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116586</xdr:rowOff>
    </xdr:from>
    <xdr:to>
      <xdr:col>45</xdr:col>
      <xdr:colOff>177800</xdr:colOff>
      <xdr:row>61</xdr:row>
      <xdr:rowOff>121158</xdr:rowOff>
    </xdr:to>
    <xdr:cxnSp macro="">
      <xdr:nvCxnSpPr>
        <xdr:cNvPr id="237" name="直線コネクタ 236"/>
        <xdr:cNvCxnSpPr/>
      </xdr:nvCxnSpPr>
      <xdr:spPr>
        <a:xfrm>
          <a:off x="7861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17035</xdr:rowOff>
    </xdr:from>
    <xdr:ext cx="469744" cy="259045"/>
    <xdr:sp macro="" textlink="">
      <xdr:nvSpPr>
        <xdr:cNvPr id="242"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43" name="n_2main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12463</xdr:rowOff>
    </xdr:from>
    <xdr:ext cx="469744" cy="259045"/>
    <xdr:sp macro="" textlink="">
      <xdr:nvSpPr>
        <xdr:cNvPr id="244" name="n_3mainValue【体育館・プール】&#10;一人当たり面積"/>
        <xdr:cNvSpPr txBox="1"/>
      </xdr:nvSpPr>
      <xdr:spPr>
        <a:xfrm>
          <a:off x="7626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286" name="楕円 285"/>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287" name="【福祉施設】&#10;有形固定資産減価償却率該当値テキスト"/>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288" name="楕円 287"/>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52795</xdr:rowOff>
    </xdr:to>
    <xdr:cxnSp macro="">
      <xdr:nvCxnSpPr>
        <xdr:cNvPr id="289" name="直線コネクタ 288"/>
        <xdr:cNvCxnSpPr/>
      </xdr:nvCxnSpPr>
      <xdr:spPr>
        <a:xfrm>
          <a:off x="3797300" y="1443336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129358</xdr:rowOff>
    </xdr:from>
    <xdr:to>
      <xdr:col>15</xdr:col>
      <xdr:colOff>101600</xdr:colOff>
      <xdr:row>84</xdr:row>
      <xdr:rowOff>59508</xdr:rowOff>
    </xdr:to>
    <xdr:sp macro="" textlink="">
      <xdr:nvSpPr>
        <xdr:cNvPr id="290" name="楕円 289"/>
        <xdr:cNvSpPr/>
      </xdr:nvSpPr>
      <xdr:spPr>
        <a:xfrm>
          <a:off x="2857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31569</xdr:rowOff>
    </xdr:to>
    <xdr:cxnSp macro="">
      <xdr:nvCxnSpPr>
        <xdr:cNvPr id="291" name="直線コネクタ 290"/>
        <xdr:cNvCxnSpPr/>
      </xdr:nvCxnSpPr>
      <xdr:spPr>
        <a:xfrm>
          <a:off x="2908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92" name="楕円 291"/>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8708</xdr:rowOff>
    </xdr:to>
    <xdr:cxnSp macro="">
      <xdr:nvCxnSpPr>
        <xdr:cNvPr id="293" name="直線コネクタ 292"/>
        <xdr:cNvCxnSpPr/>
      </xdr:nvCxnSpPr>
      <xdr:spPr>
        <a:xfrm>
          <a:off x="2019300" y="1441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298" name="n_1mainValue【福祉施設】&#10;有形固定資産減価償却率"/>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50635</xdr:rowOff>
    </xdr:from>
    <xdr:ext cx="405111" cy="259045"/>
    <xdr:sp macro="" textlink="">
      <xdr:nvSpPr>
        <xdr:cNvPr id="299" name="n_2mainValue【福祉施設】&#10;有形固定資産減価償却率"/>
        <xdr:cNvSpPr txBox="1"/>
      </xdr:nvSpPr>
      <xdr:spPr>
        <a:xfrm>
          <a:off x="2705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00" name="n_3mainValue【福祉施設】&#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40" name="楕円 339"/>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1"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42" name="楕円 341"/>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43" name="直線コネクタ 342"/>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44" name="楕円 343"/>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120650</xdr:rowOff>
    </xdr:from>
    <xdr:to>
      <xdr:col>50</xdr:col>
      <xdr:colOff>114300</xdr:colOff>
      <xdr:row>81</xdr:row>
      <xdr:rowOff>133350</xdr:rowOff>
    </xdr:to>
    <xdr:cxnSp macro="">
      <xdr:nvCxnSpPr>
        <xdr:cNvPr id="345" name="直線コネクタ 344"/>
        <xdr:cNvCxnSpPr/>
      </xdr:nvCxnSpPr>
      <xdr:spPr>
        <a:xfrm>
          <a:off x="8750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46" name="楕円 345"/>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81</xdr:row>
      <xdr:rowOff>120650</xdr:rowOff>
    </xdr:to>
    <xdr:cxnSp macro="">
      <xdr:nvCxnSpPr>
        <xdr:cNvPr id="347" name="直線コネクタ 346"/>
        <xdr:cNvCxnSpPr/>
      </xdr:nvCxnSpPr>
      <xdr:spPr>
        <a:xfrm>
          <a:off x="7861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52"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53"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16527</xdr:rowOff>
    </xdr:from>
    <xdr:ext cx="469744" cy="259045"/>
    <xdr:sp macro="" textlink="">
      <xdr:nvSpPr>
        <xdr:cNvPr id="354" name="n_3mainValue【福祉施設】&#10;一人当たり面積"/>
        <xdr:cNvSpPr txBox="1"/>
      </xdr:nvSpPr>
      <xdr:spPr>
        <a:xfrm>
          <a:off x="7626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96" name="楕円 395"/>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97"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51526</xdr:rowOff>
    </xdr:from>
    <xdr:to>
      <xdr:col>20</xdr:col>
      <xdr:colOff>38100</xdr:colOff>
      <xdr:row>104</xdr:row>
      <xdr:rowOff>153126</xdr:rowOff>
    </xdr:to>
    <xdr:sp macro="" textlink="">
      <xdr:nvSpPr>
        <xdr:cNvPr id="398" name="楕円 397"/>
        <xdr:cNvSpPr/>
      </xdr:nvSpPr>
      <xdr:spPr>
        <a:xfrm>
          <a:off x="3746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133350</xdr:rowOff>
    </xdr:to>
    <xdr:cxnSp macro="">
      <xdr:nvCxnSpPr>
        <xdr:cNvPr id="399" name="直線コネクタ 398"/>
        <xdr:cNvCxnSpPr/>
      </xdr:nvCxnSpPr>
      <xdr:spPr>
        <a:xfrm>
          <a:off x="3797300" y="179331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00" name="楕円 399"/>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133350</xdr:rowOff>
    </xdr:to>
    <xdr:cxnSp macro="">
      <xdr:nvCxnSpPr>
        <xdr:cNvPr id="401" name="直線コネクタ 400"/>
        <xdr:cNvCxnSpPr/>
      </xdr:nvCxnSpPr>
      <xdr:spPr>
        <a:xfrm flipV="1">
          <a:off x="2908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121738</xdr:rowOff>
    </xdr:from>
    <xdr:to>
      <xdr:col>10</xdr:col>
      <xdr:colOff>165100</xdr:colOff>
      <xdr:row>106</xdr:row>
      <xdr:rowOff>51888</xdr:rowOff>
    </xdr:to>
    <xdr:sp macro="" textlink="">
      <xdr:nvSpPr>
        <xdr:cNvPr id="402" name="楕円 401"/>
        <xdr:cNvSpPr/>
      </xdr:nvSpPr>
      <xdr:spPr>
        <a:xfrm>
          <a:off x="1968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106</xdr:row>
      <xdr:rowOff>1088</xdr:rowOff>
    </xdr:to>
    <xdr:cxnSp macro="">
      <xdr:nvCxnSpPr>
        <xdr:cNvPr id="403" name="直線コネクタ 402"/>
        <xdr:cNvCxnSpPr/>
      </xdr:nvCxnSpPr>
      <xdr:spPr>
        <a:xfrm flipV="1">
          <a:off x="2019300" y="1796415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0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169653</xdr:rowOff>
    </xdr:from>
    <xdr:ext cx="405111" cy="259045"/>
    <xdr:sp macro="" textlink="">
      <xdr:nvSpPr>
        <xdr:cNvPr id="408" name="n_1mainValue【市民会館】&#10;有形固定資産減価償却率"/>
        <xdr:cNvSpPr txBox="1"/>
      </xdr:nvSpPr>
      <xdr:spPr>
        <a:xfrm>
          <a:off x="3582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29227</xdr:rowOff>
    </xdr:from>
    <xdr:ext cx="405111" cy="259045"/>
    <xdr:sp macro="" textlink="">
      <xdr:nvSpPr>
        <xdr:cNvPr id="409" name="n_2mainValue【市民会館】&#10;有形固定資産減価償却率"/>
        <xdr:cNvSpPr txBox="1"/>
      </xdr:nvSpPr>
      <xdr:spPr>
        <a:xfrm>
          <a:off x="2705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43015</xdr:rowOff>
    </xdr:from>
    <xdr:ext cx="405111" cy="259045"/>
    <xdr:sp macro="" textlink="">
      <xdr:nvSpPr>
        <xdr:cNvPr id="410" name="n_3mainValue【市民会館】&#10;有形固定資産減価償却率"/>
        <xdr:cNvSpPr txBox="1"/>
      </xdr:nvSpPr>
      <xdr:spPr>
        <a:xfrm>
          <a:off x="1816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50" name="楕円 449"/>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138447</xdr:rowOff>
    </xdr:from>
    <xdr:ext cx="469744" cy="259045"/>
    <xdr:sp macro="" textlink="">
      <xdr:nvSpPr>
        <xdr:cNvPr id="451" name="【市民会館】&#10;一人当たり面積該当値テキスト"/>
        <xdr:cNvSpPr txBox="1"/>
      </xdr:nvSpPr>
      <xdr:spPr>
        <a:xfrm>
          <a:off x="10515600"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52" name="楕円 451"/>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53" name="直線コネクタ 452"/>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143511</xdr:rowOff>
    </xdr:from>
    <xdr:to>
      <xdr:col>46</xdr:col>
      <xdr:colOff>38100</xdr:colOff>
      <xdr:row>100</xdr:row>
      <xdr:rowOff>73661</xdr:rowOff>
    </xdr:to>
    <xdr:sp macro="" textlink="">
      <xdr:nvSpPr>
        <xdr:cNvPr id="454" name="楕円 453"/>
        <xdr:cNvSpPr/>
      </xdr:nvSpPr>
      <xdr:spPr>
        <a:xfrm>
          <a:off x="8699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22861</xdr:rowOff>
    </xdr:from>
    <xdr:to>
      <xdr:col>50</xdr:col>
      <xdr:colOff>114300</xdr:colOff>
      <xdr:row>101</xdr:row>
      <xdr:rowOff>64770</xdr:rowOff>
    </xdr:to>
    <xdr:cxnSp macro="">
      <xdr:nvCxnSpPr>
        <xdr:cNvPr id="455" name="直線コネクタ 454"/>
        <xdr:cNvCxnSpPr/>
      </xdr:nvCxnSpPr>
      <xdr:spPr>
        <a:xfrm>
          <a:off x="8750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162561</xdr:rowOff>
    </xdr:from>
    <xdr:to>
      <xdr:col>41</xdr:col>
      <xdr:colOff>101600</xdr:colOff>
      <xdr:row>101</xdr:row>
      <xdr:rowOff>92711</xdr:rowOff>
    </xdr:to>
    <xdr:sp macro="" textlink="">
      <xdr:nvSpPr>
        <xdr:cNvPr id="456" name="楕円 455"/>
        <xdr:cNvSpPr/>
      </xdr:nvSpPr>
      <xdr:spPr>
        <a:xfrm>
          <a:off x="781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22861</xdr:rowOff>
    </xdr:from>
    <xdr:to>
      <xdr:col>45</xdr:col>
      <xdr:colOff>177800</xdr:colOff>
      <xdr:row>101</xdr:row>
      <xdr:rowOff>41911</xdr:rowOff>
    </xdr:to>
    <xdr:cxnSp macro="">
      <xdr:nvCxnSpPr>
        <xdr:cNvPr id="457" name="直線コネクタ 456"/>
        <xdr:cNvCxnSpPr/>
      </xdr:nvCxnSpPr>
      <xdr:spPr>
        <a:xfrm flipV="1">
          <a:off x="7861300" y="171678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62"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90188</xdr:rowOff>
    </xdr:from>
    <xdr:ext cx="469744" cy="259045"/>
    <xdr:sp macro="" textlink="">
      <xdr:nvSpPr>
        <xdr:cNvPr id="463" name="n_2mainValue【市民会館】&#10;一人当たり面積"/>
        <xdr:cNvSpPr txBox="1"/>
      </xdr:nvSpPr>
      <xdr:spPr>
        <a:xfrm>
          <a:off x="8515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109238</xdr:rowOff>
    </xdr:from>
    <xdr:ext cx="469744" cy="259045"/>
    <xdr:sp macro="" textlink="">
      <xdr:nvSpPr>
        <xdr:cNvPr id="464" name="n_3mainValue【市民会館】&#10;一人当たり面積"/>
        <xdr:cNvSpPr txBox="1"/>
      </xdr:nvSpPr>
      <xdr:spPr>
        <a:xfrm>
          <a:off x="7626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05" name="楕円 504"/>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29227</xdr:rowOff>
    </xdr:from>
    <xdr:ext cx="405111" cy="259045"/>
    <xdr:sp macro="" textlink="">
      <xdr:nvSpPr>
        <xdr:cNvPr id="506" name="【一般廃棄物処理施設】&#10;有形固定資産減価償却率該当値テキスト"/>
        <xdr:cNvSpPr txBox="1"/>
      </xdr:nvSpPr>
      <xdr:spPr>
        <a:xfrm>
          <a:off x="16357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07" name="楕円 506"/>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57150</xdr:rowOff>
    </xdr:to>
    <xdr:cxnSp macro="">
      <xdr:nvCxnSpPr>
        <xdr:cNvPr id="508" name="直線コネクタ 507"/>
        <xdr:cNvCxnSpPr/>
      </xdr:nvCxnSpPr>
      <xdr:spPr>
        <a:xfrm>
          <a:off x="15481300" y="653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09" name="楕円 508"/>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20955</xdr:rowOff>
    </xdr:to>
    <xdr:cxnSp macro="">
      <xdr:nvCxnSpPr>
        <xdr:cNvPr id="510" name="直線コネクタ 509"/>
        <xdr:cNvCxnSpPr/>
      </xdr:nvCxnSpPr>
      <xdr:spPr>
        <a:xfrm>
          <a:off x="14592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11" name="楕円 510"/>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37</xdr:row>
      <xdr:rowOff>156210</xdr:rowOff>
    </xdr:to>
    <xdr:cxnSp macro="">
      <xdr:nvCxnSpPr>
        <xdr:cNvPr id="512" name="直線コネクタ 511"/>
        <xdr:cNvCxnSpPr/>
      </xdr:nvCxnSpPr>
      <xdr:spPr>
        <a:xfrm>
          <a:off x="13703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88282</xdr:rowOff>
    </xdr:from>
    <xdr:ext cx="405111" cy="259045"/>
    <xdr:sp macro="" textlink="">
      <xdr:nvSpPr>
        <xdr:cNvPr id="517" name="n_1mainValue【一般廃棄物処理施設】&#10;有形固定資産減価償却率"/>
        <xdr:cNvSpPr txBox="1"/>
      </xdr:nvSpPr>
      <xdr:spPr>
        <a:xfrm>
          <a:off x="15266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518" name="n_2main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19" name="n_3mainValue【一般廃棄物処理施設】&#10;有形固定資産減価償却率"/>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8"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131631</xdr:rowOff>
    </xdr:from>
    <xdr:to>
      <xdr:col>116</xdr:col>
      <xdr:colOff>114300</xdr:colOff>
      <xdr:row>40</xdr:row>
      <xdr:rowOff>61781</xdr:rowOff>
    </xdr:to>
    <xdr:sp macro="" textlink="">
      <xdr:nvSpPr>
        <xdr:cNvPr id="559" name="楕円 558"/>
        <xdr:cNvSpPr/>
      </xdr:nvSpPr>
      <xdr:spPr>
        <a:xfrm>
          <a:off x="22110700" y="6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110058</xdr:rowOff>
    </xdr:from>
    <xdr:ext cx="534377" cy="259045"/>
    <xdr:sp macro="" textlink="">
      <xdr:nvSpPr>
        <xdr:cNvPr id="560" name="【一般廃棄物処理施設】&#10;一人当たり有形固定資産（償却資産）額該当値テキスト"/>
        <xdr:cNvSpPr txBox="1"/>
      </xdr:nvSpPr>
      <xdr:spPr>
        <a:xfrm>
          <a:off x="22199600" y="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130000</xdr:rowOff>
    </xdr:from>
    <xdr:to>
      <xdr:col>112</xdr:col>
      <xdr:colOff>38100</xdr:colOff>
      <xdr:row>40</xdr:row>
      <xdr:rowOff>60150</xdr:rowOff>
    </xdr:to>
    <xdr:sp macro="" textlink="">
      <xdr:nvSpPr>
        <xdr:cNvPr id="561" name="楕円 560"/>
        <xdr:cNvSpPr/>
      </xdr:nvSpPr>
      <xdr:spPr>
        <a:xfrm>
          <a:off x="21272500" y="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9350</xdr:rowOff>
    </xdr:from>
    <xdr:to>
      <xdr:col>116</xdr:col>
      <xdr:colOff>63500</xdr:colOff>
      <xdr:row>40</xdr:row>
      <xdr:rowOff>10981</xdr:rowOff>
    </xdr:to>
    <xdr:cxnSp macro="">
      <xdr:nvCxnSpPr>
        <xdr:cNvPr id="562" name="直線コネクタ 561"/>
        <xdr:cNvCxnSpPr/>
      </xdr:nvCxnSpPr>
      <xdr:spPr>
        <a:xfrm>
          <a:off x="21323300" y="6867350"/>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126563</xdr:rowOff>
    </xdr:from>
    <xdr:to>
      <xdr:col>107</xdr:col>
      <xdr:colOff>101600</xdr:colOff>
      <xdr:row>40</xdr:row>
      <xdr:rowOff>56713</xdr:rowOff>
    </xdr:to>
    <xdr:sp macro="" textlink="">
      <xdr:nvSpPr>
        <xdr:cNvPr id="563" name="楕円 562"/>
        <xdr:cNvSpPr/>
      </xdr:nvSpPr>
      <xdr:spPr>
        <a:xfrm>
          <a:off x="20383500" y="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5913</xdr:rowOff>
    </xdr:from>
    <xdr:to>
      <xdr:col>111</xdr:col>
      <xdr:colOff>177800</xdr:colOff>
      <xdr:row>40</xdr:row>
      <xdr:rowOff>9350</xdr:rowOff>
    </xdr:to>
    <xdr:cxnSp macro="">
      <xdr:nvCxnSpPr>
        <xdr:cNvPr id="564" name="直線コネクタ 563"/>
        <xdr:cNvCxnSpPr/>
      </xdr:nvCxnSpPr>
      <xdr:spPr>
        <a:xfrm>
          <a:off x="20434300" y="686391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118943</xdr:rowOff>
    </xdr:from>
    <xdr:to>
      <xdr:col>102</xdr:col>
      <xdr:colOff>165100</xdr:colOff>
      <xdr:row>40</xdr:row>
      <xdr:rowOff>49093</xdr:rowOff>
    </xdr:to>
    <xdr:sp macro="" textlink="">
      <xdr:nvSpPr>
        <xdr:cNvPr id="565" name="楕円 564"/>
        <xdr:cNvSpPr/>
      </xdr:nvSpPr>
      <xdr:spPr>
        <a:xfrm>
          <a:off x="19494500" y="6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169743</xdr:rowOff>
    </xdr:from>
    <xdr:to>
      <xdr:col>107</xdr:col>
      <xdr:colOff>50800</xdr:colOff>
      <xdr:row>40</xdr:row>
      <xdr:rowOff>5913</xdr:rowOff>
    </xdr:to>
    <xdr:cxnSp macro="">
      <xdr:nvCxnSpPr>
        <xdr:cNvPr id="566" name="直線コネクタ 565"/>
        <xdr:cNvCxnSpPr/>
      </xdr:nvCxnSpPr>
      <xdr:spPr>
        <a:xfrm>
          <a:off x="19545300" y="68562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51277</xdr:rowOff>
    </xdr:from>
    <xdr:ext cx="534377" cy="259045"/>
    <xdr:sp macro="" textlink="">
      <xdr:nvSpPr>
        <xdr:cNvPr id="571" name="n_1mainValue【一般廃棄物処理施設】&#10;一人当たり有形固定資産（償却資産）額"/>
        <xdr:cNvSpPr txBox="1"/>
      </xdr:nvSpPr>
      <xdr:spPr>
        <a:xfrm>
          <a:off x="21043411" y="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47840</xdr:rowOff>
    </xdr:from>
    <xdr:ext cx="534377" cy="259045"/>
    <xdr:sp macro="" textlink="">
      <xdr:nvSpPr>
        <xdr:cNvPr id="572" name="n_2mainValue【一般廃棄物処理施設】&#10;一人当たり有形固定資産（償却資産）額"/>
        <xdr:cNvSpPr txBox="1"/>
      </xdr:nvSpPr>
      <xdr:spPr>
        <a:xfrm>
          <a:off x="20167111" y="69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40220</xdr:rowOff>
    </xdr:from>
    <xdr:ext cx="534377" cy="259045"/>
    <xdr:sp macro="" textlink="">
      <xdr:nvSpPr>
        <xdr:cNvPr id="573" name="n_3mainValue【一般廃棄物処理施設】&#10;一人当たり有形固定資産（償却資産）額"/>
        <xdr:cNvSpPr txBox="1"/>
      </xdr:nvSpPr>
      <xdr:spPr>
        <a:xfrm>
          <a:off x="19278111" y="68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117793</xdr:rowOff>
    </xdr:from>
    <xdr:to>
      <xdr:col>85</xdr:col>
      <xdr:colOff>177800</xdr:colOff>
      <xdr:row>63</xdr:row>
      <xdr:rowOff>47943</xdr:rowOff>
    </xdr:to>
    <xdr:sp macro="" textlink="">
      <xdr:nvSpPr>
        <xdr:cNvPr id="618" name="楕円 617"/>
        <xdr:cNvSpPr/>
      </xdr:nvSpPr>
      <xdr:spPr>
        <a:xfrm>
          <a:off x="162687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96220</xdr:rowOff>
    </xdr:from>
    <xdr:ext cx="405111" cy="259045"/>
    <xdr:sp macro="" textlink="">
      <xdr:nvSpPr>
        <xdr:cNvPr id="619" name="【保健センター・保健所】&#10;有形固定資産減価償却率該当値テキスト"/>
        <xdr:cNvSpPr txBox="1"/>
      </xdr:nvSpPr>
      <xdr:spPr>
        <a:xfrm>
          <a:off x="16357600" y="10726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620" name="楕円 619"/>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168593</xdr:rowOff>
    </xdr:from>
    <xdr:to>
      <xdr:col>85</xdr:col>
      <xdr:colOff>127000</xdr:colOff>
      <xdr:row>63</xdr:row>
      <xdr:rowOff>28575</xdr:rowOff>
    </xdr:to>
    <xdr:cxnSp macro="">
      <xdr:nvCxnSpPr>
        <xdr:cNvPr id="621" name="直線コネクタ 620"/>
        <xdr:cNvCxnSpPr/>
      </xdr:nvCxnSpPr>
      <xdr:spPr>
        <a:xfrm flipV="1">
          <a:off x="15481300" y="1079849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106363</xdr:rowOff>
    </xdr:from>
    <xdr:to>
      <xdr:col>76</xdr:col>
      <xdr:colOff>165100</xdr:colOff>
      <xdr:row>63</xdr:row>
      <xdr:rowOff>36513</xdr:rowOff>
    </xdr:to>
    <xdr:sp macro="" textlink="">
      <xdr:nvSpPr>
        <xdr:cNvPr id="622" name="楕円 621"/>
        <xdr:cNvSpPr/>
      </xdr:nvSpPr>
      <xdr:spPr>
        <a:xfrm>
          <a:off x="14541500" y="107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157163</xdr:rowOff>
    </xdr:from>
    <xdr:to>
      <xdr:col>81</xdr:col>
      <xdr:colOff>50800</xdr:colOff>
      <xdr:row>63</xdr:row>
      <xdr:rowOff>28575</xdr:rowOff>
    </xdr:to>
    <xdr:cxnSp macro="">
      <xdr:nvCxnSpPr>
        <xdr:cNvPr id="623" name="直線コネクタ 622"/>
        <xdr:cNvCxnSpPr/>
      </xdr:nvCxnSpPr>
      <xdr:spPr>
        <a:xfrm>
          <a:off x="14592300" y="107870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624" name="楕円 623"/>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157163</xdr:rowOff>
    </xdr:from>
    <xdr:to>
      <xdr:col>76</xdr:col>
      <xdr:colOff>114300</xdr:colOff>
      <xdr:row>62</xdr:row>
      <xdr:rowOff>165735</xdr:rowOff>
    </xdr:to>
    <xdr:cxnSp macro="">
      <xdr:nvCxnSpPr>
        <xdr:cNvPr id="625" name="直線コネクタ 624"/>
        <xdr:cNvCxnSpPr/>
      </xdr:nvCxnSpPr>
      <xdr:spPr>
        <a:xfrm flipV="1">
          <a:off x="13703300" y="1078706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630" name="n_1mainValue【保健センター・保健所】&#10;有形固定資産減価償却率"/>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27640</xdr:rowOff>
    </xdr:from>
    <xdr:ext cx="405111" cy="259045"/>
    <xdr:sp macro="" textlink="">
      <xdr:nvSpPr>
        <xdr:cNvPr id="631" name="n_2mainValue【保健センター・保健所】&#10;有形固定資産減価償却率"/>
        <xdr:cNvSpPr txBox="1"/>
      </xdr:nvSpPr>
      <xdr:spPr>
        <a:xfrm>
          <a:off x="14389744" y="1082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632" name="n_3mainValue【保健センター・保健所】&#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70" name="楕円 66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71"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72" name="楕円 671"/>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673" name="直線コネクタ 672"/>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74" name="楕円 673"/>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675" name="直線コネクタ 674"/>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76" name="楕円 675"/>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77" name="直線コネクタ 676"/>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8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3"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84"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23" name="楕円 722"/>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24"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51308</xdr:rowOff>
    </xdr:from>
    <xdr:to>
      <xdr:col>81</xdr:col>
      <xdr:colOff>101600</xdr:colOff>
      <xdr:row>81</xdr:row>
      <xdr:rowOff>152908</xdr:rowOff>
    </xdr:to>
    <xdr:sp macro="" textlink="">
      <xdr:nvSpPr>
        <xdr:cNvPr id="725" name="楕円 724"/>
        <xdr:cNvSpPr/>
      </xdr:nvSpPr>
      <xdr:spPr>
        <a:xfrm>
          <a:off x="15430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102108</xdr:rowOff>
    </xdr:from>
    <xdr:to>
      <xdr:col>85</xdr:col>
      <xdr:colOff>127000</xdr:colOff>
      <xdr:row>81</xdr:row>
      <xdr:rowOff>118111</xdr:rowOff>
    </xdr:to>
    <xdr:cxnSp macro="">
      <xdr:nvCxnSpPr>
        <xdr:cNvPr id="726" name="直線コネクタ 725"/>
        <xdr:cNvCxnSpPr/>
      </xdr:nvCxnSpPr>
      <xdr:spPr>
        <a:xfrm>
          <a:off x="15481300" y="1398955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163322</xdr:rowOff>
    </xdr:from>
    <xdr:to>
      <xdr:col>76</xdr:col>
      <xdr:colOff>165100</xdr:colOff>
      <xdr:row>81</xdr:row>
      <xdr:rowOff>93472</xdr:rowOff>
    </xdr:to>
    <xdr:sp macro="" textlink="">
      <xdr:nvSpPr>
        <xdr:cNvPr id="727" name="楕円 726"/>
        <xdr:cNvSpPr/>
      </xdr:nvSpPr>
      <xdr:spPr>
        <a:xfrm>
          <a:off x="14541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42672</xdr:rowOff>
    </xdr:from>
    <xdr:to>
      <xdr:col>81</xdr:col>
      <xdr:colOff>50800</xdr:colOff>
      <xdr:row>81</xdr:row>
      <xdr:rowOff>102108</xdr:rowOff>
    </xdr:to>
    <xdr:cxnSp macro="">
      <xdr:nvCxnSpPr>
        <xdr:cNvPr id="728" name="直線コネクタ 727"/>
        <xdr:cNvCxnSpPr/>
      </xdr:nvCxnSpPr>
      <xdr:spPr>
        <a:xfrm>
          <a:off x="14592300" y="139301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29" name="楕円 728"/>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42672</xdr:rowOff>
    </xdr:to>
    <xdr:cxnSp macro="">
      <xdr:nvCxnSpPr>
        <xdr:cNvPr id="730" name="直線コネクタ 729"/>
        <xdr:cNvCxnSpPr/>
      </xdr:nvCxnSpPr>
      <xdr:spPr>
        <a:xfrm>
          <a:off x="13703300" y="1386840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169435</xdr:rowOff>
    </xdr:from>
    <xdr:ext cx="405111" cy="259045"/>
    <xdr:sp macro="" textlink="">
      <xdr:nvSpPr>
        <xdr:cNvPr id="735" name="n_1mainValue【消防施設】&#10;有形固定資産減価償却率"/>
        <xdr:cNvSpPr txBox="1"/>
      </xdr:nvSpPr>
      <xdr:spPr>
        <a:xfrm>
          <a:off x="152660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36" name="n_2main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37" name="n_3mainValue【消防施設】&#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77" name="楕円 776"/>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78" name="【消防施設】&#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79" name="楕円 778"/>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80" name="直線コネクタ 779"/>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81" name="楕円 780"/>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82" name="直線コネクタ 781"/>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83" name="楕円 782"/>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84" name="直線コネクタ 783"/>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89"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90" name="n_2mainValue【消防施設】&#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91" name="n_3mainValue【消防施設】&#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833" name="楕円 832"/>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134638</xdr:rowOff>
    </xdr:from>
    <xdr:ext cx="405111" cy="259045"/>
    <xdr:sp macro="" textlink="">
      <xdr:nvSpPr>
        <xdr:cNvPr id="834" name="【庁舎】&#10;有形固定資産減価償却率該当値テキスト"/>
        <xdr:cNvSpPr txBox="1"/>
      </xdr:nvSpPr>
      <xdr:spPr>
        <a:xfrm>
          <a:off x="16357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835" name="楕円 834"/>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99061</xdr:rowOff>
    </xdr:to>
    <xdr:cxnSp macro="">
      <xdr:nvCxnSpPr>
        <xdr:cNvPr id="836" name="直線コネクタ 835"/>
        <xdr:cNvCxnSpPr/>
      </xdr:nvCxnSpPr>
      <xdr:spPr>
        <a:xfrm>
          <a:off x="15481300" y="184262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837" name="楕円 836"/>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81099</xdr:rowOff>
    </xdr:to>
    <xdr:cxnSp macro="">
      <xdr:nvCxnSpPr>
        <xdr:cNvPr id="838" name="直線コネクタ 837"/>
        <xdr:cNvCxnSpPr/>
      </xdr:nvCxnSpPr>
      <xdr:spPr>
        <a:xfrm>
          <a:off x="14592300" y="184148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839" name="楕円 838"/>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69669</xdr:rowOff>
    </xdr:to>
    <xdr:cxnSp macro="">
      <xdr:nvCxnSpPr>
        <xdr:cNvPr id="840" name="直線コネクタ 839"/>
        <xdr:cNvCxnSpPr/>
      </xdr:nvCxnSpPr>
      <xdr:spPr>
        <a:xfrm>
          <a:off x="13703300" y="183952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845" name="n_1mainValue【庁舎】&#10;有形固定資産減価償却率"/>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846" name="n_2mainValue【庁舎】&#10;有形固定資産減価償却率"/>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847" name="n_3mainValue【庁舎】&#10;有形固定資産減価償却率"/>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74"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885" name="楕円 884"/>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145559</xdr:rowOff>
    </xdr:from>
    <xdr:ext cx="469744" cy="259045"/>
    <xdr:sp macro="" textlink="">
      <xdr:nvSpPr>
        <xdr:cNvPr id="886" name="【庁舎】&#10;一人当たり面積該当値テキスト"/>
        <xdr:cNvSpPr txBox="1"/>
      </xdr:nvSpPr>
      <xdr:spPr>
        <a:xfrm>
          <a:off x="22199600"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887" name="楕円 886"/>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46482</xdr:rowOff>
    </xdr:to>
    <xdr:cxnSp macro="">
      <xdr:nvCxnSpPr>
        <xdr:cNvPr id="888" name="直線コネクタ 887"/>
        <xdr:cNvCxnSpPr/>
      </xdr:nvCxnSpPr>
      <xdr:spPr>
        <a:xfrm>
          <a:off x="21323300" y="1804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889" name="楕円 888"/>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46482</xdr:rowOff>
    </xdr:to>
    <xdr:cxnSp macro="">
      <xdr:nvCxnSpPr>
        <xdr:cNvPr id="890" name="直線コネクタ 889"/>
        <xdr:cNvCxnSpPr/>
      </xdr:nvCxnSpPr>
      <xdr:spPr>
        <a:xfrm>
          <a:off x="20434300" y="1804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91" name="楕円 890"/>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46482</xdr:rowOff>
    </xdr:to>
    <xdr:cxnSp macro="">
      <xdr:nvCxnSpPr>
        <xdr:cNvPr id="892" name="直線コネクタ 891"/>
        <xdr:cNvCxnSpPr/>
      </xdr:nvCxnSpPr>
      <xdr:spPr>
        <a:xfrm>
          <a:off x="19545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3"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4"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88409</xdr:rowOff>
    </xdr:from>
    <xdr:ext cx="469744" cy="259045"/>
    <xdr:sp macro="" textlink="">
      <xdr:nvSpPr>
        <xdr:cNvPr id="897"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898" name="n_2mainValue【庁舎】&#10;一人当たり面積"/>
        <xdr:cNvSpPr txBox="1"/>
      </xdr:nvSpPr>
      <xdr:spPr>
        <a:xfrm>
          <a:off x="20199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99" name="n_3main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最も全国平均及び東京都平均と乖離があり、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庁舎については、本庁舎の新築を進めており平成２９年度に庁舎建設の設計を実施し、令和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おもや完成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、令和８年度の本庁舎のはなれ完成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を目指しているところである。また、体育館・プールについても有形固定資産減価償却率が全国平均及び東京都平均を大幅に上回っており、体育館では、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規模や配置状況、老朽化状況を踏まえ、処分や機能移転を検討しつつ、必要な施設に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耐震補強など大規模改修を実施している状況である。老朽化の進んでいる地域プールについては、公共施設マネジメントに沿って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処分に向けた取組を進めているところである。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その他公共施設においても有形固定資産減価償却率が全国平均及び東京都平均を上回っている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令和元年度の基準財政需要額は前年度と比べて</a:t>
          </a:r>
          <a:r>
            <a:rPr kumimoji="1" lang="en-US" altLang="ja-JP" sz="1300">
              <a:latin typeface="ＭＳ Ｐゴシック" panose="020B0600070205080204" pitchFamily="50" charset="-128"/>
              <a:ea typeface="ＭＳ Ｐゴシック" panose="020B0600070205080204" pitchFamily="50" charset="-128"/>
            </a:rPr>
            <a:t>7,052</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千円の増加となり、増加額が最大の費目は「社会福祉費」で要因は単位費用の増だった。また、基準財政収入額は</a:t>
          </a:r>
          <a:r>
            <a:rPr kumimoji="1" lang="en-US" altLang="ja-JP" sz="1300">
              <a:latin typeface="ＭＳ Ｐゴシック" panose="020B0600070205080204" pitchFamily="50" charset="-128"/>
              <a:ea typeface="ＭＳ Ｐゴシック" panose="020B0600070205080204" pitchFamily="50" charset="-128"/>
            </a:rPr>
            <a:t>65,316</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千円の増加となり、増加額が最大の費目は「固定資産税（家屋）」で要因は新築家屋の増だった。単年度の財政力指数は多少上昇傾向であったものの、３か年平均では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財政力指数のうち、とりわけ基準財政需要額については本市の裁量はないが、市税の課税標準額の増加等により基準財政収入額が増額となり、結果的に高い水準であることが望ましいと捉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54328</xdr:rowOff>
    </xdr:to>
    <xdr:cxnSp macro="">
      <xdr:nvCxnSpPr>
        <xdr:cNvPr id="69" name="直線コネクタ 68"/>
        <xdr:cNvCxnSpPr/>
      </xdr:nvCxnSpPr>
      <xdr:spPr>
        <a:xfrm>
          <a:off x="4114800" y="655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xdr:cNvCxnSpPr/>
      </xdr:nvCxnSpPr>
      <xdr:spPr>
        <a:xfrm flipV="1">
          <a:off x="3225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54328</xdr:rowOff>
    </xdr:from>
    <xdr:to>
      <xdr:col>15</xdr:col>
      <xdr:colOff>82550</xdr:colOff>
      <xdr:row>38</xdr:row>
      <xdr:rowOff>81139</xdr:rowOff>
    </xdr:to>
    <xdr:cxnSp macro="">
      <xdr:nvCxnSpPr>
        <xdr:cNvPr id="75" name="直線コネクタ 74"/>
        <xdr:cNvCxnSpPr/>
      </xdr:nvCxnSpPr>
      <xdr:spPr>
        <a:xfrm flipV="1">
          <a:off x="2336800" y="656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81139</xdr:rowOff>
    </xdr:from>
    <xdr:to>
      <xdr:col>11</xdr:col>
      <xdr:colOff>31750</xdr:colOff>
      <xdr:row>38</xdr:row>
      <xdr:rowOff>148167</xdr:rowOff>
    </xdr:to>
    <xdr:cxnSp macro="">
      <xdr:nvCxnSpPr>
        <xdr:cNvPr id="78" name="直線コネクタ 77"/>
        <xdr:cNvCxnSpPr/>
      </xdr:nvCxnSpPr>
      <xdr:spPr>
        <a:xfrm flipV="1">
          <a:off x="1447800" y="65962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3528</xdr:rowOff>
    </xdr:from>
    <xdr:to>
      <xdr:col>23</xdr:col>
      <xdr:colOff>184150</xdr:colOff>
      <xdr:row>38</xdr:row>
      <xdr:rowOff>105128</xdr:rowOff>
    </xdr:to>
    <xdr:sp macro="" textlink="">
      <xdr:nvSpPr>
        <xdr:cNvPr id="88" name="楕円 87"/>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20055</xdr:rowOff>
    </xdr:from>
    <xdr:ext cx="762000" cy="259045"/>
    <xdr:sp macro="" textlink="">
      <xdr:nvSpPr>
        <xdr:cNvPr id="89"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xdr:cNvSpPr/>
      </xdr:nvSpPr>
      <xdr:spPr>
        <a:xfrm>
          <a:off x="4064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xdr:cNvSpPr txBox="1"/>
      </xdr:nvSpPr>
      <xdr:spPr>
        <a:xfrm>
          <a:off x="3733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xdr:cNvSpPr/>
      </xdr:nvSpPr>
      <xdr:spPr>
        <a:xfrm>
          <a:off x="3175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xdr:cNvSpPr txBox="1"/>
      </xdr:nvSpPr>
      <xdr:spPr>
        <a:xfrm>
          <a:off x="2844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30339</xdr:rowOff>
    </xdr:from>
    <xdr:to>
      <xdr:col>11</xdr:col>
      <xdr:colOff>82550</xdr:colOff>
      <xdr:row>38</xdr:row>
      <xdr:rowOff>131939</xdr:rowOff>
    </xdr:to>
    <xdr:sp macro="" textlink="">
      <xdr:nvSpPr>
        <xdr:cNvPr id="94" name="楕円 93"/>
        <xdr:cNvSpPr/>
      </xdr:nvSpPr>
      <xdr:spPr>
        <a:xfrm>
          <a:off x="2286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142116</xdr:rowOff>
    </xdr:from>
    <xdr:ext cx="762000" cy="259045"/>
    <xdr:sp macro="" textlink="">
      <xdr:nvSpPr>
        <xdr:cNvPr id="95" name="テキスト ボックス 94"/>
        <xdr:cNvSpPr txBox="1"/>
      </xdr:nvSpPr>
      <xdr:spPr>
        <a:xfrm>
          <a:off x="1955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分母の経常一般財源は</a:t>
          </a:r>
          <a:r>
            <a:rPr kumimoji="1" lang="en-US" altLang="ja-JP" sz="1300">
              <a:latin typeface="ＭＳ Ｐゴシック" panose="020B0600070205080204" pitchFamily="50" charset="-128"/>
              <a:ea typeface="ＭＳ Ｐゴシック" panose="020B0600070205080204" pitchFamily="50" charset="-128"/>
            </a:rPr>
            <a:t>139,449</a:t>
          </a:r>
          <a:r>
            <a:rPr kumimoji="1" lang="ja-JP" altLang="en-US" sz="1300">
              <a:latin typeface="ＭＳ Ｐゴシック" panose="020B0600070205080204" pitchFamily="50" charset="-128"/>
              <a:ea typeface="ＭＳ Ｐゴシック" panose="020B0600070205080204" pitchFamily="50" charset="-128"/>
            </a:rPr>
            <a:t>千円増となった。増加額が最大の項目は幼児教育保育無償化に関連した「地方特例交付金」で、純粋な影響度としては比率を</a:t>
          </a:r>
          <a:r>
            <a:rPr kumimoji="1" lang="en-US" altLang="ja-JP" sz="1300">
              <a:latin typeface="ＭＳ Ｐゴシック" panose="020B0600070205080204" pitchFamily="50" charset="-128"/>
              <a:ea typeface="ＭＳ Ｐゴシック" panose="020B0600070205080204" pitchFamily="50" charset="-128"/>
            </a:rPr>
            <a:t>0.731</a:t>
          </a:r>
          <a:r>
            <a:rPr kumimoji="1" lang="ja-JP" altLang="en-US" sz="1300">
              <a:latin typeface="ＭＳ Ｐゴシック" panose="020B0600070205080204" pitchFamily="50" charset="-128"/>
              <a:ea typeface="ＭＳ Ｐゴシック" panose="020B0600070205080204" pitchFamily="50" charset="-128"/>
            </a:rPr>
            <a:t>ポイント押し下げる効果があった。一方、分子の経常経費充当一般財源は</a:t>
          </a:r>
          <a:r>
            <a:rPr kumimoji="1" lang="en-US" altLang="ja-JP" sz="1300">
              <a:latin typeface="ＭＳ Ｐゴシック" panose="020B0600070205080204" pitchFamily="50" charset="-128"/>
              <a:ea typeface="ＭＳ Ｐゴシック" panose="020B0600070205080204" pitchFamily="50" charset="-128"/>
            </a:rPr>
            <a:t>1,875,869</a:t>
          </a:r>
          <a:r>
            <a:rPr kumimoji="1" lang="ja-JP" altLang="en-US" sz="1300">
              <a:latin typeface="ＭＳ Ｐゴシック" panose="020B0600070205080204" pitchFamily="50" charset="-128"/>
              <a:ea typeface="ＭＳ Ｐゴシック" panose="020B0600070205080204" pitchFamily="50" charset="-128"/>
            </a:rPr>
            <a:t>千円の増となった。増加額が最大の項目は「物件費」で、純粋な影響度としては比率を</a:t>
          </a:r>
          <a:r>
            <a:rPr kumimoji="1" lang="en-US" altLang="ja-JP" sz="1300">
              <a:latin typeface="ＭＳ Ｐゴシック" panose="020B0600070205080204" pitchFamily="50" charset="-128"/>
              <a:ea typeface="ＭＳ Ｐゴシック" panose="020B0600070205080204" pitchFamily="50" charset="-128"/>
            </a:rPr>
            <a:t>0.994</a:t>
          </a:r>
          <a:r>
            <a:rPr kumimoji="1" lang="ja-JP" altLang="en-US" sz="1300">
              <a:latin typeface="ＭＳ Ｐゴシック" panose="020B0600070205080204" pitchFamily="50" charset="-128"/>
              <a:ea typeface="ＭＳ Ｐゴシック" panose="020B0600070205080204" pitchFamily="50" charset="-128"/>
            </a:rPr>
            <a:t>ポイント押し上げた。その要因としては、公園の適正管理の推進や廃棄物収集運搬委託費の見直しなどによる増が挙げられる。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79163</xdr:rowOff>
    </xdr:from>
    <xdr:to>
      <xdr:col>23</xdr:col>
      <xdr:colOff>133350</xdr:colOff>
      <xdr:row>68</xdr:row>
      <xdr:rowOff>37254</xdr:rowOff>
    </xdr:to>
    <xdr:cxnSp macro="">
      <xdr:nvCxnSpPr>
        <xdr:cNvPr id="127" name="直線コネクタ 126"/>
        <xdr:cNvCxnSpPr/>
      </xdr:nvCxnSpPr>
      <xdr:spPr>
        <a:xfrm flipV="1">
          <a:off x="4953000" y="105376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9331</xdr:rowOff>
    </xdr:from>
    <xdr:ext cx="762000" cy="259045"/>
    <xdr:sp macro="" textlink="">
      <xdr:nvSpPr>
        <xdr:cNvPr id="128" name="財政構造の弾力性最小値テキスト"/>
        <xdr:cNvSpPr txBox="1"/>
      </xdr:nvSpPr>
      <xdr:spPr>
        <a:xfrm>
          <a:off x="5041900" y="116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37254</xdr:rowOff>
    </xdr:from>
    <xdr:to>
      <xdr:col>24</xdr:col>
      <xdr:colOff>12700</xdr:colOff>
      <xdr:row>68</xdr:row>
      <xdr:rowOff>37254</xdr:rowOff>
    </xdr:to>
    <xdr:cxnSp macro="">
      <xdr:nvCxnSpPr>
        <xdr:cNvPr id="129" name="直線コネクタ 128"/>
        <xdr:cNvCxnSpPr/>
      </xdr:nvCxnSpPr>
      <xdr:spPr>
        <a:xfrm>
          <a:off x="4864100" y="1169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165540</xdr:rowOff>
    </xdr:from>
    <xdr:ext cx="762000" cy="259045"/>
    <xdr:sp macro="" textlink="">
      <xdr:nvSpPr>
        <xdr:cNvPr id="130" name="財政構造の弾力性最大値テキスト"/>
        <xdr:cNvSpPr txBox="1"/>
      </xdr:nvSpPr>
      <xdr:spPr>
        <a:xfrm>
          <a:off x="5041900" y="102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79163</xdr:rowOff>
    </xdr:from>
    <xdr:to>
      <xdr:col>24</xdr:col>
      <xdr:colOff>12700</xdr:colOff>
      <xdr:row>61</xdr:row>
      <xdr:rowOff>79163</xdr:rowOff>
    </xdr:to>
    <xdr:cxnSp macro="">
      <xdr:nvCxnSpPr>
        <xdr:cNvPr id="131" name="直線コネクタ 130"/>
        <xdr:cNvCxnSpPr/>
      </xdr:nvCxnSpPr>
      <xdr:spPr>
        <a:xfrm>
          <a:off x="4864100" y="1053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61</xdr:row>
      <xdr:rowOff>95250</xdr:rowOff>
    </xdr:to>
    <xdr:cxnSp macro="">
      <xdr:nvCxnSpPr>
        <xdr:cNvPr id="132" name="直線コネクタ 131"/>
        <xdr:cNvCxnSpPr/>
      </xdr:nvCxnSpPr>
      <xdr:spPr>
        <a:xfrm>
          <a:off x="4114800" y="1030435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89340</xdr:rowOff>
    </xdr:from>
    <xdr:ext cx="762000" cy="259045"/>
    <xdr:sp macro="" textlink="">
      <xdr:nvSpPr>
        <xdr:cNvPr id="133" name="財政構造の弾力性平均値テキスト"/>
        <xdr:cNvSpPr txBox="1"/>
      </xdr:nvSpPr>
      <xdr:spPr>
        <a:xfrm>
          <a:off x="5041900" y="11062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34" name="フローチャート: 判断 133"/>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60</xdr:row>
      <xdr:rowOff>25400</xdr:rowOff>
    </xdr:to>
    <xdr:cxnSp macro="">
      <xdr:nvCxnSpPr>
        <xdr:cNvPr id="135" name="直線コネクタ 134"/>
        <xdr:cNvCxnSpPr/>
      </xdr:nvCxnSpPr>
      <xdr:spPr>
        <a:xfrm flipV="1">
          <a:off x="3225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60</xdr:row>
      <xdr:rowOff>25400</xdr:rowOff>
    </xdr:to>
    <xdr:cxnSp macro="">
      <xdr:nvCxnSpPr>
        <xdr:cNvPr id="138" name="直線コネクタ 137"/>
        <xdr:cNvCxnSpPr/>
      </xdr:nvCxnSpPr>
      <xdr:spPr>
        <a:xfrm>
          <a:off x="2336800" y="102480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9" name="フローチャート: 判断 138"/>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40" name="テキスト ボックス 139"/>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132504</xdr:rowOff>
    </xdr:to>
    <xdr:cxnSp macro="">
      <xdr:nvCxnSpPr>
        <xdr:cNvPr id="141" name="直線コネクタ 140"/>
        <xdr:cNvCxnSpPr/>
      </xdr:nvCxnSpPr>
      <xdr:spPr>
        <a:xfrm>
          <a:off x="1447800" y="100952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137177</xdr:rowOff>
    </xdr:from>
    <xdr:ext cx="762000" cy="259045"/>
    <xdr:sp macro="" textlink="">
      <xdr:nvSpPr>
        <xdr:cNvPr id="152" name="財政構造の弾力性該当値テキスト"/>
        <xdr:cNvSpPr txBox="1"/>
      </xdr:nvSpPr>
      <xdr:spPr>
        <a:xfrm>
          <a:off x="5041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3" name="楕円 152"/>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4" name="テキスト ボックス 153"/>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9" name="楕円 158"/>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0" name="テキスト ボックス 159"/>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や事務事業の見直しを徹底してきた結果、東京都内自治体との比較では、昨年度に引き続き、平均を下回っている状況であるが、一方で、類似団体との比較では平均を上回っている状況でその乖離も大きくなってい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今後も行政サービスの水準を維持するとともに、多様化する市民ニーズに対応しながら、適正な人件費及び物件費等となるよう努めていく。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2" name="直線コネクタ 191"/>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3"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4" name="直線コネクタ 193"/>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5"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6" name="直線コネクタ 195"/>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55421</xdr:rowOff>
    </xdr:from>
    <xdr:to>
      <xdr:col>23</xdr:col>
      <xdr:colOff>133350</xdr:colOff>
      <xdr:row>84</xdr:row>
      <xdr:rowOff>112954</xdr:rowOff>
    </xdr:to>
    <xdr:cxnSp macro="">
      <xdr:nvCxnSpPr>
        <xdr:cNvPr id="197" name="直線コネクタ 196"/>
        <xdr:cNvCxnSpPr/>
      </xdr:nvCxnSpPr>
      <xdr:spPr>
        <a:xfrm>
          <a:off x="4114800" y="14457221"/>
          <a:ext cx="8382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8"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9" name="フローチャート: 判断 198"/>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150138</xdr:rowOff>
    </xdr:from>
    <xdr:to>
      <xdr:col>19</xdr:col>
      <xdr:colOff>133350</xdr:colOff>
      <xdr:row>84</xdr:row>
      <xdr:rowOff>55421</xdr:rowOff>
    </xdr:to>
    <xdr:cxnSp macro="">
      <xdr:nvCxnSpPr>
        <xdr:cNvPr id="200" name="直線コネクタ 199"/>
        <xdr:cNvCxnSpPr/>
      </xdr:nvCxnSpPr>
      <xdr:spPr>
        <a:xfrm>
          <a:off x="3225800" y="14380488"/>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1" name="フローチャート: 判断 200"/>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2" name="テキスト ボックス 201"/>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122388</xdr:rowOff>
    </xdr:from>
    <xdr:to>
      <xdr:col>15</xdr:col>
      <xdr:colOff>82550</xdr:colOff>
      <xdr:row>83</xdr:row>
      <xdr:rowOff>150138</xdr:rowOff>
    </xdr:to>
    <xdr:cxnSp macro="">
      <xdr:nvCxnSpPr>
        <xdr:cNvPr id="203" name="直線コネクタ 202"/>
        <xdr:cNvCxnSpPr/>
      </xdr:nvCxnSpPr>
      <xdr:spPr>
        <a:xfrm>
          <a:off x="2336800" y="14352738"/>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4" name="フローチャート: 判断 203"/>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5" name="テキスト ボックス 204"/>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108600</xdr:rowOff>
    </xdr:from>
    <xdr:to>
      <xdr:col>11</xdr:col>
      <xdr:colOff>31750</xdr:colOff>
      <xdr:row>83</xdr:row>
      <xdr:rowOff>122388</xdr:rowOff>
    </xdr:to>
    <xdr:cxnSp macro="">
      <xdr:nvCxnSpPr>
        <xdr:cNvPr id="206" name="直線コネクタ 205"/>
        <xdr:cNvCxnSpPr/>
      </xdr:nvCxnSpPr>
      <xdr:spPr>
        <a:xfrm>
          <a:off x="1447800" y="1433895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7" name="フローチャート: 判断 206"/>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08" name="テキスト ボックス 207"/>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9" name="フローチャート: 判断 208"/>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0" name="テキスト ボックス 209"/>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62154</xdr:rowOff>
    </xdr:from>
    <xdr:to>
      <xdr:col>23</xdr:col>
      <xdr:colOff>184150</xdr:colOff>
      <xdr:row>84</xdr:row>
      <xdr:rowOff>163754</xdr:rowOff>
    </xdr:to>
    <xdr:sp macro="" textlink="">
      <xdr:nvSpPr>
        <xdr:cNvPr id="216" name="楕円 215"/>
        <xdr:cNvSpPr/>
      </xdr:nvSpPr>
      <xdr:spPr>
        <a:xfrm>
          <a:off x="4902200" y="144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34231</xdr:rowOff>
    </xdr:from>
    <xdr:ext cx="762000" cy="259045"/>
    <xdr:sp macro="" textlink="">
      <xdr:nvSpPr>
        <xdr:cNvPr id="217" name="人件費・物件費等の状況該当値テキスト"/>
        <xdr:cNvSpPr txBox="1"/>
      </xdr:nvSpPr>
      <xdr:spPr>
        <a:xfrm>
          <a:off x="5041900" y="1443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4621</xdr:rowOff>
    </xdr:from>
    <xdr:to>
      <xdr:col>19</xdr:col>
      <xdr:colOff>184150</xdr:colOff>
      <xdr:row>84</xdr:row>
      <xdr:rowOff>106221</xdr:rowOff>
    </xdr:to>
    <xdr:sp macro="" textlink="">
      <xdr:nvSpPr>
        <xdr:cNvPr id="218" name="楕円 217"/>
        <xdr:cNvSpPr/>
      </xdr:nvSpPr>
      <xdr:spPr>
        <a:xfrm>
          <a:off x="4064000" y="144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90998</xdr:rowOff>
    </xdr:from>
    <xdr:ext cx="736600" cy="259045"/>
    <xdr:sp macro="" textlink="">
      <xdr:nvSpPr>
        <xdr:cNvPr id="219" name="テキスト ボックス 218"/>
        <xdr:cNvSpPr txBox="1"/>
      </xdr:nvSpPr>
      <xdr:spPr>
        <a:xfrm>
          <a:off x="3733800" y="1449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99338</xdr:rowOff>
    </xdr:from>
    <xdr:to>
      <xdr:col>15</xdr:col>
      <xdr:colOff>133350</xdr:colOff>
      <xdr:row>84</xdr:row>
      <xdr:rowOff>29488</xdr:rowOff>
    </xdr:to>
    <xdr:sp macro="" textlink="">
      <xdr:nvSpPr>
        <xdr:cNvPr id="220" name="楕円 219"/>
        <xdr:cNvSpPr/>
      </xdr:nvSpPr>
      <xdr:spPr>
        <a:xfrm>
          <a:off x="3175000" y="143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14265</xdr:rowOff>
    </xdr:from>
    <xdr:ext cx="762000" cy="259045"/>
    <xdr:sp macro="" textlink="">
      <xdr:nvSpPr>
        <xdr:cNvPr id="221" name="テキスト ボックス 220"/>
        <xdr:cNvSpPr txBox="1"/>
      </xdr:nvSpPr>
      <xdr:spPr>
        <a:xfrm>
          <a:off x="2844800" y="1441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71588</xdr:rowOff>
    </xdr:from>
    <xdr:to>
      <xdr:col>11</xdr:col>
      <xdr:colOff>82550</xdr:colOff>
      <xdr:row>84</xdr:row>
      <xdr:rowOff>1738</xdr:rowOff>
    </xdr:to>
    <xdr:sp macro="" textlink="">
      <xdr:nvSpPr>
        <xdr:cNvPr id="222" name="楕円 221"/>
        <xdr:cNvSpPr/>
      </xdr:nvSpPr>
      <xdr:spPr>
        <a:xfrm>
          <a:off x="2286000" y="143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11915</xdr:rowOff>
    </xdr:from>
    <xdr:ext cx="762000" cy="259045"/>
    <xdr:sp macro="" textlink="">
      <xdr:nvSpPr>
        <xdr:cNvPr id="223" name="テキスト ボックス 222"/>
        <xdr:cNvSpPr txBox="1"/>
      </xdr:nvSpPr>
      <xdr:spPr>
        <a:xfrm>
          <a:off x="1955800" y="1407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57800</xdr:rowOff>
    </xdr:from>
    <xdr:to>
      <xdr:col>7</xdr:col>
      <xdr:colOff>31750</xdr:colOff>
      <xdr:row>83</xdr:row>
      <xdr:rowOff>159400</xdr:rowOff>
    </xdr:to>
    <xdr:sp macro="" textlink="">
      <xdr:nvSpPr>
        <xdr:cNvPr id="224" name="楕円 223"/>
        <xdr:cNvSpPr/>
      </xdr:nvSpPr>
      <xdr:spPr>
        <a:xfrm>
          <a:off x="1397000" y="14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169577</xdr:rowOff>
    </xdr:from>
    <xdr:ext cx="762000" cy="259045"/>
    <xdr:sp macro="" textlink="">
      <xdr:nvSpPr>
        <xdr:cNvPr id="225" name="テキスト ボックス 224"/>
        <xdr:cNvSpPr txBox="1"/>
      </xdr:nvSpPr>
      <xdr:spPr>
        <a:xfrm>
          <a:off x="1066800" y="140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国や東京都に準じた給与構造改革等を実施してきており、平成２８年度からは更なる職務給化を図るため、東京都に準じた給料表への切替を実施している。当該切替による影響から、一時的に指数が上昇することとなったが、令和元年度には採用・退職による職員構成の変動が主な要因とな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ポイント低下し、引き続き、国の水準及び類似団体平均を下回る状況となっている。今後も引き続き給与の適正化に努めていく。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4" name="直線コネクタ 253"/>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7"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8" name="直線コネクタ 257"/>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85</xdr:row>
      <xdr:rowOff>11641</xdr:rowOff>
    </xdr:to>
    <xdr:cxnSp macro="">
      <xdr:nvCxnSpPr>
        <xdr:cNvPr id="259" name="直線コネクタ 258"/>
        <xdr:cNvCxnSpPr/>
      </xdr:nvCxnSpPr>
      <xdr:spPr>
        <a:xfrm flipV="1">
          <a:off x="16179800" y="1434359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1" name="フローチャート: 判断 26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71966</xdr:rowOff>
    </xdr:to>
    <xdr:cxnSp macro="">
      <xdr:nvCxnSpPr>
        <xdr:cNvPr id="262" name="直線コネクタ 261"/>
        <xdr:cNvCxnSpPr/>
      </xdr:nvCxnSpPr>
      <xdr:spPr>
        <a:xfrm flipV="1">
          <a:off x="15290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3" name="フローチャート: 判断 262"/>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4" name="テキスト ボックス 263"/>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65" name="直線コネクタ 264"/>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6" name="フローチャート: 判断 265"/>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7" name="テキスト ボックス 266"/>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51859</xdr:rowOff>
    </xdr:to>
    <xdr:cxnSp macro="">
      <xdr:nvCxnSpPr>
        <xdr:cNvPr id="268" name="直線コネクタ 267"/>
        <xdr:cNvCxnSpPr/>
      </xdr:nvCxnSpPr>
      <xdr:spPr>
        <a:xfrm flipV="1">
          <a:off x="13512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1" name="フローチャート: 判断 270"/>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2" name="テキスト ボックス 271"/>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8" name="楕円 277"/>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9"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0" name="楕円 279"/>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1" name="テキスト ボックス 28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2" name="楕円 281"/>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3" name="テキスト ボックス 28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4" name="楕円 28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5" name="テキスト ボックス 28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6" name="楕円 285"/>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7" name="テキスト ボックス 286"/>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9" name="直線コネクタ 318"/>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0"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1" name="直線コネクタ 320"/>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69306</xdr:rowOff>
    </xdr:from>
    <xdr:to>
      <xdr:col>81</xdr:col>
      <xdr:colOff>44450</xdr:colOff>
      <xdr:row>59</xdr:row>
      <xdr:rowOff>69306</xdr:rowOff>
    </xdr:to>
    <xdr:cxnSp macro="">
      <xdr:nvCxnSpPr>
        <xdr:cNvPr id="324" name="直線コネクタ 323"/>
        <xdr:cNvCxnSpPr/>
      </xdr:nvCxnSpPr>
      <xdr:spPr>
        <a:xfrm>
          <a:off x="16179800" y="10184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5"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6" name="フローチャート: 判断 325"/>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62412</xdr:rowOff>
    </xdr:from>
    <xdr:to>
      <xdr:col>77</xdr:col>
      <xdr:colOff>44450</xdr:colOff>
      <xdr:row>59</xdr:row>
      <xdr:rowOff>69306</xdr:rowOff>
    </xdr:to>
    <xdr:cxnSp macro="">
      <xdr:nvCxnSpPr>
        <xdr:cNvPr id="327" name="直線コネクタ 326"/>
        <xdr:cNvCxnSpPr/>
      </xdr:nvCxnSpPr>
      <xdr:spPr>
        <a:xfrm>
          <a:off x="15290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8" name="フローチャート: 判断 327"/>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29" name="テキスト ボックス 328"/>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76200</xdr:rowOff>
    </xdr:to>
    <xdr:cxnSp macro="">
      <xdr:nvCxnSpPr>
        <xdr:cNvPr id="330" name="直線コネクタ 329"/>
        <xdr:cNvCxnSpPr/>
      </xdr:nvCxnSpPr>
      <xdr:spPr>
        <a:xfrm flipV="1">
          <a:off x="14401800" y="101779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1" name="フローチャート: 判断 330"/>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2" name="テキスト ボックス 331"/>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76200</xdr:rowOff>
    </xdr:to>
    <xdr:cxnSp macro="">
      <xdr:nvCxnSpPr>
        <xdr:cNvPr id="333" name="直線コネクタ 332"/>
        <xdr:cNvCxnSpPr/>
      </xdr:nvCxnSpPr>
      <xdr:spPr>
        <a:xfrm>
          <a:off x="13512800" y="10160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5" name="テキスト ボックス 33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6" name="フローチャート: 判断 335"/>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7" name="テキスト ボックス 336"/>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3" name="楕円 342"/>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111233</xdr:rowOff>
    </xdr:from>
    <xdr:ext cx="762000" cy="259045"/>
    <xdr:sp macro="" textlink="">
      <xdr:nvSpPr>
        <xdr:cNvPr id="344" name="定員管理の状況該当値テキスト"/>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5" name="楕円 344"/>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6" name="テキスト ボックス 345"/>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11612</xdr:rowOff>
    </xdr:from>
    <xdr:to>
      <xdr:col>73</xdr:col>
      <xdr:colOff>44450</xdr:colOff>
      <xdr:row>59</xdr:row>
      <xdr:rowOff>113212</xdr:rowOff>
    </xdr:to>
    <xdr:sp macro="" textlink="">
      <xdr:nvSpPr>
        <xdr:cNvPr id="347" name="楕円 346"/>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123389</xdr:rowOff>
    </xdr:from>
    <xdr:ext cx="762000" cy="259045"/>
    <xdr:sp macro="" textlink="">
      <xdr:nvSpPr>
        <xdr:cNvPr id="348" name="テキスト ボックス 347"/>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9" name="楕円 348"/>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50" name="テキスト ボックス 349"/>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51" name="楕円 350"/>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2" name="テキスト ボックス 351"/>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ポイント減となり、この減少に最も影響を与えた要因は「準公債費債務負担比率」の減少（▲</a:t>
          </a:r>
          <a:r>
            <a:rPr kumimoji="1" lang="en-US" altLang="ja-JP" sz="1300">
              <a:latin typeface="ＭＳ Ｐゴシック" panose="020B0600070205080204" pitchFamily="50" charset="-128"/>
              <a:ea typeface="ＭＳ Ｐゴシック" panose="020B0600070205080204" pitchFamily="50" charset="-128"/>
            </a:rPr>
            <a:t>612,032</a:t>
          </a:r>
          <a:r>
            <a:rPr kumimoji="1" lang="ja-JP" altLang="en-US" sz="1300">
              <a:latin typeface="ＭＳ Ｐゴシック" panose="020B0600070205080204" pitchFamily="50" charset="-128"/>
              <a:ea typeface="ＭＳ Ｐゴシック" panose="020B0600070205080204" pitchFamily="50" charset="-128"/>
            </a:rPr>
            <a:t>千円）で、純粋な影響度としては</a:t>
          </a:r>
          <a:r>
            <a:rPr kumimoji="1" lang="en-US" altLang="ja-JP" sz="1300">
              <a:latin typeface="ＭＳ Ｐゴシック" panose="020B0600070205080204" pitchFamily="50" charset="-128"/>
              <a:ea typeface="ＭＳ Ｐゴシック" panose="020B0600070205080204" pitchFamily="50" charset="-128"/>
            </a:rPr>
            <a:t>1.163</a:t>
          </a:r>
          <a:r>
            <a:rPr kumimoji="1" lang="ja-JP" altLang="en-US" sz="1300">
              <a:latin typeface="ＭＳ Ｐゴシック" panose="020B0600070205080204" pitchFamily="50" charset="-128"/>
              <a:ea typeface="ＭＳ Ｐゴシック" panose="020B0600070205080204" pitchFamily="50" charset="-128"/>
            </a:rPr>
            <a:t>ポイント下げる効果があり、その内訳としては「その他（土地開発公社からの買戻し）」の減少（</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894,181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282,149</a:t>
          </a:r>
          <a:r>
            <a:rPr kumimoji="1" lang="ja-JP" altLang="en-US" sz="1300">
              <a:latin typeface="ＭＳ Ｐゴシック" panose="020B0600070205080204" pitchFamily="50" charset="-128"/>
              <a:ea typeface="ＭＳ Ｐゴシック" panose="020B0600070205080204" pitchFamily="50" charset="-128"/>
            </a:rPr>
            <a:t>千円）が寄与している。今後も市債の計画的な借入れを行いながら、健全財政の維持に努めていく。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2" name="直線コネクタ 381"/>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3"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4" name="直線コネクタ 383"/>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126093</xdr:rowOff>
    </xdr:to>
    <xdr:cxnSp macro="">
      <xdr:nvCxnSpPr>
        <xdr:cNvPr id="387" name="直線コネクタ 386"/>
        <xdr:cNvCxnSpPr/>
      </xdr:nvCxnSpPr>
      <xdr:spPr>
        <a:xfrm flipV="1">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8"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9" name="フローチャート: 判断 388"/>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126093</xdr:rowOff>
    </xdr:to>
    <xdr:cxnSp macro="">
      <xdr:nvCxnSpPr>
        <xdr:cNvPr id="390" name="直線コネクタ 389"/>
        <xdr:cNvCxnSpPr/>
      </xdr:nvCxnSpPr>
      <xdr:spPr>
        <a:xfrm>
          <a:off x="15290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1" name="フローチャート: 判断 390"/>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2" name="テキスト ボックス 391"/>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114602</xdr:rowOff>
    </xdr:to>
    <xdr:cxnSp macro="">
      <xdr:nvCxnSpPr>
        <xdr:cNvPr id="393" name="直線コネクタ 392"/>
        <xdr:cNvCxnSpPr/>
      </xdr:nvCxnSpPr>
      <xdr:spPr>
        <a:xfrm>
          <a:off x="14401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4" name="フローチャート: 判断 393"/>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5" name="テキスト ボックス 394"/>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149074</xdr:rowOff>
    </xdr:to>
    <xdr:cxnSp macro="">
      <xdr:nvCxnSpPr>
        <xdr:cNvPr id="396" name="直線コネクタ 395"/>
        <xdr:cNvCxnSpPr/>
      </xdr:nvCxnSpPr>
      <xdr:spPr>
        <a:xfrm flipV="1">
          <a:off x="13512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7" name="フローチャート: 判断 396"/>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8" name="テキスト ボックス 397"/>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9" name="フローチャート: 判断 398"/>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0" name="テキスト ボックス 399"/>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6" name="楕円 405"/>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7"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8" name="楕円 40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9" name="テキスト ボックス 40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10" name="楕円 409"/>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11" name="テキスト ボックス 410"/>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2" name="楕円 411"/>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3" name="テキスト ボックス 412"/>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4" name="楕円 413"/>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5" name="テキスト ボックス 414"/>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4" name="直線コネクタ 443"/>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5"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6" name="直線コネクタ 445"/>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9"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0" name="フローチャート: 判断 449"/>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3" name="フローチャート: 判断 452"/>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4" name="テキスト ボックス 453"/>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5" name="フローチャート: 判断 454"/>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6" name="テキスト ボックス 455"/>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8" name="テキスト ボックス 457"/>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令和元年度の人件費充当一般財源は</a:t>
          </a:r>
          <a:r>
            <a:rPr kumimoji="1" lang="en-US" altLang="ja-JP" sz="1200">
              <a:latin typeface="ＭＳ Ｐゴシック" panose="020B0600070205080204" pitchFamily="50" charset="-128"/>
              <a:ea typeface="ＭＳ Ｐゴシック" panose="020B0600070205080204" pitchFamily="50" charset="-128"/>
            </a:rPr>
            <a:t>9,930,126</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325,727</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は、幼児教育保育無償化による保育料充当の減、退職者数の増による退職手当の増などが影響している。全国や東京都平均と比較しても低く、類似団体内の順位も一位で最も低くなっている。これは、早い段階から組織改正など組織・機構の見直しや、事務事業、施設管理における民営化などを実施し、職員数の適正化を図ってきた結果と捉えており、今後もこの取組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20320</xdr:rowOff>
    </xdr:to>
    <xdr:cxnSp macro="">
      <xdr:nvCxnSpPr>
        <xdr:cNvPr id="66" name="直線コネクタ 65"/>
        <xdr:cNvCxnSpPr/>
      </xdr:nvCxnSpPr>
      <xdr:spPr>
        <a:xfrm>
          <a:off x="3987800" y="581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153670</xdr:rowOff>
    </xdr:to>
    <xdr:cxnSp macro="">
      <xdr:nvCxnSpPr>
        <xdr:cNvPr id="69" name="直線コネクタ 68"/>
        <xdr:cNvCxnSpPr/>
      </xdr:nvCxnSpPr>
      <xdr:spPr>
        <a:xfrm>
          <a:off x="3098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xdr:cNvCxnSpPr/>
      </xdr:nvCxnSpPr>
      <xdr:spPr>
        <a:xfrm flipV="1">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33</xdr:row>
      <xdr:rowOff>161290</xdr:rowOff>
    </xdr:to>
    <xdr:cxnSp macro="">
      <xdr:nvCxnSpPr>
        <xdr:cNvPr id="75" name="直線コネクタ 74"/>
        <xdr:cNvCxnSpPr/>
      </xdr:nvCxnSpPr>
      <xdr:spPr>
        <a:xfrm>
          <a:off x="1320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令和元年度の物件費充当一般財源は</a:t>
          </a:r>
          <a:r>
            <a:rPr kumimoji="1" lang="en-US" altLang="ja-JP" sz="1200">
              <a:latin typeface="ＭＳ Ｐゴシック" panose="020B0600070205080204" pitchFamily="50" charset="-128"/>
              <a:ea typeface="ＭＳ Ｐゴシック" panose="020B0600070205080204" pitchFamily="50" charset="-128"/>
            </a:rPr>
            <a:t>14,130,600</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558,670</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0.994</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は、公園の適正管理の推進や廃棄物収集運搬委託費の見直しによる増が挙げられる。民営化を推し進める中で、人件費と一体で効果を検討しながら、今後も公共施設の最適化による管理コストの削減等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74422</xdr:rowOff>
    </xdr:to>
    <xdr:cxnSp macro="">
      <xdr:nvCxnSpPr>
        <xdr:cNvPr id="125" name="直線コネクタ 124"/>
        <xdr:cNvCxnSpPr/>
      </xdr:nvCxnSpPr>
      <xdr:spPr>
        <a:xfrm>
          <a:off x="15671800" y="2943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28702</xdr:rowOff>
    </xdr:to>
    <xdr:cxnSp macro="">
      <xdr:nvCxnSpPr>
        <xdr:cNvPr id="128" name="直線コネクタ 127"/>
        <xdr:cNvCxnSpPr/>
      </xdr:nvCxnSpPr>
      <xdr:spPr>
        <a:xfrm>
          <a:off x="14782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24130</xdr:rowOff>
    </xdr:to>
    <xdr:cxnSp macro="">
      <xdr:nvCxnSpPr>
        <xdr:cNvPr id="131" name="直線コネクタ 130"/>
        <xdr:cNvCxnSpPr/>
      </xdr:nvCxnSpPr>
      <xdr:spPr>
        <a:xfrm>
          <a:off x="13893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159004</xdr:rowOff>
    </xdr:to>
    <xdr:cxnSp macro="">
      <xdr:nvCxnSpPr>
        <xdr:cNvPr id="134" name="直線コネクタ 133"/>
        <xdr:cNvCxnSpPr/>
      </xdr:nvCxnSpPr>
      <xdr:spPr>
        <a:xfrm>
          <a:off x="13004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4" name="楕円 143"/>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5"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6" name="楕円 145"/>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7" name="テキスト ボックス 146"/>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令和元年度の扶助費充当一般財源は</a:t>
          </a:r>
          <a:r>
            <a:rPr kumimoji="1" lang="en-US" altLang="ja-JP" sz="1200">
              <a:latin typeface="ＭＳ Ｐゴシック" panose="020B0600070205080204" pitchFamily="50" charset="-128"/>
              <a:ea typeface="ＭＳ Ｐゴシック" panose="020B0600070205080204" pitchFamily="50" charset="-128"/>
            </a:rPr>
            <a:t>8,675,069</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522,282</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0.929</a:t>
          </a:r>
          <a:r>
            <a:rPr kumimoji="1" lang="ja-JP" altLang="en-US" sz="1200">
              <a:latin typeface="ＭＳ Ｐゴシック" panose="020B0600070205080204" pitchFamily="50" charset="-128"/>
              <a:ea typeface="ＭＳ Ｐゴシック" panose="020B0600070205080204" pitchFamily="50" charset="-128"/>
            </a:rPr>
            <a:t>ポイント押し上げた。主な要因としては、支給時期の制度改正に伴い令和元年度の負担が大きくなった育児扶養手当や生活保護費の増額幅が大きかった。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165100</xdr:rowOff>
    </xdr:to>
    <xdr:cxnSp macro="">
      <xdr:nvCxnSpPr>
        <xdr:cNvPr id="186" name="直線コネクタ 185"/>
        <xdr:cNvCxnSpPr/>
      </xdr:nvCxnSpPr>
      <xdr:spPr>
        <a:xfrm>
          <a:off x="3987800" y="9937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165100</xdr:rowOff>
    </xdr:to>
    <xdr:cxnSp macro="">
      <xdr:nvCxnSpPr>
        <xdr:cNvPr id="189" name="直線コネクタ 188"/>
        <xdr:cNvCxnSpPr/>
      </xdr:nvCxnSpPr>
      <xdr:spPr>
        <a:xfrm>
          <a:off x="3098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92" name="直線コネクタ 191"/>
        <xdr:cNvCxnSpPr/>
      </xdr:nvCxnSpPr>
      <xdr:spPr>
        <a:xfrm>
          <a:off x="2209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88900</xdr:rowOff>
    </xdr:to>
    <xdr:cxnSp macro="">
      <xdr:nvCxnSpPr>
        <xdr:cNvPr id="195" name="直線コネクタ 194"/>
        <xdr:cNvCxnSpPr/>
      </xdr:nvCxnSpPr>
      <xdr:spPr>
        <a:xfrm>
          <a:off x="1320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08" name="テキスト ボックス 207"/>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その他の性質別経費の中で経常収支比率の変動に最も影響を与えたのは繰出金で、令和元年度の充当一般財源</a:t>
          </a:r>
          <a:r>
            <a:rPr kumimoji="1" lang="en-US" altLang="ja-JP" sz="1200">
              <a:latin typeface="ＭＳ Ｐゴシック" panose="020B0600070205080204" pitchFamily="50" charset="-128"/>
              <a:ea typeface="ＭＳ Ｐゴシック" panose="020B0600070205080204" pitchFamily="50" charset="-128"/>
            </a:rPr>
            <a:t>6,150,606</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446,090</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0.794</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ポイント押し上げた。その要因として、後期高齢者医療会計で</a:t>
          </a:r>
          <a:r>
            <a:rPr kumimoji="1" lang="en-US" altLang="ja-JP" sz="1200">
              <a:latin typeface="ＭＳ Ｐゴシック" panose="020B0600070205080204" pitchFamily="50" charset="-128"/>
              <a:ea typeface="ＭＳ Ｐゴシック" panose="020B0600070205080204" pitchFamily="50" charset="-128"/>
            </a:rPr>
            <a:t>148,125</a:t>
          </a:r>
          <a:r>
            <a:rPr kumimoji="1" lang="ja-JP" altLang="en-US" sz="1200">
              <a:latin typeface="ＭＳ Ｐゴシック" panose="020B0600070205080204" pitchFamily="50" charset="-128"/>
              <a:ea typeface="ＭＳ Ｐゴシック" panose="020B0600070205080204" pitchFamily="50" charset="-128"/>
            </a:rPr>
            <a:t>千円の増、介護保険特別会計で</a:t>
          </a:r>
          <a:r>
            <a:rPr kumimoji="1" lang="en-US" altLang="ja-JP" sz="1200">
              <a:latin typeface="ＭＳ Ｐゴシック" panose="020B0600070205080204" pitchFamily="50" charset="-128"/>
              <a:ea typeface="ＭＳ Ｐゴシック" panose="020B0600070205080204" pitchFamily="50" charset="-128"/>
            </a:rPr>
            <a:t>153,701</a:t>
          </a:r>
          <a:r>
            <a:rPr kumimoji="1" lang="ja-JP" altLang="en-US" sz="1200">
              <a:latin typeface="ＭＳ Ｐゴシック" panose="020B0600070205080204" pitchFamily="50" charset="-128"/>
              <a:ea typeface="ＭＳ Ｐゴシック" panose="020B0600070205080204" pitchFamily="50" charset="-128"/>
            </a:rPr>
            <a:t>千円の増が大きい。引き続き、対象者増は避けられないが、予防事業の促進や給付適正化の取組を継続し、抑制を目指す。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57</xdr:row>
      <xdr:rowOff>4535</xdr:rowOff>
    </xdr:to>
    <xdr:cxnSp macro="">
      <xdr:nvCxnSpPr>
        <xdr:cNvPr id="249" name="直線コネクタ 248"/>
        <xdr:cNvCxnSpPr/>
      </xdr:nvCxnSpPr>
      <xdr:spPr>
        <a:xfrm>
          <a:off x="15671800" y="9668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110672</xdr:rowOff>
    </xdr:to>
    <xdr:cxnSp macro="">
      <xdr:nvCxnSpPr>
        <xdr:cNvPr id="252" name="直線コネクタ 251"/>
        <xdr:cNvCxnSpPr/>
      </xdr:nvCxnSpPr>
      <xdr:spPr>
        <a:xfrm flipV="1">
          <a:off x="14782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110672</xdr:rowOff>
    </xdr:to>
    <xdr:cxnSp macro="">
      <xdr:nvCxnSpPr>
        <xdr:cNvPr id="255" name="直線コネクタ 254"/>
        <xdr:cNvCxnSpPr/>
      </xdr:nvCxnSpPr>
      <xdr:spPr>
        <a:xfrm>
          <a:off x="13893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88900</xdr:rowOff>
    </xdr:to>
    <xdr:cxnSp macro="">
      <xdr:nvCxnSpPr>
        <xdr:cNvPr id="258" name="直線コネクタ 257"/>
        <xdr:cNvCxnSpPr/>
      </xdr:nvCxnSpPr>
      <xdr:spPr>
        <a:xfrm>
          <a:off x="13004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8" name="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0" name="楕円 269"/>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1" name="テキスト ボックス 270"/>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6" name="楕円 275"/>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77" name="テキスト ボックス 276"/>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令和元年度の補助費等充当一般財源は</a:t>
          </a:r>
          <a:r>
            <a:rPr kumimoji="1" lang="en-US" altLang="ja-JP" sz="1200">
              <a:latin typeface="ＭＳ Ｐゴシック" panose="020B0600070205080204" pitchFamily="50" charset="-128"/>
              <a:ea typeface="ＭＳ Ｐゴシック" panose="020B0600070205080204" pitchFamily="50" charset="-128"/>
            </a:rPr>
            <a:t>5,414,741</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33,258</a:t>
          </a:r>
          <a:r>
            <a:rPr kumimoji="1" lang="ja-JP" altLang="en-US" sz="1200">
              <a:latin typeface="ＭＳ Ｐゴシック" panose="020B0600070205080204" pitchFamily="50" charset="-128"/>
              <a:ea typeface="ＭＳ Ｐゴシック" panose="020B0600070205080204" pitchFamily="50" charset="-128"/>
            </a:rPr>
            <a:t>千円減少となり、経常収支比率を</a:t>
          </a:r>
          <a:r>
            <a:rPr kumimoji="1" lang="en-US" altLang="ja-JP" sz="1200">
              <a:latin typeface="ＭＳ Ｐゴシック" panose="020B0600070205080204" pitchFamily="50" charset="-128"/>
              <a:ea typeface="ＭＳ Ｐゴシック" panose="020B0600070205080204" pitchFamily="50" charset="-128"/>
            </a:rPr>
            <a:t>0.059</a:t>
          </a:r>
          <a:r>
            <a:rPr kumimoji="1" lang="ja-JP" altLang="en-US" sz="1200">
              <a:latin typeface="ＭＳ Ｐゴシック" panose="020B0600070205080204" pitchFamily="50" charset="-128"/>
              <a:ea typeface="ＭＳ Ｐゴシック" panose="020B0600070205080204" pitchFamily="50" charset="-128"/>
            </a:rPr>
            <a:t>ポイント押し下げる効果があった。主な減額要因としては、私立幼稚園等保育料補助金などの幼児教育保育無償化に伴う補助金の減、多摩川衛生組合負担金の減による充当一般財源の減などが挙げられる。今後も清掃事業関連の負担金抑制や団体補助金の適正化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46990</xdr:rowOff>
    </xdr:to>
    <xdr:cxnSp macro="">
      <xdr:nvCxnSpPr>
        <xdr:cNvPr id="309" name="直線コネクタ 308"/>
        <xdr:cNvCxnSpPr/>
      </xdr:nvCxnSpPr>
      <xdr:spPr>
        <a:xfrm flipV="1">
          <a:off x="15671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2" name="直線コネクタ 311"/>
        <xdr:cNvCxnSpPr/>
      </xdr:nvCxnSpPr>
      <xdr:spPr>
        <a:xfrm flipV="1">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5" name="直線コネクタ 314"/>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46990</xdr:rowOff>
    </xdr:to>
    <xdr:cxnSp macro="">
      <xdr:nvCxnSpPr>
        <xdr:cNvPr id="318" name="直線コネクタ 317"/>
        <xdr:cNvCxnSpPr/>
      </xdr:nvCxnSpPr>
      <xdr:spPr>
        <a:xfrm>
          <a:off x="13004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28" name="楕円 327"/>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29"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6" name="楕円 335"/>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37" name="テキスト ボックス 336"/>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令和元年度の公債費充当一般財源は</a:t>
          </a:r>
          <a:r>
            <a:rPr kumimoji="1" lang="en-US" altLang="ja-JP" sz="1200">
              <a:latin typeface="ＭＳ Ｐゴシック" panose="020B0600070205080204" pitchFamily="50" charset="-128"/>
              <a:ea typeface="ＭＳ Ｐゴシック" panose="020B0600070205080204" pitchFamily="50" charset="-128"/>
            </a:rPr>
            <a:t>3,631,762</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69,648</a:t>
          </a:r>
          <a:r>
            <a:rPr kumimoji="1" lang="ja-JP" altLang="en-US" sz="1200">
              <a:latin typeface="ＭＳ Ｐゴシック" panose="020B0600070205080204" pitchFamily="50" charset="-128"/>
              <a:ea typeface="ＭＳ Ｐゴシック" panose="020B0600070205080204" pitchFamily="50" charset="-128"/>
            </a:rPr>
            <a:t>千円減少となり、経常収支比率を</a:t>
          </a:r>
          <a:r>
            <a:rPr kumimoji="1" lang="en-US" altLang="ja-JP" sz="1200">
              <a:latin typeface="ＭＳ Ｐゴシック" panose="020B0600070205080204" pitchFamily="50" charset="-128"/>
              <a:ea typeface="ＭＳ Ｐゴシック" panose="020B0600070205080204" pitchFamily="50" charset="-128"/>
            </a:rPr>
            <a:t>0.124</a:t>
          </a:r>
          <a:r>
            <a:rPr kumimoji="1" lang="ja-JP" altLang="en-US" sz="1200">
              <a:latin typeface="ＭＳ Ｐゴシック" panose="020B0600070205080204" pitchFamily="50" charset="-128"/>
              <a:ea typeface="ＭＳ Ｐゴシック" panose="020B0600070205080204" pitchFamily="50" charset="-128"/>
            </a:rPr>
            <a:t>ポイント押し下げる効果があった。なお、全国平均や東京都平均と比較しても低く、類似団体内の順位も一位で最も低くなっている。この結果については、過去に借り入れた市債の償還が着実に進んでいることの現れと認識している。今後も、大規模な投資的事業を除いて、償還額を上回らないよう計画的な借入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115570</xdr:rowOff>
    </xdr:to>
    <xdr:cxnSp macro="">
      <xdr:nvCxnSpPr>
        <xdr:cNvPr id="370" name="直線コネクタ 369"/>
        <xdr:cNvCxnSpPr/>
      </xdr:nvCxnSpPr>
      <xdr:spPr>
        <a:xfrm flipV="1">
          <a:off x="3987800" y="12616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123190</xdr:rowOff>
    </xdr:to>
    <xdr:cxnSp macro="">
      <xdr:nvCxnSpPr>
        <xdr:cNvPr id="373" name="直線コネクタ 372"/>
        <xdr:cNvCxnSpPr/>
      </xdr:nvCxnSpPr>
      <xdr:spPr>
        <a:xfrm flipV="1">
          <a:off x="3098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138430</xdr:rowOff>
    </xdr:to>
    <xdr:cxnSp macro="">
      <xdr:nvCxnSpPr>
        <xdr:cNvPr id="376" name="直線コネクタ 375"/>
        <xdr:cNvCxnSpPr/>
      </xdr:nvCxnSpPr>
      <xdr:spPr>
        <a:xfrm flipV="1">
          <a:off x="2209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138430</xdr:rowOff>
    </xdr:from>
    <xdr:to>
      <xdr:col>11</xdr:col>
      <xdr:colOff>9525</xdr:colOff>
      <xdr:row>73</xdr:row>
      <xdr:rowOff>153670</xdr:rowOff>
    </xdr:to>
    <xdr:cxnSp macro="">
      <xdr:nvCxnSpPr>
        <xdr:cNvPr id="379" name="直線コネクタ 378"/>
        <xdr:cNvCxnSpPr/>
      </xdr:nvCxnSpPr>
      <xdr:spPr>
        <a:xfrm flipV="1">
          <a:off x="1320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89" name="楕円 388"/>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129557</xdr:rowOff>
    </xdr:from>
    <xdr:ext cx="762000" cy="259045"/>
    <xdr:sp macro="" textlink="">
      <xdr:nvSpPr>
        <xdr:cNvPr id="390" name="公債費該当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1" name="楕円 390"/>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2" name="テキスト ボックス 391"/>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3" name="楕円 392"/>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4" name="テキスト ボックス 393"/>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87630</xdr:rowOff>
    </xdr:from>
    <xdr:to>
      <xdr:col>11</xdr:col>
      <xdr:colOff>60325</xdr:colOff>
      <xdr:row>74</xdr:row>
      <xdr:rowOff>17780</xdr:rowOff>
    </xdr:to>
    <xdr:sp macro="" textlink="">
      <xdr:nvSpPr>
        <xdr:cNvPr id="395" name="楕円 394"/>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27957</xdr:rowOff>
    </xdr:from>
    <xdr:ext cx="762000" cy="259045"/>
    <xdr:sp macro="" textlink="">
      <xdr:nvSpPr>
        <xdr:cNvPr id="396" name="テキスト ボックス 395"/>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7" name="楕円 396"/>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398" name="テキスト ボックス 397"/>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経常収支比率の上昇に対する影響度を見ると、物件費、扶助費、繰出金、人件費、維持補修費という順で比率を押し上げることとなった。各性質別の分析欄で増の要因は記載のとおりである。扶助費及び人件費の義務的経費並びに高齢化に伴い増加傾向にある繰出金において定員管理や給付の適正化に努めていくとともに、物件費及び維持補修費においても公共施設やインフラの老朽化に伴い増加傾向が見られることから公共施設やインフラの最適化による管理コストの削減等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115570</xdr:rowOff>
    </xdr:to>
    <xdr:cxnSp macro="">
      <xdr:nvCxnSpPr>
        <xdr:cNvPr id="431" name="直線コネクタ 430"/>
        <xdr:cNvCxnSpPr/>
      </xdr:nvCxnSpPr>
      <xdr:spPr>
        <a:xfrm>
          <a:off x="15671800" y="130657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35561</xdr:rowOff>
    </xdr:to>
    <xdr:cxnSp macro="">
      <xdr:nvCxnSpPr>
        <xdr:cNvPr id="434" name="直線コネクタ 433"/>
        <xdr:cNvCxnSpPr/>
      </xdr:nvCxnSpPr>
      <xdr:spPr>
        <a:xfrm>
          <a:off x="14782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35561</xdr:rowOff>
    </xdr:to>
    <xdr:cxnSp macro="">
      <xdr:nvCxnSpPr>
        <xdr:cNvPr id="437" name="直線コネクタ 436"/>
        <xdr:cNvCxnSpPr/>
      </xdr:nvCxnSpPr>
      <xdr:spPr>
        <a:xfrm>
          <a:off x="13893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75</xdr:row>
      <xdr:rowOff>130810</xdr:rowOff>
    </xdr:to>
    <xdr:cxnSp macro="">
      <xdr:nvCxnSpPr>
        <xdr:cNvPr id="440" name="直線コネクタ 439"/>
        <xdr:cNvCxnSpPr/>
      </xdr:nvCxnSpPr>
      <xdr:spPr>
        <a:xfrm>
          <a:off x="13004800" y="12829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4" name="楕円 453"/>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5" name="テキスト ボックス 454"/>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6" name="楕円 45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57" name="テキスト ボックス 45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8" name="楕円 457"/>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9" name="テキスト ボックス 458"/>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42913</xdr:rowOff>
    </xdr:from>
    <xdr:to>
      <xdr:col>29</xdr:col>
      <xdr:colOff>127000</xdr:colOff>
      <xdr:row>18</xdr:row>
      <xdr:rowOff>101549</xdr:rowOff>
    </xdr:to>
    <xdr:cxnSp macro="">
      <xdr:nvCxnSpPr>
        <xdr:cNvPr id="45" name="直線コネクタ 44"/>
        <xdr:cNvCxnSpPr/>
      </xdr:nvCxnSpPr>
      <xdr:spPr bwMode="auto">
        <a:xfrm flipV="1">
          <a:off x="5651500" y="1976488"/>
          <a:ext cx="0" cy="1258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111726</xdr:rowOff>
    </xdr:from>
    <xdr:ext cx="762000" cy="259045"/>
    <xdr:sp macro="" textlink="">
      <xdr:nvSpPr>
        <xdr:cNvPr id="46" name="人口1人当たり決算額の推移最小値テキスト130"/>
        <xdr:cNvSpPr txBox="1"/>
      </xdr:nvSpPr>
      <xdr:spPr>
        <a:xfrm>
          <a:off x="5740400" y="324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101549</xdr:rowOff>
    </xdr:from>
    <xdr:to>
      <xdr:col>30</xdr:col>
      <xdr:colOff>25400</xdr:colOff>
      <xdr:row>18</xdr:row>
      <xdr:rowOff>101549</xdr:rowOff>
    </xdr:to>
    <xdr:cxnSp macro="">
      <xdr:nvCxnSpPr>
        <xdr:cNvPr id="47" name="直線コネクタ 46"/>
        <xdr:cNvCxnSpPr/>
      </xdr:nvCxnSpPr>
      <xdr:spPr bwMode="auto">
        <a:xfrm>
          <a:off x="5562600" y="32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129290</xdr:rowOff>
    </xdr:from>
    <xdr:ext cx="762000" cy="259045"/>
    <xdr:sp macro="" textlink="">
      <xdr:nvSpPr>
        <xdr:cNvPr id="48" name="人口1人当たり決算額の推移最大値テキスト130"/>
        <xdr:cNvSpPr txBox="1"/>
      </xdr:nvSpPr>
      <xdr:spPr>
        <a:xfrm>
          <a:off x="5740400" y="171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42913</xdr:rowOff>
    </xdr:from>
    <xdr:to>
      <xdr:col>30</xdr:col>
      <xdr:colOff>25400</xdr:colOff>
      <xdr:row>11</xdr:row>
      <xdr:rowOff>42913</xdr:rowOff>
    </xdr:to>
    <xdr:cxnSp macro="">
      <xdr:nvCxnSpPr>
        <xdr:cNvPr id="49" name="直線コネクタ 48"/>
        <xdr:cNvCxnSpPr/>
      </xdr:nvCxnSpPr>
      <xdr:spPr bwMode="auto">
        <a:xfrm>
          <a:off x="5562600" y="19764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101549</xdr:rowOff>
    </xdr:from>
    <xdr:to>
      <xdr:col>29</xdr:col>
      <xdr:colOff>127000</xdr:colOff>
      <xdr:row>18</xdr:row>
      <xdr:rowOff>133477</xdr:rowOff>
    </xdr:to>
    <xdr:cxnSp macro="">
      <xdr:nvCxnSpPr>
        <xdr:cNvPr id="50" name="直線コネクタ 49"/>
        <xdr:cNvCxnSpPr/>
      </xdr:nvCxnSpPr>
      <xdr:spPr bwMode="auto">
        <a:xfrm flipV="1">
          <a:off x="5003800" y="3235274"/>
          <a:ext cx="6477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70400</xdr:rowOff>
    </xdr:from>
    <xdr:ext cx="762000" cy="259045"/>
    <xdr:sp macro="" textlink="">
      <xdr:nvSpPr>
        <xdr:cNvPr id="51" name="人口1人当たり決算額の推移平均値テキスト130"/>
        <xdr:cNvSpPr txBox="1"/>
      </xdr:nvSpPr>
      <xdr:spPr>
        <a:xfrm>
          <a:off x="5740400" y="25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53873</xdr:rowOff>
    </xdr:from>
    <xdr:to>
      <xdr:col>29</xdr:col>
      <xdr:colOff>177800</xdr:colOff>
      <xdr:row>15</xdr:row>
      <xdr:rowOff>155473</xdr:rowOff>
    </xdr:to>
    <xdr:sp macro="" textlink="">
      <xdr:nvSpPr>
        <xdr:cNvPr id="52" name="フローチャート: 判断 51"/>
        <xdr:cNvSpPr/>
      </xdr:nvSpPr>
      <xdr:spPr bwMode="auto">
        <a:xfrm>
          <a:off x="5600700" y="267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126200</xdr:rowOff>
    </xdr:from>
    <xdr:to>
      <xdr:col>26</xdr:col>
      <xdr:colOff>50800</xdr:colOff>
      <xdr:row>18</xdr:row>
      <xdr:rowOff>133477</xdr:rowOff>
    </xdr:to>
    <xdr:cxnSp macro="">
      <xdr:nvCxnSpPr>
        <xdr:cNvPr id="53" name="直線コネクタ 52"/>
        <xdr:cNvCxnSpPr/>
      </xdr:nvCxnSpPr>
      <xdr:spPr bwMode="auto">
        <a:xfrm>
          <a:off x="4305300" y="3259925"/>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77991</xdr:rowOff>
    </xdr:from>
    <xdr:to>
      <xdr:col>26</xdr:col>
      <xdr:colOff>101600</xdr:colOff>
      <xdr:row>16</xdr:row>
      <xdr:rowOff>8141</xdr:rowOff>
    </xdr:to>
    <xdr:sp macro="" textlink="">
      <xdr:nvSpPr>
        <xdr:cNvPr id="54" name="フローチャート: 判断 53"/>
        <xdr:cNvSpPr/>
      </xdr:nvSpPr>
      <xdr:spPr bwMode="auto">
        <a:xfrm>
          <a:off x="4953000" y="269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18318</xdr:rowOff>
    </xdr:from>
    <xdr:ext cx="736600" cy="259045"/>
    <xdr:sp macro="" textlink="">
      <xdr:nvSpPr>
        <xdr:cNvPr id="55" name="テキスト ボックス 54"/>
        <xdr:cNvSpPr txBox="1"/>
      </xdr:nvSpPr>
      <xdr:spPr>
        <a:xfrm>
          <a:off x="4622800" y="246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126200</xdr:rowOff>
    </xdr:from>
    <xdr:to>
      <xdr:col>22</xdr:col>
      <xdr:colOff>114300</xdr:colOff>
      <xdr:row>18</xdr:row>
      <xdr:rowOff>145898</xdr:rowOff>
    </xdr:to>
    <xdr:cxnSp macro="">
      <xdr:nvCxnSpPr>
        <xdr:cNvPr id="56" name="直線コネクタ 55"/>
        <xdr:cNvCxnSpPr/>
      </xdr:nvCxnSpPr>
      <xdr:spPr bwMode="auto">
        <a:xfrm flipV="1">
          <a:off x="3606800" y="3259925"/>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45034</xdr:rowOff>
    </xdr:from>
    <xdr:to>
      <xdr:col>22</xdr:col>
      <xdr:colOff>165100</xdr:colOff>
      <xdr:row>15</xdr:row>
      <xdr:rowOff>146634</xdr:rowOff>
    </xdr:to>
    <xdr:sp macro="" textlink="">
      <xdr:nvSpPr>
        <xdr:cNvPr id="57" name="フローチャート: 判断 56"/>
        <xdr:cNvSpPr/>
      </xdr:nvSpPr>
      <xdr:spPr bwMode="auto">
        <a:xfrm>
          <a:off x="42545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156811</xdr:rowOff>
    </xdr:from>
    <xdr:ext cx="762000" cy="259045"/>
    <xdr:sp macro="" textlink="">
      <xdr:nvSpPr>
        <xdr:cNvPr id="58" name="テキスト ボックス 57"/>
        <xdr:cNvSpPr txBox="1"/>
      </xdr:nvSpPr>
      <xdr:spPr>
        <a:xfrm>
          <a:off x="3924300" y="243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145898</xdr:rowOff>
    </xdr:from>
    <xdr:to>
      <xdr:col>18</xdr:col>
      <xdr:colOff>177800</xdr:colOff>
      <xdr:row>18</xdr:row>
      <xdr:rowOff>148336</xdr:rowOff>
    </xdr:to>
    <xdr:cxnSp macro="">
      <xdr:nvCxnSpPr>
        <xdr:cNvPr id="59" name="直線コネクタ 58"/>
        <xdr:cNvCxnSpPr/>
      </xdr:nvCxnSpPr>
      <xdr:spPr bwMode="auto">
        <a:xfrm flipV="1">
          <a:off x="2908300" y="3279623"/>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61493</xdr:rowOff>
    </xdr:from>
    <xdr:to>
      <xdr:col>19</xdr:col>
      <xdr:colOff>38100</xdr:colOff>
      <xdr:row>15</xdr:row>
      <xdr:rowOff>163093</xdr:rowOff>
    </xdr:to>
    <xdr:sp macro="" textlink="">
      <xdr:nvSpPr>
        <xdr:cNvPr id="60" name="フローチャート: 判断 59"/>
        <xdr:cNvSpPr/>
      </xdr:nvSpPr>
      <xdr:spPr bwMode="auto">
        <a:xfrm>
          <a:off x="35560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1820</xdr:rowOff>
    </xdr:from>
    <xdr:ext cx="762000" cy="259045"/>
    <xdr:sp macro="" textlink="">
      <xdr:nvSpPr>
        <xdr:cNvPr id="61" name="テキスト ボックス 60"/>
        <xdr:cNvSpPr txBox="1"/>
      </xdr:nvSpPr>
      <xdr:spPr>
        <a:xfrm>
          <a:off x="3225800" y="24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17526</xdr:rowOff>
    </xdr:from>
    <xdr:to>
      <xdr:col>15</xdr:col>
      <xdr:colOff>101600</xdr:colOff>
      <xdr:row>15</xdr:row>
      <xdr:rowOff>119126</xdr:rowOff>
    </xdr:to>
    <xdr:sp macro="" textlink="">
      <xdr:nvSpPr>
        <xdr:cNvPr id="62" name="フローチャート: 判断 61"/>
        <xdr:cNvSpPr/>
      </xdr:nvSpPr>
      <xdr:spPr bwMode="auto">
        <a:xfrm>
          <a:off x="28575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129303</xdr:rowOff>
    </xdr:from>
    <xdr:ext cx="762000" cy="259045"/>
    <xdr:sp macro="" textlink="">
      <xdr:nvSpPr>
        <xdr:cNvPr id="63" name="テキスト ボックス 62"/>
        <xdr:cNvSpPr txBox="1"/>
      </xdr:nvSpPr>
      <xdr:spPr>
        <a:xfrm>
          <a:off x="2527300" y="24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50749</xdr:rowOff>
    </xdr:from>
    <xdr:to>
      <xdr:col>29</xdr:col>
      <xdr:colOff>177800</xdr:colOff>
      <xdr:row>18</xdr:row>
      <xdr:rowOff>152349</xdr:rowOff>
    </xdr:to>
    <xdr:sp macro="" textlink="">
      <xdr:nvSpPr>
        <xdr:cNvPr id="69" name="楕円 68"/>
        <xdr:cNvSpPr/>
      </xdr:nvSpPr>
      <xdr:spPr bwMode="auto">
        <a:xfrm>
          <a:off x="5600700" y="31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130776</xdr:rowOff>
    </xdr:from>
    <xdr:ext cx="762000" cy="259045"/>
    <xdr:sp macro="" textlink="">
      <xdr:nvSpPr>
        <xdr:cNvPr id="70" name="人口1人当たり決算額の推移該当値テキスト130"/>
        <xdr:cNvSpPr txBox="1"/>
      </xdr:nvSpPr>
      <xdr:spPr>
        <a:xfrm>
          <a:off x="5740400" y="30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82677</xdr:rowOff>
    </xdr:from>
    <xdr:to>
      <xdr:col>26</xdr:col>
      <xdr:colOff>101600</xdr:colOff>
      <xdr:row>19</xdr:row>
      <xdr:rowOff>12827</xdr:rowOff>
    </xdr:to>
    <xdr:sp macro="" textlink="">
      <xdr:nvSpPr>
        <xdr:cNvPr id="71" name="楕円 70"/>
        <xdr:cNvSpPr/>
      </xdr:nvSpPr>
      <xdr:spPr bwMode="auto">
        <a:xfrm>
          <a:off x="4953000" y="32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169054</xdr:rowOff>
    </xdr:from>
    <xdr:ext cx="736600" cy="259045"/>
    <xdr:sp macro="" textlink="">
      <xdr:nvSpPr>
        <xdr:cNvPr id="72" name="テキスト ボックス 71"/>
        <xdr:cNvSpPr txBox="1"/>
      </xdr:nvSpPr>
      <xdr:spPr>
        <a:xfrm>
          <a:off x="4622800" y="330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75400</xdr:rowOff>
    </xdr:from>
    <xdr:to>
      <xdr:col>22</xdr:col>
      <xdr:colOff>165100</xdr:colOff>
      <xdr:row>19</xdr:row>
      <xdr:rowOff>5550</xdr:rowOff>
    </xdr:to>
    <xdr:sp macro="" textlink="">
      <xdr:nvSpPr>
        <xdr:cNvPr id="73" name="楕円 72"/>
        <xdr:cNvSpPr/>
      </xdr:nvSpPr>
      <xdr:spPr bwMode="auto">
        <a:xfrm>
          <a:off x="42545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161777</xdr:rowOff>
    </xdr:from>
    <xdr:ext cx="762000" cy="259045"/>
    <xdr:sp macro="" textlink="">
      <xdr:nvSpPr>
        <xdr:cNvPr id="74" name="テキスト ボックス 73"/>
        <xdr:cNvSpPr txBox="1"/>
      </xdr:nvSpPr>
      <xdr:spPr>
        <a:xfrm>
          <a:off x="3924300" y="329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95098</xdr:rowOff>
    </xdr:from>
    <xdr:to>
      <xdr:col>19</xdr:col>
      <xdr:colOff>38100</xdr:colOff>
      <xdr:row>19</xdr:row>
      <xdr:rowOff>25248</xdr:rowOff>
    </xdr:to>
    <xdr:sp macro="" textlink="">
      <xdr:nvSpPr>
        <xdr:cNvPr id="75" name="楕円 74"/>
        <xdr:cNvSpPr/>
      </xdr:nvSpPr>
      <xdr:spPr bwMode="auto">
        <a:xfrm>
          <a:off x="35560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10025</xdr:rowOff>
    </xdr:from>
    <xdr:ext cx="762000" cy="259045"/>
    <xdr:sp macro="" textlink="">
      <xdr:nvSpPr>
        <xdr:cNvPr id="76" name="テキスト ボックス 75"/>
        <xdr:cNvSpPr txBox="1"/>
      </xdr:nvSpPr>
      <xdr:spPr>
        <a:xfrm>
          <a:off x="3225800" y="33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97536</xdr:rowOff>
    </xdr:from>
    <xdr:to>
      <xdr:col>15</xdr:col>
      <xdr:colOff>101600</xdr:colOff>
      <xdr:row>19</xdr:row>
      <xdr:rowOff>27686</xdr:rowOff>
    </xdr:to>
    <xdr:sp macro="" textlink="">
      <xdr:nvSpPr>
        <xdr:cNvPr id="77" name="楕円 76"/>
        <xdr:cNvSpPr/>
      </xdr:nvSpPr>
      <xdr:spPr bwMode="auto">
        <a:xfrm>
          <a:off x="2857500" y="323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12463</xdr:rowOff>
    </xdr:from>
    <xdr:ext cx="762000" cy="259045"/>
    <xdr:sp macro="" textlink="">
      <xdr:nvSpPr>
        <xdr:cNvPr id="78" name="テキスト ボックス 77"/>
        <xdr:cNvSpPr txBox="1"/>
      </xdr:nvSpPr>
      <xdr:spPr>
        <a:xfrm>
          <a:off x="2527300" y="33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6" name="直線コネクタ 105"/>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7"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8" name="直線コネクタ 107"/>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9"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10" name="直線コネクタ 109"/>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315405</xdr:rowOff>
    </xdr:from>
    <xdr:to>
      <xdr:col>29</xdr:col>
      <xdr:colOff>127000</xdr:colOff>
      <xdr:row>36</xdr:row>
      <xdr:rowOff>16929</xdr:rowOff>
    </xdr:to>
    <xdr:cxnSp macro="">
      <xdr:nvCxnSpPr>
        <xdr:cNvPr id="111" name="直線コネクタ 110"/>
        <xdr:cNvCxnSpPr/>
      </xdr:nvCxnSpPr>
      <xdr:spPr bwMode="auto">
        <a:xfrm>
          <a:off x="5003800" y="6925755"/>
          <a:ext cx="6477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2"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3" name="フローチャート: 判断 112"/>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315405</xdr:rowOff>
    </xdr:from>
    <xdr:to>
      <xdr:col>26</xdr:col>
      <xdr:colOff>50800</xdr:colOff>
      <xdr:row>36</xdr:row>
      <xdr:rowOff>37846</xdr:rowOff>
    </xdr:to>
    <xdr:cxnSp macro="">
      <xdr:nvCxnSpPr>
        <xdr:cNvPr id="114" name="直線コネクタ 113"/>
        <xdr:cNvCxnSpPr/>
      </xdr:nvCxnSpPr>
      <xdr:spPr bwMode="auto">
        <a:xfrm flipV="1">
          <a:off x="4305300" y="6925755"/>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5" name="フローチャート: 判断 114"/>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6" name="テキスト ボックス 115"/>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294374</xdr:rowOff>
    </xdr:from>
    <xdr:to>
      <xdr:col>22</xdr:col>
      <xdr:colOff>114300</xdr:colOff>
      <xdr:row>36</xdr:row>
      <xdr:rowOff>37846</xdr:rowOff>
    </xdr:to>
    <xdr:cxnSp macro="">
      <xdr:nvCxnSpPr>
        <xdr:cNvPr id="117" name="直線コネクタ 116"/>
        <xdr:cNvCxnSpPr/>
      </xdr:nvCxnSpPr>
      <xdr:spPr bwMode="auto">
        <a:xfrm>
          <a:off x="3606800" y="6904724"/>
          <a:ext cx="6985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8" name="フローチャート: 判断 117"/>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9" name="テキスト ボックス 118"/>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294374</xdr:rowOff>
    </xdr:from>
    <xdr:to>
      <xdr:col>18</xdr:col>
      <xdr:colOff>177800</xdr:colOff>
      <xdr:row>36</xdr:row>
      <xdr:rowOff>851</xdr:rowOff>
    </xdr:to>
    <xdr:cxnSp macro="">
      <xdr:nvCxnSpPr>
        <xdr:cNvPr id="120" name="直線コネクタ 119"/>
        <xdr:cNvCxnSpPr/>
      </xdr:nvCxnSpPr>
      <xdr:spPr bwMode="auto">
        <a:xfrm flipV="1">
          <a:off x="2908300" y="6904724"/>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21" name="フローチャート: 判断 120"/>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2" name="テキスト ボックス 121"/>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3" name="フローチャート: 判断 122"/>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4" name="テキスト ボックス 123"/>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309029</xdr:rowOff>
    </xdr:from>
    <xdr:to>
      <xdr:col>29</xdr:col>
      <xdr:colOff>177800</xdr:colOff>
      <xdr:row>36</xdr:row>
      <xdr:rowOff>67729</xdr:rowOff>
    </xdr:to>
    <xdr:sp macro="" textlink="">
      <xdr:nvSpPr>
        <xdr:cNvPr id="130" name="楕円 129"/>
        <xdr:cNvSpPr/>
      </xdr:nvSpPr>
      <xdr:spPr bwMode="auto">
        <a:xfrm>
          <a:off x="56007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281106</xdr:rowOff>
    </xdr:from>
    <xdr:ext cx="762000" cy="259045"/>
    <xdr:sp macro="" textlink="">
      <xdr:nvSpPr>
        <xdr:cNvPr id="131" name="人口1人当たり決算額の推移該当値テキスト445"/>
        <xdr:cNvSpPr txBox="1"/>
      </xdr:nvSpPr>
      <xdr:spPr>
        <a:xfrm>
          <a:off x="5740400" y="689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264605</xdr:rowOff>
    </xdr:from>
    <xdr:to>
      <xdr:col>26</xdr:col>
      <xdr:colOff>101600</xdr:colOff>
      <xdr:row>36</xdr:row>
      <xdr:rowOff>23305</xdr:rowOff>
    </xdr:to>
    <xdr:sp macro="" textlink="">
      <xdr:nvSpPr>
        <xdr:cNvPr id="132" name="楕円 131"/>
        <xdr:cNvSpPr/>
      </xdr:nvSpPr>
      <xdr:spPr bwMode="auto">
        <a:xfrm>
          <a:off x="49530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33482</xdr:rowOff>
    </xdr:from>
    <xdr:ext cx="736600" cy="259045"/>
    <xdr:sp macro="" textlink="">
      <xdr:nvSpPr>
        <xdr:cNvPr id="133" name="テキスト ボックス 132"/>
        <xdr:cNvSpPr txBox="1"/>
      </xdr:nvSpPr>
      <xdr:spPr>
        <a:xfrm>
          <a:off x="4622800" y="66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329946</xdr:rowOff>
    </xdr:from>
    <xdr:to>
      <xdr:col>22</xdr:col>
      <xdr:colOff>165100</xdr:colOff>
      <xdr:row>36</xdr:row>
      <xdr:rowOff>88646</xdr:rowOff>
    </xdr:to>
    <xdr:sp macro="" textlink="">
      <xdr:nvSpPr>
        <xdr:cNvPr id="134" name="楕円 133"/>
        <xdr:cNvSpPr/>
      </xdr:nvSpPr>
      <xdr:spPr bwMode="auto">
        <a:xfrm>
          <a:off x="42545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73423</xdr:rowOff>
    </xdr:from>
    <xdr:ext cx="762000" cy="259045"/>
    <xdr:sp macro="" textlink="">
      <xdr:nvSpPr>
        <xdr:cNvPr id="135" name="テキスト ボックス 134"/>
        <xdr:cNvSpPr txBox="1"/>
      </xdr:nvSpPr>
      <xdr:spPr>
        <a:xfrm>
          <a:off x="3924300" y="70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243574</xdr:rowOff>
    </xdr:from>
    <xdr:to>
      <xdr:col>19</xdr:col>
      <xdr:colOff>38100</xdr:colOff>
      <xdr:row>36</xdr:row>
      <xdr:rowOff>2274</xdr:rowOff>
    </xdr:to>
    <xdr:sp macro="" textlink="">
      <xdr:nvSpPr>
        <xdr:cNvPr id="136" name="楕円 135"/>
        <xdr:cNvSpPr/>
      </xdr:nvSpPr>
      <xdr:spPr bwMode="auto">
        <a:xfrm>
          <a:off x="35560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12451</xdr:rowOff>
    </xdr:from>
    <xdr:ext cx="762000" cy="259045"/>
    <xdr:sp macro="" textlink="">
      <xdr:nvSpPr>
        <xdr:cNvPr id="137" name="テキスト ボックス 136"/>
        <xdr:cNvSpPr txBox="1"/>
      </xdr:nvSpPr>
      <xdr:spPr>
        <a:xfrm>
          <a:off x="32258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292951</xdr:rowOff>
    </xdr:from>
    <xdr:to>
      <xdr:col>15</xdr:col>
      <xdr:colOff>101600</xdr:colOff>
      <xdr:row>36</xdr:row>
      <xdr:rowOff>51651</xdr:rowOff>
    </xdr:to>
    <xdr:sp macro="" textlink="">
      <xdr:nvSpPr>
        <xdr:cNvPr id="138" name="楕円 137"/>
        <xdr:cNvSpPr/>
      </xdr:nvSpPr>
      <xdr:spPr bwMode="auto">
        <a:xfrm>
          <a:off x="28575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36428</xdr:rowOff>
    </xdr:from>
    <xdr:ext cx="762000" cy="259045"/>
    <xdr:sp macro="" textlink="">
      <xdr:nvSpPr>
        <xdr:cNvPr id="139" name="テキスト ボックス 138"/>
        <xdr:cNvSpPr txBox="1"/>
      </xdr:nvSpPr>
      <xdr:spPr>
        <a:xfrm>
          <a:off x="25273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68338</xdr:rowOff>
    </xdr:from>
    <xdr:to>
      <xdr:col>24</xdr:col>
      <xdr:colOff>63500</xdr:colOff>
      <xdr:row>38</xdr:row>
      <xdr:rowOff>104610</xdr:rowOff>
    </xdr:to>
    <xdr:cxnSp macro="">
      <xdr:nvCxnSpPr>
        <xdr:cNvPr id="61" name="直線コネクタ 60"/>
        <xdr:cNvCxnSpPr/>
      </xdr:nvCxnSpPr>
      <xdr:spPr>
        <a:xfrm flipV="1">
          <a:off x="3797300" y="6583438"/>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104610</xdr:rowOff>
    </xdr:from>
    <xdr:to>
      <xdr:col>19</xdr:col>
      <xdr:colOff>177800</xdr:colOff>
      <xdr:row>38</xdr:row>
      <xdr:rowOff>116649</xdr:rowOff>
    </xdr:to>
    <xdr:cxnSp macro="">
      <xdr:nvCxnSpPr>
        <xdr:cNvPr id="64" name="直線コネクタ 63"/>
        <xdr:cNvCxnSpPr/>
      </xdr:nvCxnSpPr>
      <xdr:spPr>
        <a:xfrm flipV="1">
          <a:off x="2908300" y="661971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104229</xdr:rowOff>
    </xdr:from>
    <xdr:to>
      <xdr:col>15</xdr:col>
      <xdr:colOff>50800</xdr:colOff>
      <xdr:row>38</xdr:row>
      <xdr:rowOff>116649</xdr:rowOff>
    </xdr:to>
    <xdr:cxnSp macro="">
      <xdr:nvCxnSpPr>
        <xdr:cNvPr id="67" name="直線コネクタ 66"/>
        <xdr:cNvCxnSpPr/>
      </xdr:nvCxnSpPr>
      <xdr:spPr>
        <a:xfrm>
          <a:off x="2019300" y="66193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83045</xdr:rowOff>
    </xdr:from>
    <xdr:to>
      <xdr:col>10</xdr:col>
      <xdr:colOff>114300</xdr:colOff>
      <xdr:row>38</xdr:row>
      <xdr:rowOff>104229</xdr:rowOff>
    </xdr:to>
    <xdr:cxnSp macro="">
      <xdr:nvCxnSpPr>
        <xdr:cNvPr id="70" name="直線コネクタ 69"/>
        <xdr:cNvCxnSpPr/>
      </xdr:nvCxnSpPr>
      <xdr:spPr>
        <a:xfrm>
          <a:off x="1130300" y="659814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17538</xdr:rowOff>
    </xdr:from>
    <xdr:to>
      <xdr:col>24</xdr:col>
      <xdr:colOff>114300</xdr:colOff>
      <xdr:row>38</xdr:row>
      <xdr:rowOff>119138</xdr:rowOff>
    </xdr:to>
    <xdr:sp macro="" textlink="">
      <xdr:nvSpPr>
        <xdr:cNvPr id="80" name="楕円 79"/>
        <xdr:cNvSpPr/>
      </xdr:nvSpPr>
      <xdr:spPr>
        <a:xfrm>
          <a:off x="4584700" y="6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103916</xdr:rowOff>
    </xdr:from>
    <xdr:ext cx="534377" cy="259045"/>
    <xdr:sp macro="" textlink="">
      <xdr:nvSpPr>
        <xdr:cNvPr id="81" name="人件費該当値テキスト"/>
        <xdr:cNvSpPr txBox="1"/>
      </xdr:nvSpPr>
      <xdr:spPr>
        <a:xfrm>
          <a:off x="4686300" y="64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53810</xdr:rowOff>
    </xdr:from>
    <xdr:to>
      <xdr:col>20</xdr:col>
      <xdr:colOff>38100</xdr:colOff>
      <xdr:row>38</xdr:row>
      <xdr:rowOff>155410</xdr:rowOff>
    </xdr:to>
    <xdr:sp macro="" textlink="">
      <xdr:nvSpPr>
        <xdr:cNvPr id="82" name="楕円 81"/>
        <xdr:cNvSpPr/>
      </xdr:nvSpPr>
      <xdr:spPr>
        <a:xfrm>
          <a:off x="3746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146537</xdr:rowOff>
    </xdr:from>
    <xdr:ext cx="534377" cy="259045"/>
    <xdr:sp macro="" textlink="">
      <xdr:nvSpPr>
        <xdr:cNvPr id="83" name="テキスト ボックス 82"/>
        <xdr:cNvSpPr txBox="1"/>
      </xdr:nvSpPr>
      <xdr:spPr>
        <a:xfrm>
          <a:off x="3530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65849</xdr:rowOff>
    </xdr:from>
    <xdr:to>
      <xdr:col>15</xdr:col>
      <xdr:colOff>101600</xdr:colOff>
      <xdr:row>38</xdr:row>
      <xdr:rowOff>167449</xdr:rowOff>
    </xdr:to>
    <xdr:sp macro="" textlink="">
      <xdr:nvSpPr>
        <xdr:cNvPr id="84" name="楕円 83"/>
        <xdr:cNvSpPr/>
      </xdr:nvSpPr>
      <xdr:spPr>
        <a:xfrm>
          <a:off x="2857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158576</xdr:rowOff>
    </xdr:from>
    <xdr:ext cx="534377" cy="259045"/>
    <xdr:sp macro="" textlink="">
      <xdr:nvSpPr>
        <xdr:cNvPr id="85" name="テキスト ボックス 84"/>
        <xdr:cNvSpPr txBox="1"/>
      </xdr:nvSpPr>
      <xdr:spPr>
        <a:xfrm>
          <a:off x="2641111" y="66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53429</xdr:rowOff>
    </xdr:from>
    <xdr:to>
      <xdr:col>10</xdr:col>
      <xdr:colOff>165100</xdr:colOff>
      <xdr:row>38</xdr:row>
      <xdr:rowOff>155029</xdr:rowOff>
    </xdr:to>
    <xdr:sp macro="" textlink="">
      <xdr:nvSpPr>
        <xdr:cNvPr id="86" name="楕円 85"/>
        <xdr:cNvSpPr/>
      </xdr:nvSpPr>
      <xdr:spPr>
        <a:xfrm>
          <a:off x="1968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146156</xdr:rowOff>
    </xdr:from>
    <xdr:ext cx="534377" cy="259045"/>
    <xdr:sp macro="" textlink="">
      <xdr:nvSpPr>
        <xdr:cNvPr id="87" name="テキスト ボックス 86"/>
        <xdr:cNvSpPr txBox="1"/>
      </xdr:nvSpPr>
      <xdr:spPr>
        <a:xfrm>
          <a:off x="1752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32245</xdr:rowOff>
    </xdr:from>
    <xdr:to>
      <xdr:col>6</xdr:col>
      <xdr:colOff>38100</xdr:colOff>
      <xdr:row>38</xdr:row>
      <xdr:rowOff>133845</xdr:rowOff>
    </xdr:to>
    <xdr:sp macro="" textlink="">
      <xdr:nvSpPr>
        <xdr:cNvPr id="88" name="楕円 87"/>
        <xdr:cNvSpPr/>
      </xdr:nvSpPr>
      <xdr:spPr>
        <a:xfrm>
          <a:off x="1079500" y="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124972</xdr:rowOff>
    </xdr:from>
    <xdr:ext cx="534377" cy="259045"/>
    <xdr:sp macro="" textlink="">
      <xdr:nvSpPr>
        <xdr:cNvPr id="89" name="テキスト ボックス 88"/>
        <xdr:cNvSpPr txBox="1"/>
      </xdr:nvSpPr>
      <xdr:spPr>
        <a:xfrm>
          <a:off x="863111" y="66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152354</xdr:rowOff>
    </xdr:from>
    <xdr:to>
      <xdr:col>24</xdr:col>
      <xdr:colOff>63500</xdr:colOff>
      <xdr:row>54</xdr:row>
      <xdr:rowOff>50562</xdr:rowOff>
    </xdr:to>
    <xdr:cxnSp macro="">
      <xdr:nvCxnSpPr>
        <xdr:cNvPr id="121" name="直線コネクタ 120"/>
        <xdr:cNvCxnSpPr/>
      </xdr:nvCxnSpPr>
      <xdr:spPr>
        <a:xfrm flipV="1">
          <a:off x="3797300" y="9239204"/>
          <a:ext cx="8382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50562</xdr:rowOff>
    </xdr:from>
    <xdr:to>
      <xdr:col>19</xdr:col>
      <xdr:colOff>177800</xdr:colOff>
      <xdr:row>54</xdr:row>
      <xdr:rowOff>146525</xdr:rowOff>
    </xdr:to>
    <xdr:cxnSp macro="">
      <xdr:nvCxnSpPr>
        <xdr:cNvPr id="124" name="直線コネクタ 123"/>
        <xdr:cNvCxnSpPr/>
      </xdr:nvCxnSpPr>
      <xdr:spPr>
        <a:xfrm flipV="1">
          <a:off x="2908300" y="9308862"/>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146525</xdr:rowOff>
    </xdr:from>
    <xdr:to>
      <xdr:col>15</xdr:col>
      <xdr:colOff>50800</xdr:colOff>
      <xdr:row>55</xdr:row>
      <xdr:rowOff>3063</xdr:rowOff>
    </xdr:to>
    <xdr:cxnSp macro="">
      <xdr:nvCxnSpPr>
        <xdr:cNvPr id="127" name="直線コネクタ 126"/>
        <xdr:cNvCxnSpPr/>
      </xdr:nvCxnSpPr>
      <xdr:spPr>
        <a:xfrm flipV="1">
          <a:off x="2019300" y="9404825"/>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3063</xdr:rowOff>
    </xdr:from>
    <xdr:to>
      <xdr:col>10</xdr:col>
      <xdr:colOff>114300</xdr:colOff>
      <xdr:row>55</xdr:row>
      <xdr:rowOff>19293</xdr:rowOff>
    </xdr:to>
    <xdr:cxnSp macro="">
      <xdr:nvCxnSpPr>
        <xdr:cNvPr id="130" name="直線コネクタ 129"/>
        <xdr:cNvCxnSpPr/>
      </xdr:nvCxnSpPr>
      <xdr:spPr>
        <a:xfrm flipV="1">
          <a:off x="1130300" y="943281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101554</xdr:rowOff>
    </xdr:from>
    <xdr:to>
      <xdr:col>24</xdr:col>
      <xdr:colOff>114300</xdr:colOff>
      <xdr:row>54</xdr:row>
      <xdr:rowOff>31704</xdr:rowOff>
    </xdr:to>
    <xdr:sp macro="" textlink="">
      <xdr:nvSpPr>
        <xdr:cNvPr id="140" name="楕円 139"/>
        <xdr:cNvSpPr/>
      </xdr:nvSpPr>
      <xdr:spPr>
        <a:xfrm>
          <a:off x="4584700" y="9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124431</xdr:rowOff>
    </xdr:from>
    <xdr:ext cx="534377" cy="259045"/>
    <xdr:sp macro="" textlink="">
      <xdr:nvSpPr>
        <xdr:cNvPr id="141" name="物件費該当値テキスト"/>
        <xdr:cNvSpPr txBox="1"/>
      </xdr:nvSpPr>
      <xdr:spPr>
        <a:xfrm>
          <a:off x="4686300" y="90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171212</xdr:rowOff>
    </xdr:from>
    <xdr:to>
      <xdr:col>20</xdr:col>
      <xdr:colOff>38100</xdr:colOff>
      <xdr:row>54</xdr:row>
      <xdr:rowOff>101362</xdr:rowOff>
    </xdr:to>
    <xdr:sp macro="" textlink="">
      <xdr:nvSpPr>
        <xdr:cNvPr id="142" name="楕円 141"/>
        <xdr:cNvSpPr/>
      </xdr:nvSpPr>
      <xdr:spPr>
        <a:xfrm>
          <a:off x="3746500" y="92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117889</xdr:rowOff>
    </xdr:from>
    <xdr:ext cx="534377" cy="259045"/>
    <xdr:sp macro="" textlink="">
      <xdr:nvSpPr>
        <xdr:cNvPr id="143" name="テキスト ボックス 142"/>
        <xdr:cNvSpPr txBox="1"/>
      </xdr:nvSpPr>
      <xdr:spPr>
        <a:xfrm>
          <a:off x="3530111" y="90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95725</xdr:rowOff>
    </xdr:from>
    <xdr:to>
      <xdr:col>15</xdr:col>
      <xdr:colOff>101600</xdr:colOff>
      <xdr:row>55</xdr:row>
      <xdr:rowOff>25875</xdr:rowOff>
    </xdr:to>
    <xdr:sp macro="" textlink="">
      <xdr:nvSpPr>
        <xdr:cNvPr id="144" name="楕円 143"/>
        <xdr:cNvSpPr/>
      </xdr:nvSpPr>
      <xdr:spPr>
        <a:xfrm>
          <a:off x="2857500" y="9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42402</xdr:rowOff>
    </xdr:from>
    <xdr:ext cx="534377" cy="259045"/>
    <xdr:sp macro="" textlink="">
      <xdr:nvSpPr>
        <xdr:cNvPr id="145" name="テキスト ボックス 144"/>
        <xdr:cNvSpPr txBox="1"/>
      </xdr:nvSpPr>
      <xdr:spPr>
        <a:xfrm>
          <a:off x="2641111" y="91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123713</xdr:rowOff>
    </xdr:from>
    <xdr:to>
      <xdr:col>10</xdr:col>
      <xdr:colOff>165100</xdr:colOff>
      <xdr:row>55</xdr:row>
      <xdr:rowOff>53863</xdr:rowOff>
    </xdr:to>
    <xdr:sp macro="" textlink="">
      <xdr:nvSpPr>
        <xdr:cNvPr id="146" name="楕円 145"/>
        <xdr:cNvSpPr/>
      </xdr:nvSpPr>
      <xdr:spPr>
        <a:xfrm>
          <a:off x="1968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70390</xdr:rowOff>
    </xdr:from>
    <xdr:ext cx="534377" cy="259045"/>
    <xdr:sp macro="" textlink="">
      <xdr:nvSpPr>
        <xdr:cNvPr id="147" name="テキスト ボックス 146"/>
        <xdr:cNvSpPr txBox="1"/>
      </xdr:nvSpPr>
      <xdr:spPr>
        <a:xfrm>
          <a:off x="1752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139943</xdr:rowOff>
    </xdr:from>
    <xdr:to>
      <xdr:col>6</xdr:col>
      <xdr:colOff>38100</xdr:colOff>
      <xdr:row>55</xdr:row>
      <xdr:rowOff>70093</xdr:rowOff>
    </xdr:to>
    <xdr:sp macro="" textlink="">
      <xdr:nvSpPr>
        <xdr:cNvPr id="148" name="楕円 147"/>
        <xdr:cNvSpPr/>
      </xdr:nvSpPr>
      <xdr:spPr>
        <a:xfrm>
          <a:off x="1079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86620</xdr:rowOff>
    </xdr:from>
    <xdr:ext cx="534377" cy="259045"/>
    <xdr:sp macro="" textlink="">
      <xdr:nvSpPr>
        <xdr:cNvPr id="149" name="テキスト ボックス 148"/>
        <xdr:cNvSpPr txBox="1"/>
      </xdr:nvSpPr>
      <xdr:spPr>
        <a:xfrm>
          <a:off x="863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55880</xdr:rowOff>
    </xdr:from>
    <xdr:to>
      <xdr:col>24</xdr:col>
      <xdr:colOff>63500</xdr:colOff>
      <xdr:row>76</xdr:row>
      <xdr:rowOff>73515</xdr:rowOff>
    </xdr:to>
    <xdr:cxnSp macro="">
      <xdr:nvCxnSpPr>
        <xdr:cNvPr id="180" name="直線コネクタ 179"/>
        <xdr:cNvCxnSpPr/>
      </xdr:nvCxnSpPr>
      <xdr:spPr>
        <a:xfrm flipV="1">
          <a:off x="3797300" y="1308608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73515</xdr:rowOff>
    </xdr:from>
    <xdr:to>
      <xdr:col>19</xdr:col>
      <xdr:colOff>177800</xdr:colOff>
      <xdr:row>76</xdr:row>
      <xdr:rowOff>169962</xdr:rowOff>
    </xdr:to>
    <xdr:cxnSp macro="">
      <xdr:nvCxnSpPr>
        <xdr:cNvPr id="183" name="直線コネクタ 182"/>
        <xdr:cNvCxnSpPr/>
      </xdr:nvCxnSpPr>
      <xdr:spPr>
        <a:xfrm flipV="1">
          <a:off x="2908300" y="13103715"/>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169962</xdr:rowOff>
    </xdr:from>
    <xdr:to>
      <xdr:col>15</xdr:col>
      <xdr:colOff>50800</xdr:colOff>
      <xdr:row>77</xdr:row>
      <xdr:rowOff>4826</xdr:rowOff>
    </xdr:to>
    <xdr:cxnSp macro="">
      <xdr:nvCxnSpPr>
        <xdr:cNvPr id="186" name="直線コネクタ 185"/>
        <xdr:cNvCxnSpPr/>
      </xdr:nvCxnSpPr>
      <xdr:spPr>
        <a:xfrm flipV="1">
          <a:off x="2019300" y="1320016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4826</xdr:rowOff>
    </xdr:from>
    <xdr:to>
      <xdr:col>10</xdr:col>
      <xdr:colOff>114300</xdr:colOff>
      <xdr:row>77</xdr:row>
      <xdr:rowOff>26488</xdr:rowOff>
    </xdr:to>
    <xdr:cxnSp macro="">
      <xdr:nvCxnSpPr>
        <xdr:cNvPr id="189" name="直線コネクタ 188"/>
        <xdr:cNvCxnSpPr/>
      </xdr:nvCxnSpPr>
      <xdr:spPr>
        <a:xfrm flipV="1">
          <a:off x="1130300" y="13206476"/>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5080</xdr:rowOff>
    </xdr:from>
    <xdr:to>
      <xdr:col>24</xdr:col>
      <xdr:colOff>114300</xdr:colOff>
      <xdr:row>76</xdr:row>
      <xdr:rowOff>106680</xdr:rowOff>
    </xdr:to>
    <xdr:sp macro="" textlink="">
      <xdr:nvSpPr>
        <xdr:cNvPr id="199" name="楕円 198"/>
        <xdr:cNvSpPr/>
      </xdr:nvSpPr>
      <xdr:spPr>
        <a:xfrm>
          <a:off x="4584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469744" cy="259045"/>
    <xdr:sp macro="" textlink="">
      <xdr:nvSpPr>
        <xdr:cNvPr id="200" name="維持補修費該当値テキスト"/>
        <xdr:cNvSpPr txBox="1"/>
      </xdr:nvSpPr>
      <xdr:spPr>
        <a:xfrm>
          <a:off x="46863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22715</xdr:rowOff>
    </xdr:from>
    <xdr:to>
      <xdr:col>20</xdr:col>
      <xdr:colOff>38100</xdr:colOff>
      <xdr:row>76</xdr:row>
      <xdr:rowOff>124315</xdr:rowOff>
    </xdr:to>
    <xdr:sp macro="" textlink="">
      <xdr:nvSpPr>
        <xdr:cNvPr id="201" name="楕円 200"/>
        <xdr:cNvSpPr/>
      </xdr:nvSpPr>
      <xdr:spPr>
        <a:xfrm>
          <a:off x="3746500" y="130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140842</xdr:rowOff>
    </xdr:from>
    <xdr:ext cx="469744" cy="259045"/>
    <xdr:sp macro="" textlink="">
      <xdr:nvSpPr>
        <xdr:cNvPr id="202" name="テキスト ボックス 201"/>
        <xdr:cNvSpPr txBox="1"/>
      </xdr:nvSpPr>
      <xdr:spPr>
        <a:xfrm>
          <a:off x="3562428" y="128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119162</xdr:rowOff>
    </xdr:from>
    <xdr:to>
      <xdr:col>15</xdr:col>
      <xdr:colOff>101600</xdr:colOff>
      <xdr:row>77</xdr:row>
      <xdr:rowOff>49312</xdr:rowOff>
    </xdr:to>
    <xdr:sp macro="" textlink="">
      <xdr:nvSpPr>
        <xdr:cNvPr id="203" name="楕円 202"/>
        <xdr:cNvSpPr/>
      </xdr:nvSpPr>
      <xdr:spPr>
        <a:xfrm>
          <a:off x="2857500" y="131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65839</xdr:rowOff>
    </xdr:from>
    <xdr:ext cx="469744" cy="259045"/>
    <xdr:sp macro="" textlink="">
      <xdr:nvSpPr>
        <xdr:cNvPr id="204" name="テキスト ボックス 203"/>
        <xdr:cNvSpPr txBox="1"/>
      </xdr:nvSpPr>
      <xdr:spPr>
        <a:xfrm>
          <a:off x="2673428" y="129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125476</xdr:rowOff>
    </xdr:from>
    <xdr:to>
      <xdr:col>10</xdr:col>
      <xdr:colOff>165100</xdr:colOff>
      <xdr:row>77</xdr:row>
      <xdr:rowOff>55626</xdr:rowOff>
    </xdr:to>
    <xdr:sp macro="" textlink="">
      <xdr:nvSpPr>
        <xdr:cNvPr id="205" name="楕円 204"/>
        <xdr:cNvSpPr/>
      </xdr:nvSpPr>
      <xdr:spPr>
        <a:xfrm>
          <a:off x="1968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72153</xdr:rowOff>
    </xdr:from>
    <xdr:ext cx="469744" cy="259045"/>
    <xdr:sp macro="" textlink="">
      <xdr:nvSpPr>
        <xdr:cNvPr id="206" name="テキスト ボックス 205"/>
        <xdr:cNvSpPr txBox="1"/>
      </xdr:nvSpPr>
      <xdr:spPr>
        <a:xfrm>
          <a:off x="1784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147138</xdr:rowOff>
    </xdr:from>
    <xdr:to>
      <xdr:col>6</xdr:col>
      <xdr:colOff>38100</xdr:colOff>
      <xdr:row>77</xdr:row>
      <xdr:rowOff>77288</xdr:rowOff>
    </xdr:to>
    <xdr:sp macro="" textlink="">
      <xdr:nvSpPr>
        <xdr:cNvPr id="207" name="楕円 206"/>
        <xdr:cNvSpPr/>
      </xdr:nvSpPr>
      <xdr:spPr>
        <a:xfrm>
          <a:off x="1079500" y="13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93815</xdr:rowOff>
    </xdr:from>
    <xdr:ext cx="469744" cy="259045"/>
    <xdr:sp macro="" textlink="">
      <xdr:nvSpPr>
        <xdr:cNvPr id="208" name="テキスト ボックス 207"/>
        <xdr:cNvSpPr txBox="1"/>
      </xdr:nvSpPr>
      <xdr:spPr>
        <a:xfrm>
          <a:off x="895428" y="1295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30473</xdr:rowOff>
    </xdr:from>
    <xdr:to>
      <xdr:col>24</xdr:col>
      <xdr:colOff>63500</xdr:colOff>
      <xdr:row>95</xdr:row>
      <xdr:rowOff>102839</xdr:rowOff>
    </xdr:to>
    <xdr:cxnSp macro="">
      <xdr:nvCxnSpPr>
        <xdr:cNvPr id="242" name="直線コネクタ 241"/>
        <xdr:cNvCxnSpPr/>
      </xdr:nvCxnSpPr>
      <xdr:spPr>
        <a:xfrm flipV="1">
          <a:off x="3797300" y="16318223"/>
          <a:ext cx="838200" cy="7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101453</xdr:rowOff>
    </xdr:from>
    <xdr:to>
      <xdr:col>19</xdr:col>
      <xdr:colOff>177800</xdr:colOff>
      <xdr:row>95</xdr:row>
      <xdr:rowOff>102839</xdr:rowOff>
    </xdr:to>
    <xdr:cxnSp macro="">
      <xdr:nvCxnSpPr>
        <xdr:cNvPr id="245" name="直線コネクタ 244"/>
        <xdr:cNvCxnSpPr/>
      </xdr:nvCxnSpPr>
      <xdr:spPr>
        <a:xfrm>
          <a:off x="2908300" y="16389203"/>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101453</xdr:rowOff>
    </xdr:from>
    <xdr:to>
      <xdr:col>15</xdr:col>
      <xdr:colOff>50800</xdr:colOff>
      <xdr:row>95</xdr:row>
      <xdr:rowOff>130184</xdr:rowOff>
    </xdr:to>
    <xdr:cxnSp macro="">
      <xdr:nvCxnSpPr>
        <xdr:cNvPr id="248" name="直線コネクタ 247"/>
        <xdr:cNvCxnSpPr/>
      </xdr:nvCxnSpPr>
      <xdr:spPr>
        <a:xfrm flipV="1">
          <a:off x="2019300" y="16389203"/>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130184</xdr:rowOff>
    </xdr:from>
    <xdr:to>
      <xdr:col>10</xdr:col>
      <xdr:colOff>114300</xdr:colOff>
      <xdr:row>96</xdr:row>
      <xdr:rowOff>16542</xdr:rowOff>
    </xdr:to>
    <xdr:cxnSp macro="">
      <xdr:nvCxnSpPr>
        <xdr:cNvPr id="251" name="直線コネクタ 250"/>
        <xdr:cNvCxnSpPr/>
      </xdr:nvCxnSpPr>
      <xdr:spPr>
        <a:xfrm flipV="1">
          <a:off x="1130300" y="16417934"/>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151123</xdr:rowOff>
    </xdr:from>
    <xdr:to>
      <xdr:col>24</xdr:col>
      <xdr:colOff>114300</xdr:colOff>
      <xdr:row>95</xdr:row>
      <xdr:rowOff>81273</xdr:rowOff>
    </xdr:to>
    <xdr:sp macro="" textlink="">
      <xdr:nvSpPr>
        <xdr:cNvPr id="261" name="楕円 260"/>
        <xdr:cNvSpPr/>
      </xdr:nvSpPr>
      <xdr:spPr>
        <a:xfrm>
          <a:off x="4584700" y="162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2550</xdr:rowOff>
    </xdr:from>
    <xdr:ext cx="599010" cy="259045"/>
    <xdr:sp macro="" textlink="">
      <xdr:nvSpPr>
        <xdr:cNvPr id="262" name="扶助費該当値テキスト"/>
        <xdr:cNvSpPr txBox="1"/>
      </xdr:nvSpPr>
      <xdr:spPr>
        <a:xfrm>
          <a:off x="4686300" y="161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52039</xdr:rowOff>
    </xdr:from>
    <xdr:to>
      <xdr:col>20</xdr:col>
      <xdr:colOff>38100</xdr:colOff>
      <xdr:row>95</xdr:row>
      <xdr:rowOff>153639</xdr:rowOff>
    </xdr:to>
    <xdr:sp macro="" textlink="">
      <xdr:nvSpPr>
        <xdr:cNvPr id="263" name="楕円 262"/>
        <xdr:cNvSpPr/>
      </xdr:nvSpPr>
      <xdr:spPr>
        <a:xfrm>
          <a:off x="3746500" y="163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170166</xdr:rowOff>
    </xdr:from>
    <xdr:ext cx="599010" cy="259045"/>
    <xdr:sp macro="" textlink="">
      <xdr:nvSpPr>
        <xdr:cNvPr id="264" name="テキスト ボックス 263"/>
        <xdr:cNvSpPr txBox="1"/>
      </xdr:nvSpPr>
      <xdr:spPr>
        <a:xfrm>
          <a:off x="3497795" y="161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50653</xdr:rowOff>
    </xdr:from>
    <xdr:to>
      <xdr:col>15</xdr:col>
      <xdr:colOff>101600</xdr:colOff>
      <xdr:row>95</xdr:row>
      <xdr:rowOff>152253</xdr:rowOff>
    </xdr:to>
    <xdr:sp macro="" textlink="">
      <xdr:nvSpPr>
        <xdr:cNvPr id="265" name="楕円 264"/>
        <xdr:cNvSpPr/>
      </xdr:nvSpPr>
      <xdr:spPr>
        <a:xfrm>
          <a:off x="2857500" y="16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168780</xdr:rowOff>
    </xdr:from>
    <xdr:ext cx="599010" cy="259045"/>
    <xdr:sp macro="" textlink="">
      <xdr:nvSpPr>
        <xdr:cNvPr id="266" name="テキスト ボックス 265"/>
        <xdr:cNvSpPr txBox="1"/>
      </xdr:nvSpPr>
      <xdr:spPr>
        <a:xfrm>
          <a:off x="2608795" y="161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79384</xdr:rowOff>
    </xdr:from>
    <xdr:to>
      <xdr:col>10</xdr:col>
      <xdr:colOff>165100</xdr:colOff>
      <xdr:row>96</xdr:row>
      <xdr:rowOff>9534</xdr:rowOff>
    </xdr:to>
    <xdr:sp macro="" textlink="">
      <xdr:nvSpPr>
        <xdr:cNvPr id="267" name="楕円 266"/>
        <xdr:cNvSpPr/>
      </xdr:nvSpPr>
      <xdr:spPr>
        <a:xfrm>
          <a:off x="1968500" y="163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26061</xdr:rowOff>
    </xdr:from>
    <xdr:ext cx="599010" cy="259045"/>
    <xdr:sp macro="" textlink="">
      <xdr:nvSpPr>
        <xdr:cNvPr id="268" name="テキスト ボックス 267"/>
        <xdr:cNvSpPr txBox="1"/>
      </xdr:nvSpPr>
      <xdr:spPr>
        <a:xfrm>
          <a:off x="1719795" y="1614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137192</xdr:rowOff>
    </xdr:from>
    <xdr:to>
      <xdr:col>6</xdr:col>
      <xdr:colOff>38100</xdr:colOff>
      <xdr:row>96</xdr:row>
      <xdr:rowOff>67342</xdr:rowOff>
    </xdr:to>
    <xdr:sp macro="" textlink="">
      <xdr:nvSpPr>
        <xdr:cNvPr id="269" name="楕円 268"/>
        <xdr:cNvSpPr/>
      </xdr:nvSpPr>
      <xdr:spPr>
        <a:xfrm>
          <a:off x="1079500" y="164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83869</xdr:rowOff>
    </xdr:from>
    <xdr:ext cx="599010" cy="259045"/>
    <xdr:sp macro="" textlink="">
      <xdr:nvSpPr>
        <xdr:cNvPr id="270" name="テキスト ボックス 269"/>
        <xdr:cNvSpPr txBox="1"/>
      </xdr:nvSpPr>
      <xdr:spPr>
        <a:xfrm>
          <a:off x="830795" y="1620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118212</xdr:rowOff>
    </xdr:from>
    <xdr:to>
      <xdr:col>55</xdr:col>
      <xdr:colOff>0</xdr:colOff>
      <xdr:row>33</xdr:row>
      <xdr:rowOff>166827</xdr:rowOff>
    </xdr:to>
    <xdr:cxnSp macro="">
      <xdr:nvCxnSpPr>
        <xdr:cNvPr id="300" name="直線コネクタ 299"/>
        <xdr:cNvCxnSpPr/>
      </xdr:nvCxnSpPr>
      <xdr:spPr>
        <a:xfrm flipV="1">
          <a:off x="9639300" y="5776062"/>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166827</xdr:rowOff>
    </xdr:from>
    <xdr:to>
      <xdr:col>50</xdr:col>
      <xdr:colOff>114300</xdr:colOff>
      <xdr:row>34</xdr:row>
      <xdr:rowOff>1321</xdr:rowOff>
    </xdr:to>
    <xdr:cxnSp macro="">
      <xdr:nvCxnSpPr>
        <xdr:cNvPr id="303" name="直線コネクタ 302"/>
        <xdr:cNvCxnSpPr/>
      </xdr:nvCxnSpPr>
      <xdr:spPr>
        <a:xfrm flipV="1">
          <a:off x="8750300" y="58246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1321</xdr:rowOff>
    </xdr:from>
    <xdr:to>
      <xdr:col>45</xdr:col>
      <xdr:colOff>177800</xdr:colOff>
      <xdr:row>34</xdr:row>
      <xdr:rowOff>34773</xdr:rowOff>
    </xdr:to>
    <xdr:cxnSp macro="">
      <xdr:nvCxnSpPr>
        <xdr:cNvPr id="306" name="直線コネクタ 305"/>
        <xdr:cNvCxnSpPr/>
      </xdr:nvCxnSpPr>
      <xdr:spPr>
        <a:xfrm flipV="1">
          <a:off x="7861300" y="5830621"/>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163360</xdr:rowOff>
    </xdr:from>
    <xdr:to>
      <xdr:col>41</xdr:col>
      <xdr:colOff>50800</xdr:colOff>
      <xdr:row>34</xdr:row>
      <xdr:rowOff>34773</xdr:rowOff>
    </xdr:to>
    <xdr:cxnSp macro="">
      <xdr:nvCxnSpPr>
        <xdr:cNvPr id="309" name="直線コネクタ 308"/>
        <xdr:cNvCxnSpPr/>
      </xdr:nvCxnSpPr>
      <xdr:spPr>
        <a:xfrm>
          <a:off x="6972300" y="582121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67412</xdr:rowOff>
    </xdr:from>
    <xdr:to>
      <xdr:col>55</xdr:col>
      <xdr:colOff>50800</xdr:colOff>
      <xdr:row>33</xdr:row>
      <xdr:rowOff>169012</xdr:rowOff>
    </xdr:to>
    <xdr:sp macro="" textlink="">
      <xdr:nvSpPr>
        <xdr:cNvPr id="319" name="楕円 318"/>
        <xdr:cNvSpPr/>
      </xdr:nvSpPr>
      <xdr:spPr>
        <a:xfrm>
          <a:off x="104267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90289</xdr:rowOff>
    </xdr:from>
    <xdr:ext cx="534377" cy="259045"/>
    <xdr:sp macro="" textlink="">
      <xdr:nvSpPr>
        <xdr:cNvPr id="320" name="補助費等該当値テキスト"/>
        <xdr:cNvSpPr txBox="1"/>
      </xdr:nvSpPr>
      <xdr:spPr>
        <a:xfrm>
          <a:off x="10528300" y="5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116027</xdr:rowOff>
    </xdr:from>
    <xdr:to>
      <xdr:col>50</xdr:col>
      <xdr:colOff>165100</xdr:colOff>
      <xdr:row>34</xdr:row>
      <xdr:rowOff>46177</xdr:rowOff>
    </xdr:to>
    <xdr:sp macro="" textlink="">
      <xdr:nvSpPr>
        <xdr:cNvPr id="321" name="楕円 320"/>
        <xdr:cNvSpPr/>
      </xdr:nvSpPr>
      <xdr:spPr>
        <a:xfrm>
          <a:off x="9588500" y="57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62704</xdr:rowOff>
    </xdr:from>
    <xdr:ext cx="534377" cy="259045"/>
    <xdr:sp macro="" textlink="">
      <xdr:nvSpPr>
        <xdr:cNvPr id="322" name="テキスト ボックス 321"/>
        <xdr:cNvSpPr txBox="1"/>
      </xdr:nvSpPr>
      <xdr:spPr>
        <a:xfrm>
          <a:off x="9372111" y="55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121971</xdr:rowOff>
    </xdr:from>
    <xdr:to>
      <xdr:col>46</xdr:col>
      <xdr:colOff>38100</xdr:colOff>
      <xdr:row>34</xdr:row>
      <xdr:rowOff>52121</xdr:rowOff>
    </xdr:to>
    <xdr:sp macro="" textlink="">
      <xdr:nvSpPr>
        <xdr:cNvPr id="323" name="楕円 322"/>
        <xdr:cNvSpPr/>
      </xdr:nvSpPr>
      <xdr:spPr>
        <a:xfrm>
          <a:off x="8699500" y="5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68648</xdr:rowOff>
    </xdr:from>
    <xdr:ext cx="534377" cy="259045"/>
    <xdr:sp macro="" textlink="">
      <xdr:nvSpPr>
        <xdr:cNvPr id="324" name="テキスト ボックス 323"/>
        <xdr:cNvSpPr txBox="1"/>
      </xdr:nvSpPr>
      <xdr:spPr>
        <a:xfrm>
          <a:off x="8483111" y="55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155423</xdr:rowOff>
    </xdr:from>
    <xdr:to>
      <xdr:col>41</xdr:col>
      <xdr:colOff>101600</xdr:colOff>
      <xdr:row>34</xdr:row>
      <xdr:rowOff>85573</xdr:rowOff>
    </xdr:to>
    <xdr:sp macro="" textlink="">
      <xdr:nvSpPr>
        <xdr:cNvPr id="325" name="楕円 324"/>
        <xdr:cNvSpPr/>
      </xdr:nvSpPr>
      <xdr:spPr>
        <a:xfrm>
          <a:off x="7810500" y="58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102100</xdr:rowOff>
    </xdr:from>
    <xdr:ext cx="534377" cy="259045"/>
    <xdr:sp macro="" textlink="">
      <xdr:nvSpPr>
        <xdr:cNvPr id="326" name="テキスト ボックス 325"/>
        <xdr:cNvSpPr txBox="1"/>
      </xdr:nvSpPr>
      <xdr:spPr>
        <a:xfrm>
          <a:off x="7594111" y="5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112560</xdr:rowOff>
    </xdr:from>
    <xdr:to>
      <xdr:col>36</xdr:col>
      <xdr:colOff>165100</xdr:colOff>
      <xdr:row>34</xdr:row>
      <xdr:rowOff>42710</xdr:rowOff>
    </xdr:to>
    <xdr:sp macro="" textlink="">
      <xdr:nvSpPr>
        <xdr:cNvPr id="327" name="楕円 326"/>
        <xdr:cNvSpPr/>
      </xdr:nvSpPr>
      <xdr:spPr>
        <a:xfrm>
          <a:off x="6921500" y="57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59237</xdr:rowOff>
    </xdr:from>
    <xdr:ext cx="534377" cy="259045"/>
    <xdr:sp macro="" textlink="">
      <xdr:nvSpPr>
        <xdr:cNvPr id="328" name="テキスト ボックス 327"/>
        <xdr:cNvSpPr txBox="1"/>
      </xdr:nvSpPr>
      <xdr:spPr>
        <a:xfrm>
          <a:off x="6705111" y="5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105010</xdr:rowOff>
    </xdr:from>
    <xdr:to>
      <xdr:col>55</xdr:col>
      <xdr:colOff>0</xdr:colOff>
      <xdr:row>57</xdr:row>
      <xdr:rowOff>113659</xdr:rowOff>
    </xdr:to>
    <xdr:cxnSp macro="">
      <xdr:nvCxnSpPr>
        <xdr:cNvPr id="358" name="直線コネクタ 357"/>
        <xdr:cNvCxnSpPr/>
      </xdr:nvCxnSpPr>
      <xdr:spPr>
        <a:xfrm>
          <a:off x="9639300" y="9877660"/>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163226</xdr:rowOff>
    </xdr:from>
    <xdr:to>
      <xdr:col>50</xdr:col>
      <xdr:colOff>114300</xdr:colOff>
      <xdr:row>57</xdr:row>
      <xdr:rowOff>105010</xdr:rowOff>
    </xdr:to>
    <xdr:cxnSp macro="">
      <xdr:nvCxnSpPr>
        <xdr:cNvPr id="361" name="直線コネクタ 360"/>
        <xdr:cNvCxnSpPr/>
      </xdr:nvCxnSpPr>
      <xdr:spPr>
        <a:xfrm>
          <a:off x="8750300" y="9078626"/>
          <a:ext cx="889000" cy="7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116040</xdr:rowOff>
    </xdr:from>
    <xdr:to>
      <xdr:col>45</xdr:col>
      <xdr:colOff>177800</xdr:colOff>
      <xdr:row>52</xdr:row>
      <xdr:rowOff>163226</xdr:rowOff>
    </xdr:to>
    <xdr:cxnSp macro="">
      <xdr:nvCxnSpPr>
        <xdr:cNvPr id="364" name="直線コネクタ 363"/>
        <xdr:cNvCxnSpPr/>
      </xdr:nvCxnSpPr>
      <xdr:spPr>
        <a:xfrm>
          <a:off x="7861300" y="9031440"/>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116040</xdr:rowOff>
    </xdr:from>
    <xdr:to>
      <xdr:col>41</xdr:col>
      <xdr:colOff>50800</xdr:colOff>
      <xdr:row>56</xdr:row>
      <xdr:rowOff>26657</xdr:rowOff>
    </xdr:to>
    <xdr:cxnSp macro="">
      <xdr:nvCxnSpPr>
        <xdr:cNvPr id="367" name="直線コネクタ 366"/>
        <xdr:cNvCxnSpPr/>
      </xdr:nvCxnSpPr>
      <xdr:spPr>
        <a:xfrm flipV="1">
          <a:off x="6972300" y="9031440"/>
          <a:ext cx="889000" cy="5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62859</xdr:rowOff>
    </xdr:from>
    <xdr:to>
      <xdr:col>55</xdr:col>
      <xdr:colOff>50800</xdr:colOff>
      <xdr:row>57</xdr:row>
      <xdr:rowOff>164459</xdr:rowOff>
    </xdr:to>
    <xdr:sp macro="" textlink="">
      <xdr:nvSpPr>
        <xdr:cNvPr id="377" name="楕円 376"/>
        <xdr:cNvSpPr/>
      </xdr:nvSpPr>
      <xdr:spPr>
        <a:xfrm>
          <a:off x="10426700" y="9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41286</xdr:rowOff>
    </xdr:from>
    <xdr:ext cx="534377" cy="259045"/>
    <xdr:sp macro="" textlink="">
      <xdr:nvSpPr>
        <xdr:cNvPr id="378" name="普通建設事業費該当値テキスト"/>
        <xdr:cNvSpPr txBox="1"/>
      </xdr:nvSpPr>
      <xdr:spPr>
        <a:xfrm>
          <a:off x="10528300" y="98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54210</xdr:rowOff>
    </xdr:from>
    <xdr:to>
      <xdr:col>50</xdr:col>
      <xdr:colOff>165100</xdr:colOff>
      <xdr:row>57</xdr:row>
      <xdr:rowOff>155810</xdr:rowOff>
    </xdr:to>
    <xdr:sp macro="" textlink="">
      <xdr:nvSpPr>
        <xdr:cNvPr id="379" name="楕円 378"/>
        <xdr:cNvSpPr/>
      </xdr:nvSpPr>
      <xdr:spPr>
        <a:xfrm>
          <a:off x="9588500" y="98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887</xdr:rowOff>
    </xdr:from>
    <xdr:ext cx="534377" cy="259045"/>
    <xdr:sp macro="" textlink="">
      <xdr:nvSpPr>
        <xdr:cNvPr id="380" name="テキスト ボックス 379"/>
        <xdr:cNvSpPr txBox="1"/>
      </xdr:nvSpPr>
      <xdr:spPr>
        <a:xfrm>
          <a:off x="9372111" y="96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112426</xdr:rowOff>
    </xdr:from>
    <xdr:to>
      <xdr:col>46</xdr:col>
      <xdr:colOff>38100</xdr:colOff>
      <xdr:row>53</xdr:row>
      <xdr:rowOff>42576</xdr:rowOff>
    </xdr:to>
    <xdr:sp macro="" textlink="">
      <xdr:nvSpPr>
        <xdr:cNvPr id="381" name="楕円 380"/>
        <xdr:cNvSpPr/>
      </xdr:nvSpPr>
      <xdr:spPr>
        <a:xfrm>
          <a:off x="8699500" y="90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59103</xdr:rowOff>
    </xdr:from>
    <xdr:ext cx="534377" cy="259045"/>
    <xdr:sp macro="" textlink="">
      <xdr:nvSpPr>
        <xdr:cNvPr id="382" name="テキスト ボックス 381"/>
        <xdr:cNvSpPr txBox="1"/>
      </xdr:nvSpPr>
      <xdr:spPr>
        <a:xfrm>
          <a:off x="8483111" y="88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65240</xdr:rowOff>
    </xdr:from>
    <xdr:to>
      <xdr:col>41</xdr:col>
      <xdr:colOff>101600</xdr:colOff>
      <xdr:row>52</xdr:row>
      <xdr:rowOff>166840</xdr:rowOff>
    </xdr:to>
    <xdr:sp macro="" textlink="">
      <xdr:nvSpPr>
        <xdr:cNvPr id="383" name="楕円 382"/>
        <xdr:cNvSpPr/>
      </xdr:nvSpPr>
      <xdr:spPr>
        <a:xfrm>
          <a:off x="7810500" y="8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11917</xdr:rowOff>
    </xdr:from>
    <xdr:ext cx="534377" cy="259045"/>
    <xdr:sp macro="" textlink="">
      <xdr:nvSpPr>
        <xdr:cNvPr id="384" name="テキスト ボックス 383"/>
        <xdr:cNvSpPr txBox="1"/>
      </xdr:nvSpPr>
      <xdr:spPr>
        <a:xfrm>
          <a:off x="7594111" y="87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147307</xdr:rowOff>
    </xdr:from>
    <xdr:to>
      <xdr:col>36</xdr:col>
      <xdr:colOff>165100</xdr:colOff>
      <xdr:row>56</xdr:row>
      <xdr:rowOff>77457</xdr:rowOff>
    </xdr:to>
    <xdr:sp macro="" textlink="">
      <xdr:nvSpPr>
        <xdr:cNvPr id="385" name="楕円 384"/>
        <xdr:cNvSpPr/>
      </xdr:nvSpPr>
      <xdr:spPr>
        <a:xfrm>
          <a:off x="6921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93984</xdr:rowOff>
    </xdr:from>
    <xdr:ext cx="534377" cy="259045"/>
    <xdr:sp macro="" textlink="">
      <xdr:nvSpPr>
        <xdr:cNvPr id="386" name="テキスト ボックス 385"/>
        <xdr:cNvSpPr txBox="1"/>
      </xdr:nvSpPr>
      <xdr:spPr>
        <a:xfrm>
          <a:off x="6705111" y="9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28051</xdr:rowOff>
    </xdr:from>
    <xdr:to>
      <xdr:col>55</xdr:col>
      <xdr:colOff>0</xdr:colOff>
      <xdr:row>77</xdr:row>
      <xdr:rowOff>55804</xdr:rowOff>
    </xdr:to>
    <xdr:cxnSp macro="">
      <xdr:nvCxnSpPr>
        <xdr:cNvPr id="413" name="直線コネクタ 412"/>
        <xdr:cNvCxnSpPr/>
      </xdr:nvCxnSpPr>
      <xdr:spPr>
        <a:xfrm flipV="1">
          <a:off x="9639300" y="13058251"/>
          <a:ext cx="838200" cy="1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77292</xdr:rowOff>
    </xdr:from>
    <xdr:to>
      <xdr:col>50</xdr:col>
      <xdr:colOff>114300</xdr:colOff>
      <xdr:row>77</xdr:row>
      <xdr:rowOff>55804</xdr:rowOff>
    </xdr:to>
    <xdr:cxnSp macro="">
      <xdr:nvCxnSpPr>
        <xdr:cNvPr id="416" name="直線コネクタ 415"/>
        <xdr:cNvCxnSpPr/>
      </xdr:nvCxnSpPr>
      <xdr:spPr>
        <a:xfrm>
          <a:off x="8750300" y="12078792"/>
          <a:ext cx="889000"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77292</xdr:rowOff>
    </xdr:from>
    <xdr:to>
      <xdr:col>45</xdr:col>
      <xdr:colOff>177800</xdr:colOff>
      <xdr:row>78</xdr:row>
      <xdr:rowOff>52512</xdr:rowOff>
    </xdr:to>
    <xdr:cxnSp macro="">
      <xdr:nvCxnSpPr>
        <xdr:cNvPr id="419" name="直線コネクタ 418"/>
        <xdr:cNvCxnSpPr/>
      </xdr:nvCxnSpPr>
      <xdr:spPr>
        <a:xfrm flipV="1">
          <a:off x="7861300" y="12078792"/>
          <a:ext cx="889000" cy="134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111491</xdr:rowOff>
    </xdr:from>
    <xdr:to>
      <xdr:col>41</xdr:col>
      <xdr:colOff>50800</xdr:colOff>
      <xdr:row>78</xdr:row>
      <xdr:rowOff>52512</xdr:rowOff>
    </xdr:to>
    <xdr:cxnSp macro="">
      <xdr:nvCxnSpPr>
        <xdr:cNvPr id="422" name="直線コネクタ 421"/>
        <xdr:cNvCxnSpPr/>
      </xdr:nvCxnSpPr>
      <xdr:spPr>
        <a:xfrm>
          <a:off x="6972300" y="13313141"/>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148701</xdr:rowOff>
    </xdr:from>
    <xdr:to>
      <xdr:col>55</xdr:col>
      <xdr:colOff>50800</xdr:colOff>
      <xdr:row>76</xdr:row>
      <xdr:rowOff>78851</xdr:rowOff>
    </xdr:to>
    <xdr:sp macro="" textlink="">
      <xdr:nvSpPr>
        <xdr:cNvPr id="432" name="楕円 431"/>
        <xdr:cNvSpPr/>
      </xdr:nvSpPr>
      <xdr:spPr>
        <a:xfrm>
          <a:off x="104267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127128</xdr:rowOff>
    </xdr:from>
    <xdr:ext cx="469744" cy="259045"/>
    <xdr:sp macro="" textlink="">
      <xdr:nvSpPr>
        <xdr:cNvPr id="433" name="普通建設事業費 （ うち新規整備　）該当値テキスト"/>
        <xdr:cNvSpPr txBox="1"/>
      </xdr:nvSpPr>
      <xdr:spPr>
        <a:xfrm>
          <a:off x="10528300" y="1298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5004</xdr:rowOff>
    </xdr:from>
    <xdr:to>
      <xdr:col>50</xdr:col>
      <xdr:colOff>165100</xdr:colOff>
      <xdr:row>77</xdr:row>
      <xdr:rowOff>106604</xdr:rowOff>
    </xdr:to>
    <xdr:sp macro="" textlink="">
      <xdr:nvSpPr>
        <xdr:cNvPr id="434" name="楕円 433"/>
        <xdr:cNvSpPr/>
      </xdr:nvSpPr>
      <xdr:spPr>
        <a:xfrm>
          <a:off x="9588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97731</xdr:rowOff>
    </xdr:from>
    <xdr:ext cx="469744" cy="259045"/>
    <xdr:sp macro="" textlink="">
      <xdr:nvSpPr>
        <xdr:cNvPr id="435" name="テキスト ボックス 434"/>
        <xdr:cNvSpPr txBox="1"/>
      </xdr:nvSpPr>
      <xdr:spPr>
        <a:xfrm>
          <a:off x="9404428"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26492</xdr:rowOff>
    </xdr:from>
    <xdr:to>
      <xdr:col>46</xdr:col>
      <xdr:colOff>38100</xdr:colOff>
      <xdr:row>70</xdr:row>
      <xdr:rowOff>128092</xdr:rowOff>
    </xdr:to>
    <xdr:sp macro="" textlink="">
      <xdr:nvSpPr>
        <xdr:cNvPr id="436" name="楕円 435"/>
        <xdr:cNvSpPr/>
      </xdr:nvSpPr>
      <xdr:spPr>
        <a:xfrm>
          <a:off x="8699500" y="120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144619</xdr:rowOff>
    </xdr:from>
    <xdr:ext cx="534377" cy="259045"/>
    <xdr:sp macro="" textlink="">
      <xdr:nvSpPr>
        <xdr:cNvPr id="437" name="テキスト ボックス 436"/>
        <xdr:cNvSpPr txBox="1"/>
      </xdr:nvSpPr>
      <xdr:spPr>
        <a:xfrm>
          <a:off x="8483111" y="118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1712</xdr:rowOff>
    </xdr:from>
    <xdr:to>
      <xdr:col>41</xdr:col>
      <xdr:colOff>101600</xdr:colOff>
      <xdr:row>78</xdr:row>
      <xdr:rowOff>103312</xdr:rowOff>
    </xdr:to>
    <xdr:sp macro="" textlink="">
      <xdr:nvSpPr>
        <xdr:cNvPr id="438" name="楕円 437"/>
        <xdr:cNvSpPr/>
      </xdr:nvSpPr>
      <xdr:spPr>
        <a:xfrm>
          <a:off x="7810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94439</xdr:rowOff>
    </xdr:from>
    <xdr:ext cx="469744" cy="259045"/>
    <xdr:sp macro="" textlink="">
      <xdr:nvSpPr>
        <xdr:cNvPr id="439" name="テキスト ボックス 438"/>
        <xdr:cNvSpPr txBox="1"/>
      </xdr:nvSpPr>
      <xdr:spPr>
        <a:xfrm>
          <a:off x="7626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60691</xdr:rowOff>
    </xdr:from>
    <xdr:to>
      <xdr:col>36</xdr:col>
      <xdr:colOff>165100</xdr:colOff>
      <xdr:row>77</xdr:row>
      <xdr:rowOff>162291</xdr:rowOff>
    </xdr:to>
    <xdr:sp macro="" textlink="">
      <xdr:nvSpPr>
        <xdr:cNvPr id="440" name="楕円 439"/>
        <xdr:cNvSpPr/>
      </xdr:nvSpPr>
      <xdr:spPr>
        <a:xfrm>
          <a:off x="692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153418</xdr:rowOff>
    </xdr:from>
    <xdr:ext cx="469744" cy="259045"/>
    <xdr:sp macro="" textlink="">
      <xdr:nvSpPr>
        <xdr:cNvPr id="441" name="テキスト ボックス 440"/>
        <xdr:cNvSpPr txBox="1"/>
      </xdr:nvSpPr>
      <xdr:spPr>
        <a:xfrm>
          <a:off x="6737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117366</xdr:rowOff>
    </xdr:from>
    <xdr:to>
      <xdr:col>55</xdr:col>
      <xdr:colOff>0</xdr:colOff>
      <xdr:row>96</xdr:row>
      <xdr:rowOff>121000</xdr:rowOff>
    </xdr:to>
    <xdr:cxnSp macro="">
      <xdr:nvCxnSpPr>
        <xdr:cNvPr id="468" name="直線コネクタ 467"/>
        <xdr:cNvCxnSpPr/>
      </xdr:nvCxnSpPr>
      <xdr:spPr>
        <a:xfrm>
          <a:off x="9639300" y="16576566"/>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31527</xdr:rowOff>
    </xdr:from>
    <xdr:to>
      <xdr:col>50</xdr:col>
      <xdr:colOff>114300</xdr:colOff>
      <xdr:row>96</xdr:row>
      <xdr:rowOff>117366</xdr:rowOff>
    </xdr:to>
    <xdr:cxnSp macro="">
      <xdr:nvCxnSpPr>
        <xdr:cNvPr id="471" name="直線コネクタ 470"/>
        <xdr:cNvCxnSpPr/>
      </xdr:nvCxnSpPr>
      <xdr:spPr>
        <a:xfrm>
          <a:off x="8750300" y="16147827"/>
          <a:ext cx="889000" cy="4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121594</xdr:rowOff>
    </xdr:from>
    <xdr:to>
      <xdr:col>45</xdr:col>
      <xdr:colOff>177800</xdr:colOff>
      <xdr:row>94</xdr:row>
      <xdr:rowOff>31527</xdr:rowOff>
    </xdr:to>
    <xdr:cxnSp macro="">
      <xdr:nvCxnSpPr>
        <xdr:cNvPr id="474" name="直線コネクタ 473"/>
        <xdr:cNvCxnSpPr/>
      </xdr:nvCxnSpPr>
      <xdr:spPr>
        <a:xfrm>
          <a:off x="7861300" y="16066444"/>
          <a:ext cx="889000" cy="8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121594</xdr:rowOff>
    </xdr:from>
    <xdr:to>
      <xdr:col>41</xdr:col>
      <xdr:colOff>50800</xdr:colOff>
      <xdr:row>97</xdr:row>
      <xdr:rowOff>28600</xdr:rowOff>
    </xdr:to>
    <xdr:cxnSp macro="">
      <xdr:nvCxnSpPr>
        <xdr:cNvPr id="477" name="直線コネクタ 476"/>
        <xdr:cNvCxnSpPr/>
      </xdr:nvCxnSpPr>
      <xdr:spPr>
        <a:xfrm flipV="1">
          <a:off x="6972300" y="16066444"/>
          <a:ext cx="889000" cy="59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70200</xdr:rowOff>
    </xdr:from>
    <xdr:to>
      <xdr:col>55</xdr:col>
      <xdr:colOff>50800</xdr:colOff>
      <xdr:row>97</xdr:row>
      <xdr:rowOff>350</xdr:rowOff>
    </xdr:to>
    <xdr:sp macro="" textlink="">
      <xdr:nvSpPr>
        <xdr:cNvPr id="487" name="楕円 486"/>
        <xdr:cNvSpPr/>
      </xdr:nvSpPr>
      <xdr:spPr>
        <a:xfrm>
          <a:off x="10426700" y="1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48627</xdr:rowOff>
    </xdr:from>
    <xdr:ext cx="534377" cy="259045"/>
    <xdr:sp macro="" textlink="">
      <xdr:nvSpPr>
        <xdr:cNvPr id="488" name="普通建設事業費 （ うち更新整備　）該当値テキスト"/>
        <xdr:cNvSpPr txBox="1"/>
      </xdr:nvSpPr>
      <xdr:spPr>
        <a:xfrm>
          <a:off x="10528300" y="165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66566</xdr:rowOff>
    </xdr:from>
    <xdr:to>
      <xdr:col>50</xdr:col>
      <xdr:colOff>165100</xdr:colOff>
      <xdr:row>96</xdr:row>
      <xdr:rowOff>168166</xdr:rowOff>
    </xdr:to>
    <xdr:sp macro="" textlink="">
      <xdr:nvSpPr>
        <xdr:cNvPr id="489" name="楕円 488"/>
        <xdr:cNvSpPr/>
      </xdr:nvSpPr>
      <xdr:spPr>
        <a:xfrm>
          <a:off x="9588500" y="165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159293</xdr:rowOff>
    </xdr:from>
    <xdr:ext cx="534377" cy="259045"/>
    <xdr:sp macro="" textlink="">
      <xdr:nvSpPr>
        <xdr:cNvPr id="490" name="テキスト ボックス 489"/>
        <xdr:cNvSpPr txBox="1"/>
      </xdr:nvSpPr>
      <xdr:spPr>
        <a:xfrm>
          <a:off x="9372111" y="166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152177</xdr:rowOff>
    </xdr:from>
    <xdr:to>
      <xdr:col>46</xdr:col>
      <xdr:colOff>38100</xdr:colOff>
      <xdr:row>94</xdr:row>
      <xdr:rowOff>82327</xdr:rowOff>
    </xdr:to>
    <xdr:sp macro="" textlink="">
      <xdr:nvSpPr>
        <xdr:cNvPr id="491" name="楕円 490"/>
        <xdr:cNvSpPr/>
      </xdr:nvSpPr>
      <xdr:spPr>
        <a:xfrm>
          <a:off x="8699500" y="16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98854</xdr:rowOff>
    </xdr:from>
    <xdr:ext cx="534377" cy="259045"/>
    <xdr:sp macro="" textlink="">
      <xdr:nvSpPr>
        <xdr:cNvPr id="492" name="テキスト ボックス 491"/>
        <xdr:cNvSpPr txBox="1"/>
      </xdr:nvSpPr>
      <xdr:spPr>
        <a:xfrm>
          <a:off x="8483111" y="158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70794</xdr:rowOff>
    </xdr:from>
    <xdr:to>
      <xdr:col>41</xdr:col>
      <xdr:colOff>101600</xdr:colOff>
      <xdr:row>94</xdr:row>
      <xdr:rowOff>944</xdr:rowOff>
    </xdr:to>
    <xdr:sp macro="" textlink="">
      <xdr:nvSpPr>
        <xdr:cNvPr id="493" name="楕円 492"/>
        <xdr:cNvSpPr/>
      </xdr:nvSpPr>
      <xdr:spPr>
        <a:xfrm>
          <a:off x="7810500" y="160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17471</xdr:rowOff>
    </xdr:from>
    <xdr:ext cx="534377" cy="259045"/>
    <xdr:sp macro="" textlink="">
      <xdr:nvSpPr>
        <xdr:cNvPr id="494" name="テキスト ボックス 493"/>
        <xdr:cNvSpPr txBox="1"/>
      </xdr:nvSpPr>
      <xdr:spPr>
        <a:xfrm>
          <a:off x="7594111" y="157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149250</xdr:rowOff>
    </xdr:from>
    <xdr:to>
      <xdr:col>36</xdr:col>
      <xdr:colOff>165100</xdr:colOff>
      <xdr:row>97</xdr:row>
      <xdr:rowOff>79400</xdr:rowOff>
    </xdr:to>
    <xdr:sp macro="" textlink="">
      <xdr:nvSpPr>
        <xdr:cNvPr id="495" name="楕円 494"/>
        <xdr:cNvSpPr/>
      </xdr:nvSpPr>
      <xdr:spPr>
        <a:xfrm>
          <a:off x="6921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70527</xdr:rowOff>
    </xdr:from>
    <xdr:ext cx="534377" cy="259045"/>
    <xdr:sp macro="" textlink="">
      <xdr:nvSpPr>
        <xdr:cNvPr id="496" name="テキスト ボックス 495"/>
        <xdr:cNvSpPr txBox="1"/>
      </xdr:nvSpPr>
      <xdr:spPr>
        <a:xfrm>
          <a:off x="6705111" y="16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20991</xdr:rowOff>
    </xdr:from>
    <xdr:to>
      <xdr:col>85</xdr:col>
      <xdr:colOff>127000</xdr:colOff>
      <xdr:row>39</xdr:row>
      <xdr:rowOff>98878</xdr:rowOff>
    </xdr:to>
    <xdr:cxnSp macro="">
      <xdr:nvCxnSpPr>
        <xdr:cNvPr id="527" name="直線コネクタ 526"/>
        <xdr:cNvCxnSpPr/>
      </xdr:nvCxnSpPr>
      <xdr:spPr>
        <a:xfrm flipV="1">
          <a:off x="15481300" y="6707541"/>
          <a:ext cx="8382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141641</xdr:rowOff>
    </xdr:from>
    <xdr:to>
      <xdr:col>85</xdr:col>
      <xdr:colOff>177800</xdr:colOff>
      <xdr:row>39</xdr:row>
      <xdr:rowOff>71791</xdr:rowOff>
    </xdr:to>
    <xdr:sp macro="" textlink="">
      <xdr:nvSpPr>
        <xdr:cNvPr id="546" name="楕円 545"/>
        <xdr:cNvSpPr/>
      </xdr:nvSpPr>
      <xdr:spPr>
        <a:xfrm>
          <a:off x="16268700" y="66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101018</xdr:rowOff>
    </xdr:from>
    <xdr:ext cx="378565" cy="259045"/>
    <xdr:sp macro="" textlink="">
      <xdr:nvSpPr>
        <xdr:cNvPr id="547" name="災害復旧事業費該当値テキスト"/>
        <xdr:cNvSpPr txBox="1"/>
      </xdr:nvSpPr>
      <xdr:spPr>
        <a:xfrm>
          <a:off x="16370300" y="644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61816</xdr:rowOff>
    </xdr:from>
    <xdr:to>
      <xdr:col>85</xdr:col>
      <xdr:colOff>127000</xdr:colOff>
      <xdr:row>79</xdr:row>
      <xdr:rowOff>68720</xdr:rowOff>
    </xdr:to>
    <xdr:cxnSp macro="">
      <xdr:nvCxnSpPr>
        <xdr:cNvPr id="632" name="直線コネクタ 631"/>
        <xdr:cNvCxnSpPr/>
      </xdr:nvCxnSpPr>
      <xdr:spPr>
        <a:xfrm>
          <a:off x="15481300" y="13606366"/>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55507</xdr:rowOff>
    </xdr:from>
    <xdr:to>
      <xdr:col>81</xdr:col>
      <xdr:colOff>50800</xdr:colOff>
      <xdr:row>79</xdr:row>
      <xdr:rowOff>61816</xdr:rowOff>
    </xdr:to>
    <xdr:cxnSp macro="">
      <xdr:nvCxnSpPr>
        <xdr:cNvPr id="635" name="直線コネクタ 634"/>
        <xdr:cNvCxnSpPr/>
      </xdr:nvCxnSpPr>
      <xdr:spPr>
        <a:xfrm>
          <a:off x="14592300" y="1360005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48489</xdr:rowOff>
    </xdr:from>
    <xdr:to>
      <xdr:col>76</xdr:col>
      <xdr:colOff>114300</xdr:colOff>
      <xdr:row>79</xdr:row>
      <xdr:rowOff>55507</xdr:rowOff>
    </xdr:to>
    <xdr:cxnSp macro="">
      <xdr:nvCxnSpPr>
        <xdr:cNvPr id="638" name="直線コネクタ 637"/>
        <xdr:cNvCxnSpPr/>
      </xdr:nvCxnSpPr>
      <xdr:spPr>
        <a:xfrm>
          <a:off x="13703300" y="13593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30040</xdr:rowOff>
    </xdr:from>
    <xdr:to>
      <xdr:col>71</xdr:col>
      <xdr:colOff>177800</xdr:colOff>
      <xdr:row>79</xdr:row>
      <xdr:rowOff>48489</xdr:rowOff>
    </xdr:to>
    <xdr:cxnSp macro="">
      <xdr:nvCxnSpPr>
        <xdr:cNvPr id="641" name="直線コネクタ 640"/>
        <xdr:cNvCxnSpPr/>
      </xdr:nvCxnSpPr>
      <xdr:spPr>
        <a:xfrm>
          <a:off x="12814300" y="13574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17920</xdr:rowOff>
    </xdr:from>
    <xdr:to>
      <xdr:col>85</xdr:col>
      <xdr:colOff>177800</xdr:colOff>
      <xdr:row>79</xdr:row>
      <xdr:rowOff>119520</xdr:rowOff>
    </xdr:to>
    <xdr:sp macro="" textlink="">
      <xdr:nvSpPr>
        <xdr:cNvPr id="651" name="楕円 650"/>
        <xdr:cNvSpPr/>
      </xdr:nvSpPr>
      <xdr:spPr>
        <a:xfrm>
          <a:off x="16268700" y="13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104297</xdr:rowOff>
    </xdr:from>
    <xdr:ext cx="534377" cy="259045"/>
    <xdr:sp macro="" textlink="">
      <xdr:nvSpPr>
        <xdr:cNvPr id="652" name="公債費該当値テキスト"/>
        <xdr:cNvSpPr txBox="1"/>
      </xdr:nvSpPr>
      <xdr:spPr>
        <a:xfrm>
          <a:off x="16370300" y="134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11016</xdr:rowOff>
    </xdr:from>
    <xdr:to>
      <xdr:col>81</xdr:col>
      <xdr:colOff>101600</xdr:colOff>
      <xdr:row>79</xdr:row>
      <xdr:rowOff>112616</xdr:rowOff>
    </xdr:to>
    <xdr:sp macro="" textlink="">
      <xdr:nvSpPr>
        <xdr:cNvPr id="653" name="楕円 652"/>
        <xdr:cNvSpPr/>
      </xdr:nvSpPr>
      <xdr:spPr>
        <a:xfrm>
          <a:off x="15430500" y="135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103743</xdr:rowOff>
    </xdr:from>
    <xdr:ext cx="534377" cy="259045"/>
    <xdr:sp macro="" textlink="">
      <xdr:nvSpPr>
        <xdr:cNvPr id="654" name="テキスト ボックス 653"/>
        <xdr:cNvSpPr txBox="1"/>
      </xdr:nvSpPr>
      <xdr:spPr>
        <a:xfrm>
          <a:off x="15214111" y="1364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4707</xdr:rowOff>
    </xdr:from>
    <xdr:to>
      <xdr:col>76</xdr:col>
      <xdr:colOff>165100</xdr:colOff>
      <xdr:row>79</xdr:row>
      <xdr:rowOff>106307</xdr:rowOff>
    </xdr:to>
    <xdr:sp macro="" textlink="">
      <xdr:nvSpPr>
        <xdr:cNvPr id="655" name="楕円 654"/>
        <xdr:cNvSpPr/>
      </xdr:nvSpPr>
      <xdr:spPr>
        <a:xfrm>
          <a:off x="14541500" y="135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97434</xdr:rowOff>
    </xdr:from>
    <xdr:ext cx="534377" cy="259045"/>
    <xdr:sp macro="" textlink="">
      <xdr:nvSpPr>
        <xdr:cNvPr id="656" name="テキスト ボックス 655"/>
        <xdr:cNvSpPr txBox="1"/>
      </xdr:nvSpPr>
      <xdr:spPr>
        <a:xfrm>
          <a:off x="14325111" y="136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169139</xdr:rowOff>
    </xdr:from>
    <xdr:to>
      <xdr:col>72</xdr:col>
      <xdr:colOff>38100</xdr:colOff>
      <xdr:row>79</xdr:row>
      <xdr:rowOff>99289</xdr:rowOff>
    </xdr:to>
    <xdr:sp macro="" textlink="">
      <xdr:nvSpPr>
        <xdr:cNvPr id="657" name="楕円 656"/>
        <xdr:cNvSpPr/>
      </xdr:nvSpPr>
      <xdr:spPr>
        <a:xfrm>
          <a:off x="13652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90416</xdr:rowOff>
    </xdr:from>
    <xdr:ext cx="534377" cy="259045"/>
    <xdr:sp macro="" textlink="">
      <xdr:nvSpPr>
        <xdr:cNvPr id="658" name="テキスト ボックス 657"/>
        <xdr:cNvSpPr txBox="1"/>
      </xdr:nvSpPr>
      <xdr:spPr>
        <a:xfrm>
          <a:off x="13436111" y="136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150690</xdr:rowOff>
    </xdr:from>
    <xdr:to>
      <xdr:col>67</xdr:col>
      <xdr:colOff>101600</xdr:colOff>
      <xdr:row>79</xdr:row>
      <xdr:rowOff>80840</xdr:rowOff>
    </xdr:to>
    <xdr:sp macro="" textlink="">
      <xdr:nvSpPr>
        <xdr:cNvPr id="659" name="楕円 658"/>
        <xdr:cNvSpPr/>
      </xdr:nvSpPr>
      <xdr:spPr>
        <a:xfrm>
          <a:off x="12763500" y="135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71967</xdr:rowOff>
    </xdr:from>
    <xdr:ext cx="534377" cy="259045"/>
    <xdr:sp macro="" textlink="">
      <xdr:nvSpPr>
        <xdr:cNvPr id="660" name="テキスト ボックス 659"/>
        <xdr:cNvSpPr txBox="1"/>
      </xdr:nvSpPr>
      <xdr:spPr>
        <a:xfrm>
          <a:off x="12547111" y="136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68083</xdr:rowOff>
    </xdr:from>
    <xdr:to>
      <xdr:col>85</xdr:col>
      <xdr:colOff>126364</xdr:colOff>
      <xdr:row>99</xdr:row>
      <xdr:rowOff>95123</xdr:rowOff>
    </xdr:to>
    <xdr:cxnSp macro="">
      <xdr:nvCxnSpPr>
        <xdr:cNvPr id="686" name="直線コネクタ 685"/>
        <xdr:cNvCxnSpPr/>
      </xdr:nvCxnSpPr>
      <xdr:spPr>
        <a:xfrm flipV="1">
          <a:off x="16317595" y="16012933"/>
          <a:ext cx="1269" cy="1055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98950</xdr:rowOff>
    </xdr:from>
    <xdr:ext cx="378565" cy="259045"/>
    <xdr:sp macro="" textlink="">
      <xdr:nvSpPr>
        <xdr:cNvPr id="687" name="積立金最小値テキスト"/>
        <xdr:cNvSpPr txBox="1"/>
      </xdr:nvSpPr>
      <xdr:spPr>
        <a:xfrm>
          <a:off x="16370300" y="1707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95123</xdr:rowOff>
    </xdr:from>
    <xdr:to>
      <xdr:col>86</xdr:col>
      <xdr:colOff>25400</xdr:colOff>
      <xdr:row>99</xdr:row>
      <xdr:rowOff>95123</xdr:rowOff>
    </xdr:to>
    <xdr:cxnSp macro="">
      <xdr:nvCxnSpPr>
        <xdr:cNvPr id="688" name="直線コネクタ 687"/>
        <xdr:cNvCxnSpPr/>
      </xdr:nvCxnSpPr>
      <xdr:spPr>
        <a:xfrm>
          <a:off x="16230600" y="1706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14760</xdr:rowOff>
    </xdr:from>
    <xdr:ext cx="534377" cy="259045"/>
    <xdr:sp macro="" textlink="">
      <xdr:nvSpPr>
        <xdr:cNvPr id="689" name="積立金最大値テキスト"/>
        <xdr:cNvSpPr txBox="1"/>
      </xdr:nvSpPr>
      <xdr:spPr>
        <a:xfrm>
          <a:off x="16370300" y="157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68083</xdr:rowOff>
    </xdr:from>
    <xdr:to>
      <xdr:col>86</xdr:col>
      <xdr:colOff>25400</xdr:colOff>
      <xdr:row>93</xdr:row>
      <xdr:rowOff>68083</xdr:rowOff>
    </xdr:to>
    <xdr:cxnSp macro="">
      <xdr:nvCxnSpPr>
        <xdr:cNvPr id="690" name="直線コネクタ 689"/>
        <xdr:cNvCxnSpPr/>
      </xdr:nvCxnSpPr>
      <xdr:spPr>
        <a:xfrm>
          <a:off x="16230600" y="1601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84575</xdr:rowOff>
    </xdr:from>
    <xdr:to>
      <xdr:col>85</xdr:col>
      <xdr:colOff>127000</xdr:colOff>
      <xdr:row>95</xdr:row>
      <xdr:rowOff>46169</xdr:rowOff>
    </xdr:to>
    <xdr:cxnSp macro="">
      <xdr:nvCxnSpPr>
        <xdr:cNvPr id="691" name="直線コネクタ 690"/>
        <xdr:cNvCxnSpPr/>
      </xdr:nvCxnSpPr>
      <xdr:spPr>
        <a:xfrm flipV="1">
          <a:off x="15481300" y="16200875"/>
          <a:ext cx="8382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92505</xdr:rowOff>
    </xdr:from>
    <xdr:ext cx="469744" cy="259045"/>
    <xdr:sp macro="" textlink="">
      <xdr:nvSpPr>
        <xdr:cNvPr id="692" name="積立金平均値テキスト"/>
        <xdr:cNvSpPr txBox="1"/>
      </xdr:nvSpPr>
      <xdr:spPr>
        <a:xfrm>
          <a:off x="16370300" y="16723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114078</xdr:rowOff>
    </xdr:from>
    <xdr:to>
      <xdr:col>85</xdr:col>
      <xdr:colOff>177800</xdr:colOff>
      <xdr:row>98</xdr:row>
      <xdr:rowOff>44228</xdr:rowOff>
    </xdr:to>
    <xdr:sp macro="" textlink="">
      <xdr:nvSpPr>
        <xdr:cNvPr id="693" name="フローチャート: 判断 692"/>
        <xdr:cNvSpPr/>
      </xdr:nvSpPr>
      <xdr:spPr>
        <a:xfrm>
          <a:off x="16268700" y="167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36700</xdr:rowOff>
    </xdr:from>
    <xdr:to>
      <xdr:col>81</xdr:col>
      <xdr:colOff>50800</xdr:colOff>
      <xdr:row>95</xdr:row>
      <xdr:rowOff>46169</xdr:rowOff>
    </xdr:to>
    <xdr:cxnSp macro="">
      <xdr:nvCxnSpPr>
        <xdr:cNvPr id="694" name="直線コネクタ 693"/>
        <xdr:cNvCxnSpPr/>
      </xdr:nvCxnSpPr>
      <xdr:spPr>
        <a:xfrm>
          <a:off x="14592300" y="15467200"/>
          <a:ext cx="889000" cy="8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114308</xdr:rowOff>
    </xdr:from>
    <xdr:to>
      <xdr:col>81</xdr:col>
      <xdr:colOff>101600</xdr:colOff>
      <xdr:row>98</xdr:row>
      <xdr:rowOff>44458</xdr:rowOff>
    </xdr:to>
    <xdr:sp macro="" textlink="">
      <xdr:nvSpPr>
        <xdr:cNvPr id="695" name="フローチャート: 判断 694"/>
        <xdr:cNvSpPr/>
      </xdr:nvSpPr>
      <xdr:spPr>
        <a:xfrm>
          <a:off x="154305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35585</xdr:rowOff>
    </xdr:from>
    <xdr:ext cx="469744" cy="259045"/>
    <xdr:sp macro="" textlink="">
      <xdr:nvSpPr>
        <xdr:cNvPr id="696" name="テキスト ボックス 695"/>
        <xdr:cNvSpPr txBox="1"/>
      </xdr:nvSpPr>
      <xdr:spPr>
        <a:xfrm>
          <a:off x="15246428" y="16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36700</xdr:rowOff>
    </xdr:from>
    <xdr:to>
      <xdr:col>76</xdr:col>
      <xdr:colOff>114300</xdr:colOff>
      <xdr:row>94</xdr:row>
      <xdr:rowOff>150313</xdr:rowOff>
    </xdr:to>
    <xdr:cxnSp macro="">
      <xdr:nvCxnSpPr>
        <xdr:cNvPr id="697" name="直線コネクタ 696"/>
        <xdr:cNvCxnSpPr/>
      </xdr:nvCxnSpPr>
      <xdr:spPr>
        <a:xfrm flipV="1">
          <a:off x="13703300" y="15467200"/>
          <a:ext cx="8890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102192</xdr:rowOff>
    </xdr:from>
    <xdr:to>
      <xdr:col>76</xdr:col>
      <xdr:colOff>165100</xdr:colOff>
      <xdr:row>98</xdr:row>
      <xdr:rowOff>32342</xdr:rowOff>
    </xdr:to>
    <xdr:sp macro="" textlink="">
      <xdr:nvSpPr>
        <xdr:cNvPr id="698" name="フローチャート: 判断 697"/>
        <xdr:cNvSpPr/>
      </xdr:nvSpPr>
      <xdr:spPr>
        <a:xfrm>
          <a:off x="145415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23469</xdr:rowOff>
    </xdr:from>
    <xdr:ext cx="469744" cy="259045"/>
    <xdr:sp macro="" textlink="">
      <xdr:nvSpPr>
        <xdr:cNvPr id="699" name="テキスト ボックス 698"/>
        <xdr:cNvSpPr txBox="1"/>
      </xdr:nvSpPr>
      <xdr:spPr>
        <a:xfrm>
          <a:off x="14357428" y="168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150313</xdr:rowOff>
    </xdr:from>
    <xdr:to>
      <xdr:col>71</xdr:col>
      <xdr:colOff>177800</xdr:colOff>
      <xdr:row>96</xdr:row>
      <xdr:rowOff>96755</xdr:rowOff>
    </xdr:to>
    <xdr:cxnSp macro="">
      <xdr:nvCxnSpPr>
        <xdr:cNvPr id="700" name="直線コネクタ 699"/>
        <xdr:cNvCxnSpPr/>
      </xdr:nvCxnSpPr>
      <xdr:spPr>
        <a:xfrm flipV="1">
          <a:off x="12814300" y="162666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150981</xdr:rowOff>
    </xdr:from>
    <xdr:to>
      <xdr:col>72</xdr:col>
      <xdr:colOff>38100</xdr:colOff>
      <xdr:row>98</xdr:row>
      <xdr:rowOff>81131</xdr:rowOff>
    </xdr:to>
    <xdr:sp macro="" textlink="">
      <xdr:nvSpPr>
        <xdr:cNvPr id="701" name="フローチャート: 判断 700"/>
        <xdr:cNvSpPr/>
      </xdr:nvSpPr>
      <xdr:spPr>
        <a:xfrm>
          <a:off x="13652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72258</xdr:rowOff>
    </xdr:from>
    <xdr:ext cx="469744" cy="259045"/>
    <xdr:sp macro="" textlink="">
      <xdr:nvSpPr>
        <xdr:cNvPr id="702" name="テキスト ボックス 701"/>
        <xdr:cNvSpPr txBox="1"/>
      </xdr:nvSpPr>
      <xdr:spPr>
        <a:xfrm>
          <a:off x="13468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140171</xdr:rowOff>
    </xdr:from>
    <xdr:to>
      <xdr:col>67</xdr:col>
      <xdr:colOff>101600</xdr:colOff>
      <xdr:row>98</xdr:row>
      <xdr:rowOff>70321</xdr:rowOff>
    </xdr:to>
    <xdr:sp macro="" textlink="">
      <xdr:nvSpPr>
        <xdr:cNvPr id="703" name="フローチャート: 判断 702"/>
        <xdr:cNvSpPr/>
      </xdr:nvSpPr>
      <xdr:spPr>
        <a:xfrm>
          <a:off x="12763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61448</xdr:rowOff>
    </xdr:from>
    <xdr:ext cx="469744" cy="259045"/>
    <xdr:sp macro="" textlink="">
      <xdr:nvSpPr>
        <xdr:cNvPr id="704" name="テキスト ボックス 703"/>
        <xdr:cNvSpPr txBox="1"/>
      </xdr:nvSpPr>
      <xdr:spPr>
        <a:xfrm>
          <a:off x="12579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33775</xdr:rowOff>
    </xdr:from>
    <xdr:to>
      <xdr:col>85</xdr:col>
      <xdr:colOff>177800</xdr:colOff>
      <xdr:row>94</xdr:row>
      <xdr:rowOff>135375</xdr:rowOff>
    </xdr:to>
    <xdr:sp macro="" textlink="">
      <xdr:nvSpPr>
        <xdr:cNvPr id="710" name="楕円 709"/>
        <xdr:cNvSpPr/>
      </xdr:nvSpPr>
      <xdr:spPr>
        <a:xfrm>
          <a:off x="162687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56652</xdr:rowOff>
    </xdr:from>
    <xdr:ext cx="534377" cy="259045"/>
    <xdr:sp macro="" textlink="">
      <xdr:nvSpPr>
        <xdr:cNvPr id="711" name="積立金該当値テキスト"/>
        <xdr:cNvSpPr txBox="1"/>
      </xdr:nvSpPr>
      <xdr:spPr>
        <a:xfrm>
          <a:off x="16370300" y="160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166819</xdr:rowOff>
    </xdr:from>
    <xdr:to>
      <xdr:col>81</xdr:col>
      <xdr:colOff>101600</xdr:colOff>
      <xdr:row>95</xdr:row>
      <xdr:rowOff>96969</xdr:rowOff>
    </xdr:to>
    <xdr:sp macro="" textlink="">
      <xdr:nvSpPr>
        <xdr:cNvPr id="712" name="楕円 711"/>
        <xdr:cNvSpPr/>
      </xdr:nvSpPr>
      <xdr:spPr>
        <a:xfrm>
          <a:off x="15430500" y="162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113496</xdr:rowOff>
    </xdr:from>
    <xdr:ext cx="534377" cy="259045"/>
    <xdr:sp macro="" textlink="">
      <xdr:nvSpPr>
        <xdr:cNvPr id="713" name="テキスト ボックス 712"/>
        <xdr:cNvSpPr txBox="1"/>
      </xdr:nvSpPr>
      <xdr:spPr>
        <a:xfrm>
          <a:off x="15214111"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157350</xdr:rowOff>
    </xdr:from>
    <xdr:to>
      <xdr:col>76</xdr:col>
      <xdr:colOff>165100</xdr:colOff>
      <xdr:row>90</xdr:row>
      <xdr:rowOff>87500</xdr:rowOff>
    </xdr:to>
    <xdr:sp macro="" textlink="">
      <xdr:nvSpPr>
        <xdr:cNvPr id="714" name="楕円 713"/>
        <xdr:cNvSpPr/>
      </xdr:nvSpPr>
      <xdr:spPr>
        <a:xfrm>
          <a:off x="145415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104027</xdr:rowOff>
    </xdr:from>
    <xdr:ext cx="534377" cy="259045"/>
    <xdr:sp macro="" textlink="">
      <xdr:nvSpPr>
        <xdr:cNvPr id="715" name="テキスト ボックス 714"/>
        <xdr:cNvSpPr txBox="1"/>
      </xdr:nvSpPr>
      <xdr:spPr>
        <a:xfrm>
          <a:off x="14325111" y="15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99513</xdr:rowOff>
    </xdr:from>
    <xdr:to>
      <xdr:col>72</xdr:col>
      <xdr:colOff>38100</xdr:colOff>
      <xdr:row>95</xdr:row>
      <xdr:rowOff>29663</xdr:rowOff>
    </xdr:to>
    <xdr:sp macro="" textlink="">
      <xdr:nvSpPr>
        <xdr:cNvPr id="716" name="楕円 715"/>
        <xdr:cNvSpPr/>
      </xdr:nvSpPr>
      <xdr:spPr>
        <a:xfrm>
          <a:off x="13652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46190</xdr:rowOff>
    </xdr:from>
    <xdr:ext cx="534377" cy="259045"/>
    <xdr:sp macro="" textlink="">
      <xdr:nvSpPr>
        <xdr:cNvPr id="717" name="テキスト ボックス 716"/>
        <xdr:cNvSpPr txBox="1"/>
      </xdr:nvSpPr>
      <xdr:spPr>
        <a:xfrm>
          <a:off x="13436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45955</xdr:rowOff>
    </xdr:from>
    <xdr:to>
      <xdr:col>67</xdr:col>
      <xdr:colOff>101600</xdr:colOff>
      <xdr:row>96</xdr:row>
      <xdr:rowOff>147555</xdr:rowOff>
    </xdr:to>
    <xdr:sp macro="" textlink="">
      <xdr:nvSpPr>
        <xdr:cNvPr id="718" name="楕円 717"/>
        <xdr:cNvSpPr/>
      </xdr:nvSpPr>
      <xdr:spPr>
        <a:xfrm>
          <a:off x="12763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164082</xdr:rowOff>
    </xdr:from>
    <xdr:ext cx="534377" cy="259045"/>
    <xdr:sp macro="" textlink="">
      <xdr:nvSpPr>
        <xdr:cNvPr id="719" name="テキスト ボックス 718"/>
        <xdr:cNvSpPr txBox="1"/>
      </xdr:nvSpPr>
      <xdr:spPr>
        <a:xfrm>
          <a:off x="12547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3" name="直線コネクタ 742"/>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6"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7" name="直線コネクタ 746"/>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9"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50" name="フローチャート: 判断 749"/>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40069</xdr:rowOff>
    </xdr:from>
    <xdr:to>
      <xdr:col>111</xdr:col>
      <xdr:colOff>177800</xdr:colOff>
      <xdr:row>39</xdr:row>
      <xdr:rowOff>44450</xdr:rowOff>
    </xdr:to>
    <xdr:cxnSp macro="">
      <xdr:nvCxnSpPr>
        <xdr:cNvPr id="751" name="直線コネクタ 750"/>
        <xdr:cNvCxnSpPr/>
      </xdr:nvCxnSpPr>
      <xdr:spPr>
        <a:xfrm>
          <a:off x="20434300" y="672661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2" name="フローチャート: 判断 751"/>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3" name="テキスト ボックス 752"/>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40069</xdr:rowOff>
    </xdr:from>
    <xdr:to>
      <xdr:col>107</xdr:col>
      <xdr:colOff>50800</xdr:colOff>
      <xdr:row>39</xdr:row>
      <xdr:rowOff>42164</xdr:rowOff>
    </xdr:to>
    <xdr:cxnSp macro="">
      <xdr:nvCxnSpPr>
        <xdr:cNvPr id="754" name="直線コネクタ 753"/>
        <xdr:cNvCxnSpPr/>
      </xdr:nvCxnSpPr>
      <xdr:spPr>
        <a:xfrm flipV="1">
          <a:off x="19545300" y="6726619"/>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5" name="フローチャート: 判断 754"/>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6" name="テキスト ボックス 755"/>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57" name="直線コネクタ 756"/>
        <xdr:cNvCxnSpPr/>
      </xdr:nvCxnSpPr>
      <xdr:spPr>
        <a:xfrm flipV="1">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8" name="フローチャート: 判断 757"/>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9" name="テキスト ボックス 758"/>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60" name="フローチャート: 判断 759"/>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61" name="テキスト ボックス 760"/>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160719</xdr:rowOff>
    </xdr:from>
    <xdr:to>
      <xdr:col>107</xdr:col>
      <xdr:colOff>101600</xdr:colOff>
      <xdr:row>39</xdr:row>
      <xdr:rowOff>90869</xdr:rowOff>
    </xdr:to>
    <xdr:sp macro="" textlink="">
      <xdr:nvSpPr>
        <xdr:cNvPr id="771" name="楕円 770"/>
        <xdr:cNvSpPr/>
      </xdr:nvSpPr>
      <xdr:spPr>
        <a:xfrm>
          <a:off x="2038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81996</xdr:rowOff>
    </xdr:from>
    <xdr:ext cx="313932" cy="259045"/>
    <xdr:sp macro="" textlink="">
      <xdr:nvSpPr>
        <xdr:cNvPr id="772" name="テキスト ボックス 771"/>
        <xdr:cNvSpPr txBox="1"/>
      </xdr:nvSpPr>
      <xdr:spPr>
        <a:xfrm>
          <a:off x="20277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73" name="楕円 772"/>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84091</xdr:rowOff>
    </xdr:from>
    <xdr:ext cx="313932" cy="259045"/>
    <xdr:sp macro="" textlink="">
      <xdr:nvSpPr>
        <xdr:cNvPr id="774" name="テキスト ボックス 773"/>
        <xdr:cNvSpPr txBox="1"/>
      </xdr:nvSpPr>
      <xdr:spPr>
        <a:xfrm>
          <a:off x="19388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6" name="直線コネクタ 795"/>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9"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800" name="直線コネクタ 799"/>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17914</xdr:rowOff>
    </xdr:from>
    <xdr:to>
      <xdr:col>116</xdr:col>
      <xdr:colOff>63500</xdr:colOff>
      <xdr:row>58</xdr:row>
      <xdr:rowOff>18656</xdr:rowOff>
    </xdr:to>
    <xdr:cxnSp macro="">
      <xdr:nvCxnSpPr>
        <xdr:cNvPr id="801" name="直線コネクタ 800"/>
        <xdr:cNvCxnSpPr/>
      </xdr:nvCxnSpPr>
      <xdr:spPr>
        <a:xfrm flipV="1">
          <a:off x="21323300" y="9962014"/>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802"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3" name="フローチャート: 判断 802"/>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17970</xdr:rowOff>
    </xdr:from>
    <xdr:to>
      <xdr:col>111</xdr:col>
      <xdr:colOff>177800</xdr:colOff>
      <xdr:row>58</xdr:row>
      <xdr:rowOff>18656</xdr:rowOff>
    </xdr:to>
    <xdr:cxnSp macro="">
      <xdr:nvCxnSpPr>
        <xdr:cNvPr id="804" name="直線コネクタ 803"/>
        <xdr:cNvCxnSpPr/>
      </xdr:nvCxnSpPr>
      <xdr:spPr>
        <a:xfrm>
          <a:off x="20434300" y="996207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5" name="フローチャート: 判断 804"/>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6" name="テキスト ボックス 805"/>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16599</xdr:rowOff>
    </xdr:from>
    <xdr:to>
      <xdr:col>107</xdr:col>
      <xdr:colOff>50800</xdr:colOff>
      <xdr:row>58</xdr:row>
      <xdr:rowOff>17970</xdr:rowOff>
    </xdr:to>
    <xdr:cxnSp macro="">
      <xdr:nvCxnSpPr>
        <xdr:cNvPr id="807" name="直線コネクタ 806"/>
        <xdr:cNvCxnSpPr/>
      </xdr:nvCxnSpPr>
      <xdr:spPr>
        <a:xfrm>
          <a:off x="19545300" y="996069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8" name="フローチャート: 判断 807"/>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9" name="テキスト ボックス 808"/>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14999</xdr:rowOff>
    </xdr:from>
    <xdr:to>
      <xdr:col>102</xdr:col>
      <xdr:colOff>114300</xdr:colOff>
      <xdr:row>58</xdr:row>
      <xdr:rowOff>16599</xdr:rowOff>
    </xdr:to>
    <xdr:cxnSp macro="">
      <xdr:nvCxnSpPr>
        <xdr:cNvPr id="810" name="直線コネクタ 809"/>
        <xdr:cNvCxnSpPr/>
      </xdr:nvCxnSpPr>
      <xdr:spPr>
        <a:xfrm>
          <a:off x="18656300" y="995909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11" name="フローチャート: 判断 810"/>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12" name="テキスト ボックス 811"/>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3" name="フローチャート: 判断 812"/>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4" name="テキスト ボックス 813"/>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138564</xdr:rowOff>
    </xdr:from>
    <xdr:to>
      <xdr:col>116</xdr:col>
      <xdr:colOff>114300</xdr:colOff>
      <xdr:row>58</xdr:row>
      <xdr:rowOff>68714</xdr:rowOff>
    </xdr:to>
    <xdr:sp macro="" textlink="">
      <xdr:nvSpPr>
        <xdr:cNvPr id="820" name="楕円 819"/>
        <xdr:cNvSpPr/>
      </xdr:nvSpPr>
      <xdr:spPr>
        <a:xfrm>
          <a:off x="22110700" y="9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53491</xdr:rowOff>
    </xdr:from>
    <xdr:ext cx="378565" cy="259045"/>
    <xdr:sp macro="" textlink="">
      <xdr:nvSpPr>
        <xdr:cNvPr id="821" name="貸付金該当値テキスト"/>
        <xdr:cNvSpPr txBox="1"/>
      </xdr:nvSpPr>
      <xdr:spPr>
        <a:xfrm>
          <a:off x="22212300" y="982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139306</xdr:rowOff>
    </xdr:from>
    <xdr:to>
      <xdr:col>112</xdr:col>
      <xdr:colOff>38100</xdr:colOff>
      <xdr:row>58</xdr:row>
      <xdr:rowOff>69456</xdr:rowOff>
    </xdr:to>
    <xdr:sp macro="" textlink="">
      <xdr:nvSpPr>
        <xdr:cNvPr id="822" name="楕円 821"/>
        <xdr:cNvSpPr/>
      </xdr:nvSpPr>
      <xdr:spPr>
        <a:xfrm>
          <a:off x="21272500" y="9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60583</xdr:rowOff>
    </xdr:from>
    <xdr:ext cx="378565" cy="259045"/>
    <xdr:sp macro="" textlink="">
      <xdr:nvSpPr>
        <xdr:cNvPr id="823" name="テキスト ボックス 822"/>
        <xdr:cNvSpPr txBox="1"/>
      </xdr:nvSpPr>
      <xdr:spPr>
        <a:xfrm>
          <a:off x="21134017" y="1000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138620</xdr:rowOff>
    </xdr:from>
    <xdr:to>
      <xdr:col>107</xdr:col>
      <xdr:colOff>101600</xdr:colOff>
      <xdr:row>58</xdr:row>
      <xdr:rowOff>68770</xdr:rowOff>
    </xdr:to>
    <xdr:sp macro="" textlink="">
      <xdr:nvSpPr>
        <xdr:cNvPr id="824" name="楕円 823"/>
        <xdr:cNvSpPr/>
      </xdr:nvSpPr>
      <xdr:spPr>
        <a:xfrm>
          <a:off x="20383500" y="9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59897</xdr:rowOff>
    </xdr:from>
    <xdr:ext cx="378565" cy="259045"/>
    <xdr:sp macro="" textlink="">
      <xdr:nvSpPr>
        <xdr:cNvPr id="825" name="テキスト ボックス 824"/>
        <xdr:cNvSpPr txBox="1"/>
      </xdr:nvSpPr>
      <xdr:spPr>
        <a:xfrm>
          <a:off x="20245017" y="1000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137249</xdr:rowOff>
    </xdr:from>
    <xdr:to>
      <xdr:col>102</xdr:col>
      <xdr:colOff>165100</xdr:colOff>
      <xdr:row>58</xdr:row>
      <xdr:rowOff>67399</xdr:rowOff>
    </xdr:to>
    <xdr:sp macro="" textlink="">
      <xdr:nvSpPr>
        <xdr:cNvPr id="826" name="楕円 825"/>
        <xdr:cNvSpPr/>
      </xdr:nvSpPr>
      <xdr:spPr>
        <a:xfrm>
          <a:off x="19494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58526</xdr:rowOff>
    </xdr:from>
    <xdr:ext cx="378565" cy="259045"/>
    <xdr:sp macro="" textlink="">
      <xdr:nvSpPr>
        <xdr:cNvPr id="827" name="テキスト ボックス 826"/>
        <xdr:cNvSpPr txBox="1"/>
      </xdr:nvSpPr>
      <xdr:spPr>
        <a:xfrm>
          <a:off x="19356017" y="1000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135649</xdr:rowOff>
    </xdr:from>
    <xdr:to>
      <xdr:col>98</xdr:col>
      <xdr:colOff>38100</xdr:colOff>
      <xdr:row>58</xdr:row>
      <xdr:rowOff>65799</xdr:rowOff>
    </xdr:to>
    <xdr:sp macro="" textlink="">
      <xdr:nvSpPr>
        <xdr:cNvPr id="828" name="楕円 827"/>
        <xdr:cNvSpPr/>
      </xdr:nvSpPr>
      <xdr:spPr>
        <a:xfrm>
          <a:off x="18605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56926</xdr:rowOff>
    </xdr:from>
    <xdr:ext cx="378565" cy="259045"/>
    <xdr:sp macro="" textlink="">
      <xdr:nvSpPr>
        <xdr:cNvPr id="829" name="テキスト ボックス 828"/>
        <xdr:cNvSpPr txBox="1"/>
      </xdr:nvSpPr>
      <xdr:spPr>
        <a:xfrm>
          <a:off x="18467017" y="1000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2" name="直線コネクタ 851"/>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3"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4" name="直線コネクタ 853"/>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5"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6" name="直線コネクタ 855"/>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119949</xdr:rowOff>
    </xdr:from>
    <xdr:to>
      <xdr:col>116</xdr:col>
      <xdr:colOff>63500</xdr:colOff>
      <xdr:row>73</xdr:row>
      <xdr:rowOff>123835</xdr:rowOff>
    </xdr:to>
    <xdr:cxnSp macro="">
      <xdr:nvCxnSpPr>
        <xdr:cNvPr id="857" name="直線コネクタ 856"/>
        <xdr:cNvCxnSpPr/>
      </xdr:nvCxnSpPr>
      <xdr:spPr>
        <a:xfrm>
          <a:off x="21323300" y="1263579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8"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9" name="フローチャート: 判断 858"/>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119949</xdr:rowOff>
    </xdr:from>
    <xdr:to>
      <xdr:col>111</xdr:col>
      <xdr:colOff>177800</xdr:colOff>
      <xdr:row>73</xdr:row>
      <xdr:rowOff>166584</xdr:rowOff>
    </xdr:to>
    <xdr:cxnSp macro="">
      <xdr:nvCxnSpPr>
        <xdr:cNvPr id="860" name="直線コネクタ 859"/>
        <xdr:cNvCxnSpPr/>
      </xdr:nvCxnSpPr>
      <xdr:spPr>
        <a:xfrm flipV="1">
          <a:off x="20434300" y="12635799"/>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61" name="フローチャート: 判断 860"/>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62" name="テキスト ボックス 861"/>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166584</xdr:rowOff>
    </xdr:from>
    <xdr:to>
      <xdr:col>107</xdr:col>
      <xdr:colOff>50800</xdr:colOff>
      <xdr:row>74</xdr:row>
      <xdr:rowOff>9627</xdr:rowOff>
    </xdr:to>
    <xdr:cxnSp macro="">
      <xdr:nvCxnSpPr>
        <xdr:cNvPr id="863" name="直線コネクタ 862"/>
        <xdr:cNvCxnSpPr/>
      </xdr:nvCxnSpPr>
      <xdr:spPr>
        <a:xfrm flipV="1">
          <a:off x="19545300" y="1268243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4" name="フローチャート: 判断 863"/>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5" name="テキスト ボックス 864"/>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168366</xdr:rowOff>
    </xdr:from>
    <xdr:to>
      <xdr:col>102</xdr:col>
      <xdr:colOff>114300</xdr:colOff>
      <xdr:row>74</xdr:row>
      <xdr:rowOff>9627</xdr:rowOff>
    </xdr:to>
    <xdr:cxnSp macro="">
      <xdr:nvCxnSpPr>
        <xdr:cNvPr id="866" name="直線コネクタ 865"/>
        <xdr:cNvCxnSpPr/>
      </xdr:nvCxnSpPr>
      <xdr:spPr>
        <a:xfrm>
          <a:off x="18656300" y="1268421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7" name="フローチャート: 判断 866"/>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8" name="テキスト ボックス 867"/>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9" name="フローチャート: 判断 868"/>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70" name="テキスト ボックス 869"/>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73035</xdr:rowOff>
    </xdr:from>
    <xdr:to>
      <xdr:col>116</xdr:col>
      <xdr:colOff>114300</xdr:colOff>
      <xdr:row>74</xdr:row>
      <xdr:rowOff>3185</xdr:rowOff>
    </xdr:to>
    <xdr:sp macro="" textlink="">
      <xdr:nvSpPr>
        <xdr:cNvPr id="876" name="楕円 875"/>
        <xdr:cNvSpPr/>
      </xdr:nvSpPr>
      <xdr:spPr>
        <a:xfrm>
          <a:off x="221107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95912</xdr:rowOff>
    </xdr:from>
    <xdr:ext cx="534377" cy="259045"/>
    <xdr:sp macro="" textlink="">
      <xdr:nvSpPr>
        <xdr:cNvPr id="877" name="繰出金該当値テキスト"/>
        <xdr:cNvSpPr txBox="1"/>
      </xdr:nvSpPr>
      <xdr:spPr>
        <a:xfrm>
          <a:off x="22212300" y="12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69149</xdr:rowOff>
    </xdr:from>
    <xdr:to>
      <xdr:col>112</xdr:col>
      <xdr:colOff>38100</xdr:colOff>
      <xdr:row>73</xdr:row>
      <xdr:rowOff>170749</xdr:rowOff>
    </xdr:to>
    <xdr:sp macro="" textlink="">
      <xdr:nvSpPr>
        <xdr:cNvPr id="878" name="楕円 877"/>
        <xdr:cNvSpPr/>
      </xdr:nvSpPr>
      <xdr:spPr>
        <a:xfrm>
          <a:off x="21272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15826</xdr:rowOff>
    </xdr:from>
    <xdr:ext cx="534377" cy="259045"/>
    <xdr:sp macro="" textlink="">
      <xdr:nvSpPr>
        <xdr:cNvPr id="879" name="テキスト ボックス 878"/>
        <xdr:cNvSpPr txBox="1"/>
      </xdr:nvSpPr>
      <xdr:spPr>
        <a:xfrm>
          <a:off x="21056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115784</xdr:rowOff>
    </xdr:from>
    <xdr:to>
      <xdr:col>107</xdr:col>
      <xdr:colOff>101600</xdr:colOff>
      <xdr:row>74</xdr:row>
      <xdr:rowOff>45934</xdr:rowOff>
    </xdr:to>
    <xdr:sp macro="" textlink="">
      <xdr:nvSpPr>
        <xdr:cNvPr id="880" name="楕円 879"/>
        <xdr:cNvSpPr/>
      </xdr:nvSpPr>
      <xdr:spPr>
        <a:xfrm>
          <a:off x="203835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62461</xdr:rowOff>
    </xdr:from>
    <xdr:ext cx="534377" cy="259045"/>
    <xdr:sp macro="" textlink="">
      <xdr:nvSpPr>
        <xdr:cNvPr id="881" name="テキスト ボックス 880"/>
        <xdr:cNvSpPr txBox="1"/>
      </xdr:nvSpPr>
      <xdr:spPr>
        <a:xfrm>
          <a:off x="20167111" y="12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130277</xdr:rowOff>
    </xdr:from>
    <xdr:to>
      <xdr:col>102</xdr:col>
      <xdr:colOff>165100</xdr:colOff>
      <xdr:row>74</xdr:row>
      <xdr:rowOff>60427</xdr:rowOff>
    </xdr:to>
    <xdr:sp macro="" textlink="">
      <xdr:nvSpPr>
        <xdr:cNvPr id="882" name="楕円 881"/>
        <xdr:cNvSpPr/>
      </xdr:nvSpPr>
      <xdr:spPr>
        <a:xfrm>
          <a:off x="19494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76954</xdr:rowOff>
    </xdr:from>
    <xdr:ext cx="534377" cy="259045"/>
    <xdr:sp macro="" textlink="">
      <xdr:nvSpPr>
        <xdr:cNvPr id="883" name="テキスト ボックス 882"/>
        <xdr:cNvSpPr txBox="1"/>
      </xdr:nvSpPr>
      <xdr:spPr>
        <a:xfrm>
          <a:off x="19278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117566</xdr:rowOff>
    </xdr:from>
    <xdr:to>
      <xdr:col>98</xdr:col>
      <xdr:colOff>38100</xdr:colOff>
      <xdr:row>74</xdr:row>
      <xdr:rowOff>47716</xdr:rowOff>
    </xdr:to>
    <xdr:sp macro="" textlink="">
      <xdr:nvSpPr>
        <xdr:cNvPr id="884" name="楕円 883"/>
        <xdr:cNvSpPr/>
      </xdr:nvSpPr>
      <xdr:spPr>
        <a:xfrm>
          <a:off x="18605500" y="126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64243</xdr:rowOff>
    </xdr:from>
    <xdr:ext cx="534377" cy="259045"/>
    <xdr:sp macro="" textlink="">
      <xdr:nvSpPr>
        <xdr:cNvPr id="885" name="テキスト ボックス 884"/>
        <xdr:cNvSpPr txBox="1"/>
      </xdr:nvSpPr>
      <xdr:spPr>
        <a:xfrm>
          <a:off x="18389111" y="124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前年度からの変動という観点で分析すると、大きく減少している性質別経費はない一方で、増加がみられる性質別経費としては、</a:t>
          </a:r>
          <a:r>
            <a:rPr kumimoji="1" lang="en-US" altLang="ja-JP" sz="1300">
              <a:latin typeface="ＭＳ Ｐゴシック" panose="020B0600070205080204" pitchFamily="50" charset="-128"/>
              <a:ea typeface="ＭＳ Ｐゴシック" panose="020B0600070205080204" pitchFamily="50" charset="-128"/>
            </a:rPr>
            <a:t>5,065</a:t>
          </a:r>
          <a:r>
            <a:rPr kumimoji="1" lang="ja-JP" altLang="en-US" sz="1300">
              <a:latin typeface="ＭＳ Ｐゴシック" panose="020B0600070205080204" pitchFamily="50" charset="-128"/>
              <a:ea typeface="ＭＳ Ｐゴシック" panose="020B0600070205080204" pitchFamily="50" charset="-128"/>
            </a:rPr>
            <a:t>円／人増加の「扶助費」及び</a:t>
          </a:r>
          <a:r>
            <a:rPr kumimoji="1" lang="en-US" altLang="ja-JP" sz="1300">
              <a:latin typeface="ＭＳ Ｐゴシック" panose="020B0600070205080204" pitchFamily="50" charset="-128"/>
              <a:ea typeface="ＭＳ Ｐゴシック" panose="020B0600070205080204" pitchFamily="50" charset="-128"/>
            </a:rPr>
            <a:t>4,357</a:t>
          </a:r>
          <a:r>
            <a:rPr kumimoji="1" lang="ja-JP" altLang="en-US" sz="1300">
              <a:latin typeface="ＭＳ Ｐゴシック" panose="020B0600070205080204" pitchFamily="50" charset="-128"/>
              <a:ea typeface="ＭＳ Ｐゴシック" panose="020B0600070205080204" pitchFamily="50" charset="-128"/>
            </a:rPr>
            <a:t>円／人増加の「普通建設事業費（うち新規整備）」が挙げられる。まず、「扶助費」については、令和元年１０月から開始された幼児保育無償化に関連し、施設等利用費が計上されたことが大きい。「普通建設事業費（うち新規整備）」については、小学校体育館への空気調和設備の設置や住吉保育所の新築などにより増加したことが数値を押し上げている。次に、他団体との比較という観点で分析すると、類似団体中の順位では「人件費」が２９位と低くなっている。過去の推移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２位と高くなっていることからも読み取れる。しかし、「物件費」は年々増加し続けており今後も公共施設の最適化による管理コストの削減や民営化後の委託料の適正化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62230</xdr:rowOff>
    </xdr:from>
    <xdr:to>
      <xdr:col>24</xdr:col>
      <xdr:colOff>63500</xdr:colOff>
      <xdr:row>35</xdr:row>
      <xdr:rowOff>64770</xdr:rowOff>
    </xdr:to>
    <xdr:cxnSp macro="">
      <xdr:nvCxnSpPr>
        <xdr:cNvPr id="61" name="直線コネクタ 60"/>
        <xdr:cNvCxnSpPr/>
      </xdr:nvCxnSpPr>
      <xdr:spPr>
        <a:xfrm flipV="1">
          <a:off x="3797300" y="6062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34290</xdr:rowOff>
    </xdr:from>
    <xdr:to>
      <xdr:col>19</xdr:col>
      <xdr:colOff>177800</xdr:colOff>
      <xdr:row>35</xdr:row>
      <xdr:rowOff>64770</xdr:rowOff>
    </xdr:to>
    <xdr:cxnSp macro="">
      <xdr:nvCxnSpPr>
        <xdr:cNvPr id="64" name="直線コネクタ 63"/>
        <xdr:cNvCxnSpPr/>
      </xdr:nvCxnSpPr>
      <xdr:spPr>
        <a:xfrm>
          <a:off x="2908300" y="6035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21590</xdr:rowOff>
    </xdr:from>
    <xdr:to>
      <xdr:col>15</xdr:col>
      <xdr:colOff>50800</xdr:colOff>
      <xdr:row>35</xdr:row>
      <xdr:rowOff>34290</xdr:rowOff>
    </xdr:to>
    <xdr:cxnSp macro="">
      <xdr:nvCxnSpPr>
        <xdr:cNvPr id="67" name="直線コネクタ 66"/>
        <xdr:cNvCxnSpPr/>
      </xdr:nvCxnSpPr>
      <xdr:spPr>
        <a:xfrm>
          <a:off x="2019300" y="6022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44450</xdr:rowOff>
    </xdr:from>
    <xdr:to>
      <xdr:col>10</xdr:col>
      <xdr:colOff>114300</xdr:colOff>
      <xdr:row>35</xdr:row>
      <xdr:rowOff>21590</xdr:rowOff>
    </xdr:to>
    <xdr:cxnSp macro="">
      <xdr:nvCxnSpPr>
        <xdr:cNvPr id="70" name="直線コネクタ 69"/>
        <xdr:cNvCxnSpPr/>
      </xdr:nvCxnSpPr>
      <xdr:spPr>
        <a:xfrm>
          <a:off x="1130300" y="58737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11430</xdr:rowOff>
    </xdr:from>
    <xdr:to>
      <xdr:col>24</xdr:col>
      <xdr:colOff>114300</xdr:colOff>
      <xdr:row>35</xdr:row>
      <xdr:rowOff>113030</xdr:rowOff>
    </xdr:to>
    <xdr:sp macro="" textlink="">
      <xdr:nvSpPr>
        <xdr:cNvPr id="80" name="楕円 79"/>
        <xdr:cNvSpPr/>
      </xdr:nvSpPr>
      <xdr:spPr>
        <a:xfrm>
          <a:off x="45847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34307</xdr:rowOff>
    </xdr:from>
    <xdr:ext cx="469744" cy="259045"/>
    <xdr:sp macro="" textlink="">
      <xdr:nvSpPr>
        <xdr:cNvPr id="81" name="議会費該当値テキスト"/>
        <xdr:cNvSpPr txBox="1"/>
      </xdr:nvSpPr>
      <xdr:spPr>
        <a:xfrm>
          <a:off x="4686300" y="58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82" name="楕円 81"/>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106697</xdr:rowOff>
    </xdr:from>
    <xdr:ext cx="469744" cy="259045"/>
    <xdr:sp macro="" textlink="">
      <xdr:nvSpPr>
        <xdr:cNvPr id="83" name="テキスト ボックス 82"/>
        <xdr:cNvSpPr txBox="1"/>
      </xdr:nvSpPr>
      <xdr:spPr>
        <a:xfrm>
          <a:off x="3562428" y="610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154940</xdr:rowOff>
    </xdr:from>
    <xdr:to>
      <xdr:col>15</xdr:col>
      <xdr:colOff>101600</xdr:colOff>
      <xdr:row>35</xdr:row>
      <xdr:rowOff>85090</xdr:rowOff>
    </xdr:to>
    <xdr:sp macro="" textlink="">
      <xdr:nvSpPr>
        <xdr:cNvPr id="84" name="楕円 83"/>
        <xdr:cNvSpPr/>
      </xdr:nvSpPr>
      <xdr:spPr>
        <a:xfrm>
          <a:off x="2857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76217</xdr:rowOff>
    </xdr:from>
    <xdr:ext cx="469744" cy="259045"/>
    <xdr:sp macro="" textlink="">
      <xdr:nvSpPr>
        <xdr:cNvPr id="85" name="テキスト ボックス 84"/>
        <xdr:cNvSpPr txBox="1"/>
      </xdr:nvSpPr>
      <xdr:spPr>
        <a:xfrm>
          <a:off x="2673428" y="60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63517</xdr:rowOff>
    </xdr:from>
    <xdr:ext cx="469744" cy="259045"/>
    <xdr:sp macro="" textlink="">
      <xdr:nvSpPr>
        <xdr:cNvPr id="87" name="テキスト ボックス 86"/>
        <xdr:cNvSpPr txBox="1"/>
      </xdr:nvSpPr>
      <xdr:spPr>
        <a:xfrm>
          <a:off x="1784428"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165100</xdr:rowOff>
    </xdr:from>
    <xdr:to>
      <xdr:col>6</xdr:col>
      <xdr:colOff>38100</xdr:colOff>
      <xdr:row>34</xdr:row>
      <xdr:rowOff>95250</xdr:rowOff>
    </xdr:to>
    <xdr:sp macro="" textlink="">
      <xdr:nvSpPr>
        <xdr:cNvPr id="88" name="楕円 87"/>
        <xdr:cNvSpPr/>
      </xdr:nvSpPr>
      <xdr:spPr>
        <a:xfrm>
          <a:off x="1079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86377</xdr:rowOff>
    </xdr:from>
    <xdr:ext cx="469744" cy="259045"/>
    <xdr:sp macro="" textlink="">
      <xdr:nvSpPr>
        <xdr:cNvPr id="89" name="テキスト ボックス 88"/>
        <xdr:cNvSpPr txBox="1"/>
      </xdr:nvSpPr>
      <xdr:spPr>
        <a:xfrm>
          <a:off x="8954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50165</xdr:rowOff>
    </xdr:from>
    <xdr:to>
      <xdr:col>24</xdr:col>
      <xdr:colOff>62865</xdr:colOff>
      <xdr:row>59</xdr:row>
      <xdr:rowOff>2711</xdr:rowOff>
    </xdr:to>
    <xdr:cxnSp macro="">
      <xdr:nvCxnSpPr>
        <xdr:cNvPr id="114" name="直線コネクタ 113"/>
        <xdr:cNvCxnSpPr/>
      </xdr:nvCxnSpPr>
      <xdr:spPr>
        <a:xfrm flipV="1">
          <a:off x="4633595" y="9137015"/>
          <a:ext cx="1270" cy="981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6538</xdr:rowOff>
    </xdr:from>
    <xdr:ext cx="534377" cy="259045"/>
    <xdr:sp macro="" textlink="">
      <xdr:nvSpPr>
        <xdr:cNvPr id="115" name="総務費最小値テキスト"/>
        <xdr:cNvSpPr txBox="1"/>
      </xdr:nvSpPr>
      <xdr:spPr>
        <a:xfrm>
          <a:off x="4686300" y="101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2711</xdr:rowOff>
    </xdr:from>
    <xdr:to>
      <xdr:col>24</xdr:col>
      <xdr:colOff>152400</xdr:colOff>
      <xdr:row>59</xdr:row>
      <xdr:rowOff>2711</xdr:rowOff>
    </xdr:to>
    <xdr:cxnSp macro="">
      <xdr:nvCxnSpPr>
        <xdr:cNvPr id="116" name="直線コネクタ 115"/>
        <xdr:cNvCxnSpPr/>
      </xdr:nvCxnSpPr>
      <xdr:spPr>
        <a:xfrm>
          <a:off x="4546600" y="101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168292</xdr:rowOff>
    </xdr:from>
    <xdr:ext cx="534377" cy="259045"/>
    <xdr:sp macro="" textlink="">
      <xdr:nvSpPr>
        <xdr:cNvPr id="117" name="総務費最大値テキスト"/>
        <xdr:cNvSpPr txBox="1"/>
      </xdr:nvSpPr>
      <xdr:spPr>
        <a:xfrm>
          <a:off x="4686300" y="89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50165</xdr:rowOff>
    </xdr:from>
    <xdr:to>
      <xdr:col>24</xdr:col>
      <xdr:colOff>152400</xdr:colOff>
      <xdr:row>53</xdr:row>
      <xdr:rowOff>50165</xdr:rowOff>
    </xdr:to>
    <xdr:cxnSp macro="">
      <xdr:nvCxnSpPr>
        <xdr:cNvPr id="118" name="直線コネクタ 117"/>
        <xdr:cNvCxnSpPr/>
      </xdr:nvCxnSpPr>
      <xdr:spPr>
        <a:xfrm>
          <a:off x="4546600" y="91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6350</xdr:rowOff>
    </xdr:from>
    <xdr:to>
      <xdr:col>24</xdr:col>
      <xdr:colOff>63500</xdr:colOff>
      <xdr:row>55</xdr:row>
      <xdr:rowOff>38812</xdr:rowOff>
    </xdr:to>
    <xdr:cxnSp macro="">
      <xdr:nvCxnSpPr>
        <xdr:cNvPr id="119" name="直線コネクタ 118"/>
        <xdr:cNvCxnSpPr/>
      </xdr:nvCxnSpPr>
      <xdr:spPr>
        <a:xfrm flipV="1">
          <a:off x="3797300" y="9436100"/>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123639</xdr:rowOff>
    </xdr:from>
    <xdr:ext cx="534377" cy="259045"/>
    <xdr:sp macro="" textlink="">
      <xdr:nvSpPr>
        <xdr:cNvPr id="120" name="総務費平均値テキスト"/>
        <xdr:cNvSpPr txBox="1"/>
      </xdr:nvSpPr>
      <xdr:spPr>
        <a:xfrm>
          <a:off x="4686300" y="9724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145212</xdr:rowOff>
    </xdr:from>
    <xdr:to>
      <xdr:col>24</xdr:col>
      <xdr:colOff>114300</xdr:colOff>
      <xdr:row>57</xdr:row>
      <xdr:rowOff>75362</xdr:rowOff>
    </xdr:to>
    <xdr:sp macro="" textlink="">
      <xdr:nvSpPr>
        <xdr:cNvPr id="121" name="フローチャート: 判断 120"/>
        <xdr:cNvSpPr/>
      </xdr:nvSpPr>
      <xdr:spPr>
        <a:xfrm>
          <a:off x="4584700" y="974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25971</xdr:rowOff>
    </xdr:from>
    <xdr:to>
      <xdr:col>19</xdr:col>
      <xdr:colOff>177800</xdr:colOff>
      <xdr:row>55</xdr:row>
      <xdr:rowOff>38812</xdr:rowOff>
    </xdr:to>
    <xdr:cxnSp macro="">
      <xdr:nvCxnSpPr>
        <xdr:cNvPr id="122" name="直線コネクタ 121"/>
        <xdr:cNvCxnSpPr/>
      </xdr:nvCxnSpPr>
      <xdr:spPr>
        <a:xfrm>
          <a:off x="2908300" y="8598471"/>
          <a:ext cx="889000" cy="8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19996</xdr:rowOff>
    </xdr:from>
    <xdr:to>
      <xdr:col>20</xdr:col>
      <xdr:colOff>38100</xdr:colOff>
      <xdr:row>57</xdr:row>
      <xdr:rowOff>121596</xdr:rowOff>
    </xdr:to>
    <xdr:sp macro="" textlink="">
      <xdr:nvSpPr>
        <xdr:cNvPr id="123" name="フローチャート: 判断 122"/>
        <xdr:cNvSpPr/>
      </xdr:nvSpPr>
      <xdr:spPr>
        <a:xfrm>
          <a:off x="37465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24" name="テキスト ボックス 123"/>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25971</xdr:rowOff>
    </xdr:from>
    <xdr:to>
      <xdr:col>15</xdr:col>
      <xdr:colOff>50800</xdr:colOff>
      <xdr:row>55</xdr:row>
      <xdr:rowOff>41097</xdr:rowOff>
    </xdr:to>
    <xdr:cxnSp macro="">
      <xdr:nvCxnSpPr>
        <xdr:cNvPr id="125" name="直線コネクタ 124"/>
        <xdr:cNvCxnSpPr/>
      </xdr:nvCxnSpPr>
      <xdr:spPr>
        <a:xfrm flipV="1">
          <a:off x="2019300" y="8598471"/>
          <a:ext cx="889000" cy="8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99854</xdr:rowOff>
    </xdr:from>
    <xdr:to>
      <xdr:col>15</xdr:col>
      <xdr:colOff>101600</xdr:colOff>
      <xdr:row>57</xdr:row>
      <xdr:rowOff>30004</xdr:rowOff>
    </xdr:to>
    <xdr:sp macro="" textlink="">
      <xdr:nvSpPr>
        <xdr:cNvPr id="126" name="フローチャート: 判断 125"/>
        <xdr:cNvSpPr/>
      </xdr:nvSpPr>
      <xdr:spPr>
        <a:xfrm>
          <a:off x="2857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21131</xdr:rowOff>
    </xdr:from>
    <xdr:ext cx="534377" cy="259045"/>
    <xdr:sp macro="" textlink="">
      <xdr:nvSpPr>
        <xdr:cNvPr id="127" name="テキスト ボックス 126"/>
        <xdr:cNvSpPr txBox="1"/>
      </xdr:nvSpPr>
      <xdr:spPr>
        <a:xfrm>
          <a:off x="2641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41097</xdr:rowOff>
    </xdr:from>
    <xdr:to>
      <xdr:col>10</xdr:col>
      <xdr:colOff>114300</xdr:colOff>
      <xdr:row>56</xdr:row>
      <xdr:rowOff>105181</xdr:rowOff>
    </xdr:to>
    <xdr:cxnSp macro="">
      <xdr:nvCxnSpPr>
        <xdr:cNvPr id="128" name="直線コネクタ 127"/>
        <xdr:cNvCxnSpPr/>
      </xdr:nvCxnSpPr>
      <xdr:spPr>
        <a:xfrm flipV="1">
          <a:off x="1130300" y="9470847"/>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151117</xdr:rowOff>
    </xdr:from>
    <xdr:to>
      <xdr:col>10</xdr:col>
      <xdr:colOff>165100</xdr:colOff>
      <xdr:row>57</xdr:row>
      <xdr:rowOff>81267</xdr:rowOff>
    </xdr:to>
    <xdr:sp macro="" textlink="">
      <xdr:nvSpPr>
        <xdr:cNvPr id="129" name="フローチャート: 判断 128"/>
        <xdr:cNvSpPr/>
      </xdr:nvSpPr>
      <xdr:spPr>
        <a:xfrm>
          <a:off x="1968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72394</xdr:rowOff>
    </xdr:from>
    <xdr:ext cx="534377" cy="259045"/>
    <xdr:sp macro="" textlink="">
      <xdr:nvSpPr>
        <xdr:cNvPr id="130" name="テキスト ボックス 129"/>
        <xdr:cNvSpPr txBox="1"/>
      </xdr:nvSpPr>
      <xdr:spPr>
        <a:xfrm>
          <a:off x="1752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169291</xdr:rowOff>
    </xdr:from>
    <xdr:to>
      <xdr:col>6</xdr:col>
      <xdr:colOff>38100</xdr:colOff>
      <xdr:row>57</xdr:row>
      <xdr:rowOff>99441</xdr:rowOff>
    </xdr:to>
    <xdr:sp macro="" textlink="">
      <xdr:nvSpPr>
        <xdr:cNvPr id="131" name="フローチャート: 判断 130"/>
        <xdr:cNvSpPr/>
      </xdr:nvSpPr>
      <xdr:spPr>
        <a:xfrm>
          <a:off x="1079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90568</xdr:rowOff>
    </xdr:from>
    <xdr:ext cx="534377" cy="259045"/>
    <xdr:sp macro="" textlink="">
      <xdr:nvSpPr>
        <xdr:cNvPr id="132" name="テキスト ボックス 131"/>
        <xdr:cNvSpPr txBox="1"/>
      </xdr:nvSpPr>
      <xdr:spPr>
        <a:xfrm>
          <a:off x="863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127000</xdr:rowOff>
    </xdr:from>
    <xdr:to>
      <xdr:col>24</xdr:col>
      <xdr:colOff>114300</xdr:colOff>
      <xdr:row>55</xdr:row>
      <xdr:rowOff>57150</xdr:rowOff>
    </xdr:to>
    <xdr:sp macro="" textlink="">
      <xdr:nvSpPr>
        <xdr:cNvPr id="138" name="楕円 137"/>
        <xdr:cNvSpPr/>
      </xdr:nvSpPr>
      <xdr:spPr>
        <a:xfrm>
          <a:off x="4584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534377" cy="259045"/>
    <xdr:sp macro="" textlink="">
      <xdr:nvSpPr>
        <xdr:cNvPr id="139" name="総務費該当値テキスト"/>
        <xdr:cNvSpPr txBox="1"/>
      </xdr:nvSpPr>
      <xdr:spPr>
        <a:xfrm>
          <a:off x="4686300" y="9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159462</xdr:rowOff>
    </xdr:from>
    <xdr:to>
      <xdr:col>20</xdr:col>
      <xdr:colOff>38100</xdr:colOff>
      <xdr:row>55</xdr:row>
      <xdr:rowOff>89612</xdr:rowOff>
    </xdr:to>
    <xdr:sp macro="" textlink="">
      <xdr:nvSpPr>
        <xdr:cNvPr id="140" name="楕円 139"/>
        <xdr:cNvSpPr/>
      </xdr:nvSpPr>
      <xdr:spPr>
        <a:xfrm>
          <a:off x="3746500" y="94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106139</xdr:rowOff>
    </xdr:from>
    <xdr:ext cx="534377" cy="259045"/>
    <xdr:sp macro="" textlink="">
      <xdr:nvSpPr>
        <xdr:cNvPr id="141" name="テキスト ボックス 140"/>
        <xdr:cNvSpPr txBox="1"/>
      </xdr:nvSpPr>
      <xdr:spPr>
        <a:xfrm>
          <a:off x="3530111" y="91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146621</xdr:rowOff>
    </xdr:from>
    <xdr:to>
      <xdr:col>15</xdr:col>
      <xdr:colOff>101600</xdr:colOff>
      <xdr:row>50</xdr:row>
      <xdr:rowOff>76771</xdr:rowOff>
    </xdr:to>
    <xdr:sp macro="" textlink="">
      <xdr:nvSpPr>
        <xdr:cNvPr id="142" name="楕円 141"/>
        <xdr:cNvSpPr/>
      </xdr:nvSpPr>
      <xdr:spPr>
        <a:xfrm>
          <a:off x="2857500" y="8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93298</xdr:rowOff>
    </xdr:from>
    <xdr:ext cx="599010" cy="259045"/>
    <xdr:sp macro="" textlink="">
      <xdr:nvSpPr>
        <xdr:cNvPr id="143" name="テキスト ボックス 142"/>
        <xdr:cNvSpPr txBox="1"/>
      </xdr:nvSpPr>
      <xdr:spPr>
        <a:xfrm>
          <a:off x="2608795" y="83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161747</xdr:rowOff>
    </xdr:from>
    <xdr:to>
      <xdr:col>10</xdr:col>
      <xdr:colOff>165100</xdr:colOff>
      <xdr:row>55</xdr:row>
      <xdr:rowOff>91897</xdr:rowOff>
    </xdr:to>
    <xdr:sp macro="" textlink="">
      <xdr:nvSpPr>
        <xdr:cNvPr id="144" name="楕円 143"/>
        <xdr:cNvSpPr/>
      </xdr:nvSpPr>
      <xdr:spPr>
        <a:xfrm>
          <a:off x="1968500" y="94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108424</xdr:rowOff>
    </xdr:from>
    <xdr:ext cx="534377" cy="259045"/>
    <xdr:sp macro="" textlink="">
      <xdr:nvSpPr>
        <xdr:cNvPr id="145" name="テキスト ボックス 144"/>
        <xdr:cNvSpPr txBox="1"/>
      </xdr:nvSpPr>
      <xdr:spPr>
        <a:xfrm>
          <a:off x="1752111" y="9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54381</xdr:rowOff>
    </xdr:from>
    <xdr:to>
      <xdr:col>6</xdr:col>
      <xdr:colOff>38100</xdr:colOff>
      <xdr:row>56</xdr:row>
      <xdr:rowOff>155981</xdr:rowOff>
    </xdr:to>
    <xdr:sp macro="" textlink="">
      <xdr:nvSpPr>
        <xdr:cNvPr id="146" name="楕円 145"/>
        <xdr:cNvSpPr/>
      </xdr:nvSpPr>
      <xdr:spPr>
        <a:xfrm>
          <a:off x="1079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1058</xdr:rowOff>
    </xdr:from>
    <xdr:ext cx="534377" cy="259045"/>
    <xdr:sp macro="" textlink="">
      <xdr:nvSpPr>
        <xdr:cNvPr id="147" name="テキスト ボックス 146"/>
        <xdr:cNvSpPr txBox="1"/>
      </xdr:nvSpPr>
      <xdr:spPr>
        <a:xfrm>
          <a:off x="863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96774</xdr:rowOff>
    </xdr:from>
    <xdr:to>
      <xdr:col>24</xdr:col>
      <xdr:colOff>63500</xdr:colOff>
      <xdr:row>73</xdr:row>
      <xdr:rowOff>164326</xdr:rowOff>
    </xdr:to>
    <xdr:cxnSp macro="">
      <xdr:nvCxnSpPr>
        <xdr:cNvPr id="177" name="直線コネクタ 176"/>
        <xdr:cNvCxnSpPr/>
      </xdr:nvCxnSpPr>
      <xdr:spPr>
        <a:xfrm flipV="1">
          <a:off x="3797300" y="12612624"/>
          <a:ext cx="8382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164326</xdr:rowOff>
    </xdr:from>
    <xdr:to>
      <xdr:col>19</xdr:col>
      <xdr:colOff>177800</xdr:colOff>
      <xdr:row>74</xdr:row>
      <xdr:rowOff>30594</xdr:rowOff>
    </xdr:to>
    <xdr:cxnSp macro="">
      <xdr:nvCxnSpPr>
        <xdr:cNvPr id="180" name="直線コネクタ 179"/>
        <xdr:cNvCxnSpPr/>
      </xdr:nvCxnSpPr>
      <xdr:spPr>
        <a:xfrm flipV="1">
          <a:off x="2908300" y="12680176"/>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2" name="テキスト ボックス 181"/>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30594</xdr:rowOff>
    </xdr:from>
    <xdr:to>
      <xdr:col>15</xdr:col>
      <xdr:colOff>50800</xdr:colOff>
      <xdr:row>74</xdr:row>
      <xdr:rowOff>92304</xdr:rowOff>
    </xdr:to>
    <xdr:cxnSp macro="">
      <xdr:nvCxnSpPr>
        <xdr:cNvPr id="183" name="直線コネクタ 182"/>
        <xdr:cNvCxnSpPr/>
      </xdr:nvCxnSpPr>
      <xdr:spPr>
        <a:xfrm flipV="1">
          <a:off x="2019300" y="1271789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5" name="テキスト ボックス 184"/>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92304</xdr:rowOff>
    </xdr:from>
    <xdr:to>
      <xdr:col>10</xdr:col>
      <xdr:colOff>114300</xdr:colOff>
      <xdr:row>74</xdr:row>
      <xdr:rowOff>156705</xdr:rowOff>
    </xdr:to>
    <xdr:cxnSp macro="">
      <xdr:nvCxnSpPr>
        <xdr:cNvPr id="186" name="直線コネクタ 185"/>
        <xdr:cNvCxnSpPr/>
      </xdr:nvCxnSpPr>
      <xdr:spPr>
        <a:xfrm flipV="1">
          <a:off x="1130300" y="12779604"/>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8" name="テキスト ボックス 187"/>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90" name="テキスト ボックス 189"/>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45974</xdr:rowOff>
    </xdr:from>
    <xdr:to>
      <xdr:col>24</xdr:col>
      <xdr:colOff>114300</xdr:colOff>
      <xdr:row>73</xdr:row>
      <xdr:rowOff>147574</xdr:rowOff>
    </xdr:to>
    <xdr:sp macro="" textlink="">
      <xdr:nvSpPr>
        <xdr:cNvPr id="196" name="楕円 195"/>
        <xdr:cNvSpPr/>
      </xdr:nvSpPr>
      <xdr:spPr>
        <a:xfrm>
          <a:off x="4584700" y="12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68851</xdr:rowOff>
    </xdr:from>
    <xdr:ext cx="599010" cy="259045"/>
    <xdr:sp macro="" textlink="">
      <xdr:nvSpPr>
        <xdr:cNvPr id="197" name="民生費該当値テキスト"/>
        <xdr:cNvSpPr txBox="1"/>
      </xdr:nvSpPr>
      <xdr:spPr>
        <a:xfrm>
          <a:off x="4686300" y="1241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113526</xdr:rowOff>
    </xdr:from>
    <xdr:to>
      <xdr:col>20</xdr:col>
      <xdr:colOff>38100</xdr:colOff>
      <xdr:row>74</xdr:row>
      <xdr:rowOff>43676</xdr:rowOff>
    </xdr:to>
    <xdr:sp macro="" textlink="">
      <xdr:nvSpPr>
        <xdr:cNvPr id="198" name="楕円 197"/>
        <xdr:cNvSpPr/>
      </xdr:nvSpPr>
      <xdr:spPr>
        <a:xfrm>
          <a:off x="3746500" y="126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60203</xdr:rowOff>
    </xdr:from>
    <xdr:ext cx="599010" cy="259045"/>
    <xdr:sp macro="" textlink="">
      <xdr:nvSpPr>
        <xdr:cNvPr id="199" name="テキスト ボックス 198"/>
        <xdr:cNvSpPr txBox="1"/>
      </xdr:nvSpPr>
      <xdr:spPr>
        <a:xfrm>
          <a:off x="3497795" y="124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151244</xdr:rowOff>
    </xdr:from>
    <xdr:to>
      <xdr:col>15</xdr:col>
      <xdr:colOff>101600</xdr:colOff>
      <xdr:row>74</xdr:row>
      <xdr:rowOff>81394</xdr:rowOff>
    </xdr:to>
    <xdr:sp macro="" textlink="">
      <xdr:nvSpPr>
        <xdr:cNvPr id="200" name="楕円 199"/>
        <xdr:cNvSpPr/>
      </xdr:nvSpPr>
      <xdr:spPr>
        <a:xfrm>
          <a:off x="2857500" y="12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97921</xdr:rowOff>
    </xdr:from>
    <xdr:ext cx="599010" cy="259045"/>
    <xdr:sp macro="" textlink="">
      <xdr:nvSpPr>
        <xdr:cNvPr id="201" name="テキスト ボックス 200"/>
        <xdr:cNvSpPr txBox="1"/>
      </xdr:nvSpPr>
      <xdr:spPr>
        <a:xfrm>
          <a:off x="2608795" y="124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41504</xdr:rowOff>
    </xdr:from>
    <xdr:to>
      <xdr:col>10</xdr:col>
      <xdr:colOff>165100</xdr:colOff>
      <xdr:row>74</xdr:row>
      <xdr:rowOff>143104</xdr:rowOff>
    </xdr:to>
    <xdr:sp macro="" textlink="">
      <xdr:nvSpPr>
        <xdr:cNvPr id="202" name="楕円 201"/>
        <xdr:cNvSpPr/>
      </xdr:nvSpPr>
      <xdr:spPr>
        <a:xfrm>
          <a:off x="1968500" y="127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159631</xdr:rowOff>
    </xdr:from>
    <xdr:ext cx="599010" cy="259045"/>
    <xdr:sp macro="" textlink="">
      <xdr:nvSpPr>
        <xdr:cNvPr id="203" name="テキスト ボックス 202"/>
        <xdr:cNvSpPr txBox="1"/>
      </xdr:nvSpPr>
      <xdr:spPr>
        <a:xfrm>
          <a:off x="1719795" y="125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105905</xdr:rowOff>
    </xdr:from>
    <xdr:to>
      <xdr:col>6</xdr:col>
      <xdr:colOff>38100</xdr:colOff>
      <xdr:row>75</xdr:row>
      <xdr:rowOff>36055</xdr:rowOff>
    </xdr:to>
    <xdr:sp macro="" textlink="">
      <xdr:nvSpPr>
        <xdr:cNvPr id="204" name="楕円 203"/>
        <xdr:cNvSpPr/>
      </xdr:nvSpPr>
      <xdr:spPr>
        <a:xfrm>
          <a:off x="1079500" y="127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52582</xdr:rowOff>
    </xdr:from>
    <xdr:ext cx="599010" cy="259045"/>
    <xdr:sp macro="" textlink="">
      <xdr:nvSpPr>
        <xdr:cNvPr id="205" name="テキスト ボックス 204"/>
        <xdr:cNvSpPr txBox="1"/>
      </xdr:nvSpPr>
      <xdr:spPr>
        <a:xfrm>
          <a:off x="830795" y="125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27609</xdr:rowOff>
    </xdr:from>
    <xdr:to>
      <xdr:col>24</xdr:col>
      <xdr:colOff>63500</xdr:colOff>
      <xdr:row>96</xdr:row>
      <xdr:rowOff>75616</xdr:rowOff>
    </xdr:to>
    <xdr:cxnSp macro="">
      <xdr:nvCxnSpPr>
        <xdr:cNvPr id="235" name="直線コネクタ 234"/>
        <xdr:cNvCxnSpPr/>
      </xdr:nvCxnSpPr>
      <xdr:spPr>
        <a:xfrm flipV="1">
          <a:off x="3797300" y="1648680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68605</xdr:rowOff>
    </xdr:from>
    <xdr:to>
      <xdr:col>19</xdr:col>
      <xdr:colOff>177800</xdr:colOff>
      <xdr:row>96</xdr:row>
      <xdr:rowOff>75616</xdr:rowOff>
    </xdr:to>
    <xdr:cxnSp macro="">
      <xdr:nvCxnSpPr>
        <xdr:cNvPr id="238" name="直線コネクタ 237"/>
        <xdr:cNvCxnSpPr/>
      </xdr:nvCxnSpPr>
      <xdr:spPr>
        <a:xfrm>
          <a:off x="2908300" y="1652780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18886</xdr:rowOff>
    </xdr:from>
    <xdr:to>
      <xdr:col>15</xdr:col>
      <xdr:colOff>50800</xdr:colOff>
      <xdr:row>96</xdr:row>
      <xdr:rowOff>68605</xdr:rowOff>
    </xdr:to>
    <xdr:cxnSp macro="">
      <xdr:nvCxnSpPr>
        <xdr:cNvPr id="241" name="直線コネクタ 240"/>
        <xdr:cNvCxnSpPr/>
      </xdr:nvCxnSpPr>
      <xdr:spPr>
        <a:xfrm>
          <a:off x="2019300" y="16478086"/>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148349</xdr:rowOff>
    </xdr:from>
    <xdr:to>
      <xdr:col>10</xdr:col>
      <xdr:colOff>114300</xdr:colOff>
      <xdr:row>96</xdr:row>
      <xdr:rowOff>18886</xdr:rowOff>
    </xdr:to>
    <xdr:cxnSp macro="">
      <xdr:nvCxnSpPr>
        <xdr:cNvPr id="244" name="直線コネクタ 243"/>
        <xdr:cNvCxnSpPr/>
      </xdr:nvCxnSpPr>
      <xdr:spPr>
        <a:xfrm>
          <a:off x="1130300" y="16436099"/>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8" name="テキスト ボックス 247"/>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148259</xdr:rowOff>
    </xdr:from>
    <xdr:to>
      <xdr:col>24</xdr:col>
      <xdr:colOff>114300</xdr:colOff>
      <xdr:row>96</xdr:row>
      <xdr:rowOff>78409</xdr:rowOff>
    </xdr:to>
    <xdr:sp macro="" textlink="">
      <xdr:nvSpPr>
        <xdr:cNvPr id="254" name="楕円 253"/>
        <xdr:cNvSpPr/>
      </xdr:nvSpPr>
      <xdr:spPr>
        <a:xfrm>
          <a:off x="4584700" y="164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126686</xdr:rowOff>
    </xdr:from>
    <xdr:ext cx="534377" cy="259045"/>
    <xdr:sp macro="" textlink="">
      <xdr:nvSpPr>
        <xdr:cNvPr id="255" name="衛生費該当値テキスト"/>
        <xdr:cNvSpPr txBox="1"/>
      </xdr:nvSpPr>
      <xdr:spPr>
        <a:xfrm>
          <a:off x="4686300" y="164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24816</xdr:rowOff>
    </xdr:from>
    <xdr:to>
      <xdr:col>20</xdr:col>
      <xdr:colOff>38100</xdr:colOff>
      <xdr:row>96</xdr:row>
      <xdr:rowOff>126416</xdr:rowOff>
    </xdr:to>
    <xdr:sp macro="" textlink="">
      <xdr:nvSpPr>
        <xdr:cNvPr id="256" name="楕円 255"/>
        <xdr:cNvSpPr/>
      </xdr:nvSpPr>
      <xdr:spPr>
        <a:xfrm>
          <a:off x="3746500" y="164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117543</xdr:rowOff>
    </xdr:from>
    <xdr:ext cx="534377" cy="259045"/>
    <xdr:sp macro="" textlink="">
      <xdr:nvSpPr>
        <xdr:cNvPr id="257" name="テキスト ボックス 256"/>
        <xdr:cNvSpPr txBox="1"/>
      </xdr:nvSpPr>
      <xdr:spPr>
        <a:xfrm>
          <a:off x="3530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17805</xdr:rowOff>
    </xdr:from>
    <xdr:to>
      <xdr:col>15</xdr:col>
      <xdr:colOff>101600</xdr:colOff>
      <xdr:row>96</xdr:row>
      <xdr:rowOff>119405</xdr:rowOff>
    </xdr:to>
    <xdr:sp macro="" textlink="">
      <xdr:nvSpPr>
        <xdr:cNvPr id="258" name="楕円 257"/>
        <xdr:cNvSpPr/>
      </xdr:nvSpPr>
      <xdr:spPr>
        <a:xfrm>
          <a:off x="28575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110532</xdr:rowOff>
    </xdr:from>
    <xdr:ext cx="534377" cy="259045"/>
    <xdr:sp macro="" textlink="">
      <xdr:nvSpPr>
        <xdr:cNvPr id="259" name="テキスト ボックス 258"/>
        <xdr:cNvSpPr txBox="1"/>
      </xdr:nvSpPr>
      <xdr:spPr>
        <a:xfrm>
          <a:off x="2641111"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139536</xdr:rowOff>
    </xdr:from>
    <xdr:to>
      <xdr:col>10</xdr:col>
      <xdr:colOff>165100</xdr:colOff>
      <xdr:row>96</xdr:row>
      <xdr:rowOff>69686</xdr:rowOff>
    </xdr:to>
    <xdr:sp macro="" textlink="">
      <xdr:nvSpPr>
        <xdr:cNvPr id="260" name="楕円 259"/>
        <xdr:cNvSpPr/>
      </xdr:nvSpPr>
      <xdr:spPr>
        <a:xfrm>
          <a:off x="1968500" y="16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60813</xdr:rowOff>
    </xdr:from>
    <xdr:ext cx="534377" cy="259045"/>
    <xdr:sp macro="" textlink="">
      <xdr:nvSpPr>
        <xdr:cNvPr id="261" name="テキスト ボックス 260"/>
        <xdr:cNvSpPr txBox="1"/>
      </xdr:nvSpPr>
      <xdr:spPr>
        <a:xfrm>
          <a:off x="1752111"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97549</xdr:rowOff>
    </xdr:from>
    <xdr:to>
      <xdr:col>6</xdr:col>
      <xdr:colOff>38100</xdr:colOff>
      <xdr:row>96</xdr:row>
      <xdr:rowOff>27699</xdr:rowOff>
    </xdr:to>
    <xdr:sp macro="" textlink="">
      <xdr:nvSpPr>
        <xdr:cNvPr id="262" name="楕円 261"/>
        <xdr:cNvSpPr/>
      </xdr:nvSpPr>
      <xdr:spPr>
        <a:xfrm>
          <a:off x="1079500" y="163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18826</xdr:rowOff>
    </xdr:from>
    <xdr:ext cx="534377" cy="259045"/>
    <xdr:sp macro="" textlink="">
      <xdr:nvSpPr>
        <xdr:cNvPr id="263" name="テキスト ボックス 262"/>
        <xdr:cNvSpPr txBox="1"/>
      </xdr:nvSpPr>
      <xdr:spPr>
        <a:xfrm>
          <a:off x="863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136042</xdr:rowOff>
    </xdr:from>
    <xdr:to>
      <xdr:col>55</xdr:col>
      <xdr:colOff>0</xdr:colOff>
      <xdr:row>35</xdr:row>
      <xdr:rowOff>141986</xdr:rowOff>
    </xdr:to>
    <xdr:cxnSp macro="">
      <xdr:nvCxnSpPr>
        <xdr:cNvPr id="290" name="直線コネクタ 289"/>
        <xdr:cNvCxnSpPr/>
      </xdr:nvCxnSpPr>
      <xdr:spPr>
        <a:xfrm flipV="1">
          <a:off x="9639300" y="613679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91"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124841</xdr:rowOff>
    </xdr:from>
    <xdr:to>
      <xdr:col>50</xdr:col>
      <xdr:colOff>114300</xdr:colOff>
      <xdr:row>35</xdr:row>
      <xdr:rowOff>141986</xdr:rowOff>
    </xdr:to>
    <xdr:cxnSp macro="">
      <xdr:nvCxnSpPr>
        <xdr:cNvPr id="293" name="直線コネクタ 292"/>
        <xdr:cNvCxnSpPr/>
      </xdr:nvCxnSpPr>
      <xdr:spPr>
        <a:xfrm>
          <a:off x="8750300" y="612559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5" name="テキスト ボックス 294"/>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124841</xdr:rowOff>
    </xdr:from>
    <xdr:to>
      <xdr:col>45</xdr:col>
      <xdr:colOff>177800</xdr:colOff>
      <xdr:row>35</xdr:row>
      <xdr:rowOff>171247</xdr:rowOff>
    </xdr:to>
    <xdr:cxnSp macro="">
      <xdr:nvCxnSpPr>
        <xdr:cNvPr id="296" name="直線コネクタ 295"/>
        <xdr:cNvCxnSpPr/>
      </xdr:nvCxnSpPr>
      <xdr:spPr>
        <a:xfrm flipV="1">
          <a:off x="7861300" y="612559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8" name="テキスト ボックス 297"/>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171247</xdr:rowOff>
    </xdr:from>
    <xdr:to>
      <xdr:col>41</xdr:col>
      <xdr:colOff>50800</xdr:colOff>
      <xdr:row>36</xdr:row>
      <xdr:rowOff>17856</xdr:rowOff>
    </xdr:to>
    <xdr:cxnSp macro="">
      <xdr:nvCxnSpPr>
        <xdr:cNvPr id="299" name="直線コネクタ 298"/>
        <xdr:cNvCxnSpPr/>
      </xdr:nvCxnSpPr>
      <xdr:spPr>
        <a:xfrm flipV="1">
          <a:off x="6972300" y="617199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3" name="テキスト ボックス 302"/>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85242</xdr:rowOff>
    </xdr:from>
    <xdr:to>
      <xdr:col>55</xdr:col>
      <xdr:colOff>50800</xdr:colOff>
      <xdr:row>36</xdr:row>
      <xdr:rowOff>15392</xdr:rowOff>
    </xdr:to>
    <xdr:sp macro="" textlink="">
      <xdr:nvSpPr>
        <xdr:cNvPr id="309" name="楕円 308"/>
        <xdr:cNvSpPr/>
      </xdr:nvSpPr>
      <xdr:spPr>
        <a:xfrm>
          <a:off x="10426700" y="60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108119</xdr:rowOff>
    </xdr:from>
    <xdr:ext cx="469744" cy="259045"/>
    <xdr:sp macro="" textlink="">
      <xdr:nvSpPr>
        <xdr:cNvPr id="310" name="労働費該当値テキスト"/>
        <xdr:cNvSpPr txBox="1"/>
      </xdr:nvSpPr>
      <xdr:spPr>
        <a:xfrm>
          <a:off x="10528300" y="59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91186</xdr:rowOff>
    </xdr:from>
    <xdr:to>
      <xdr:col>50</xdr:col>
      <xdr:colOff>165100</xdr:colOff>
      <xdr:row>36</xdr:row>
      <xdr:rowOff>21336</xdr:rowOff>
    </xdr:to>
    <xdr:sp macro="" textlink="">
      <xdr:nvSpPr>
        <xdr:cNvPr id="311" name="楕円 310"/>
        <xdr:cNvSpPr/>
      </xdr:nvSpPr>
      <xdr:spPr>
        <a:xfrm>
          <a:off x="958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37863</xdr:rowOff>
    </xdr:from>
    <xdr:ext cx="469744" cy="259045"/>
    <xdr:sp macro="" textlink="">
      <xdr:nvSpPr>
        <xdr:cNvPr id="312" name="テキスト ボックス 311"/>
        <xdr:cNvSpPr txBox="1"/>
      </xdr:nvSpPr>
      <xdr:spPr>
        <a:xfrm>
          <a:off x="9404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74041</xdr:rowOff>
    </xdr:from>
    <xdr:to>
      <xdr:col>46</xdr:col>
      <xdr:colOff>38100</xdr:colOff>
      <xdr:row>36</xdr:row>
      <xdr:rowOff>4191</xdr:rowOff>
    </xdr:to>
    <xdr:sp macro="" textlink="">
      <xdr:nvSpPr>
        <xdr:cNvPr id="313" name="楕円 312"/>
        <xdr:cNvSpPr/>
      </xdr:nvSpPr>
      <xdr:spPr>
        <a:xfrm>
          <a:off x="8699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20718</xdr:rowOff>
    </xdr:from>
    <xdr:ext cx="469744" cy="259045"/>
    <xdr:sp macro="" textlink="">
      <xdr:nvSpPr>
        <xdr:cNvPr id="314" name="テキスト ボックス 313"/>
        <xdr:cNvSpPr txBox="1"/>
      </xdr:nvSpPr>
      <xdr:spPr>
        <a:xfrm>
          <a:off x="8515428"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120447</xdr:rowOff>
    </xdr:from>
    <xdr:to>
      <xdr:col>41</xdr:col>
      <xdr:colOff>101600</xdr:colOff>
      <xdr:row>36</xdr:row>
      <xdr:rowOff>50597</xdr:rowOff>
    </xdr:to>
    <xdr:sp macro="" textlink="">
      <xdr:nvSpPr>
        <xdr:cNvPr id="315" name="楕円 314"/>
        <xdr:cNvSpPr/>
      </xdr:nvSpPr>
      <xdr:spPr>
        <a:xfrm>
          <a:off x="78105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67124</xdr:rowOff>
    </xdr:from>
    <xdr:ext cx="469744" cy="259045"/>
    <xdr:sp macro="" textlink="">
      <xdr:nvSpPr>
        <xdr:cNvPr id="316" name="テキスト ボックス 315"/>
        <xdr:cNvSpPr txBox="1"/>
      </xdr:nvSpPr>
      <xdr:spPr>
        <a:xfrm>
          <a:off x="7626428" y="589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138506</xdr:rowOff>
    </xdr:from>
    <xdr:to>
      <xdr:col>36</xdr:col>
      <xdr:colOff>165100</xdr:colOff>
      <xdr:row>36</xdr:row>
      <xdr:rowOff>68656</xdr:rowOff>
    </xdr:to>
    <xdr:sp macro="" textlink="">
      <xdr:nvSpPr>
        <xdr:cNvPr id="317" name="楕円 316"/>
        <xdr:cNvSpPr/>
      </xdr:nvSpPr>
      <xdr:spPr>
        <a:xfrm>
          <a:off x="6921500" y="61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85183</xdr:rowOff>
    </xdr:from>
    <xdr:ext cx="469744" cy="259045"/>
    <xdr:sp macro="" textlink="">
      <xdr:nvSpPr>
        <xdr:cNvPr id="318" name="テキスト ボックス 317"/>
        <xdr:cNvSpPr txBox="1"/>
      </xdr:nvSpPr>
      <xdr:spPr>
        <a:xfrm>
          <a:off x="6737428" y="59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169113</xdr:rowOff>
    </xdr:from>
    <xdr:to>
      <xdr:col>55</xdr:col>
      <xdr:colOff>0</xdr:colOff>
      <xdr:row>59</xdr:row>
      <xdr:rowOff>10846</xdr:rowOff>
    </xdr:to>
    <xdr:cxnSp macro="">
      <xdr:nvCxnSpPr>
        <xdr:cNvPr id="347" name="直線コネクタ 346"/>
        <xdr:cNvCxnSpPr/>
      </xdr:nvCxnSpPr>
      <xdr:spPr>
        <a:xfrm flipV="1">
          <a:off x="9639300" y="1011321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7112</xdr:rowOff>
    </xdr:from>
    <xdr:to>
      <xdr:col>50</xdr:col>
      <xdr:colOff>114300</xdr:colOff>
      <xdr:row>59</xdr:row>
      <xdr:rowOff>10846</xdr:rowOff>
    </xdr:to>
    <xdr:cxnSp macro="">
      <xdr:nvCxnSpPr>
        <xdr:cNvPr id="350" name="直線コネクタ 349"/>
        <xdr:cNvCxnSpPr/>
      </xdr:nvCxnSpPr>
      <xdr:spPr>
        <a:xfrm>
          <a:off x="8750300" y="1012266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7112</xdr:rowOff>
    </xdr:from>
    <xdr:to>
      <xdr:col>45</xdr:col>
      <xdr:colOff>177800</xdr:colOff>
      <xdr:row>59</xdr:row>
      <xdr:rowOff>13284</xdr:rowOff>
    </xdr:to>
    <xdr:cxnSp macro="">
      <xdr:nvCxnSpPr>
        <xdr:cNvPr id="353" name="直線コネクタ 352"/>
        <xdr:cNvCxnSpPr/>
      </xdr:nvCxnSpPr>
      <xdr:spPr>
        <a:xfrm flipV="1">
          <a:off x="7861300" y="1012266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1701</xdr:rowOff>
    </xdr:from>
    <xdr:to>
      <xdr:col>41</xdr:col>
      <xdr:colOff>50800</xdr:colOff>
      <xdr:row>59</xdr:row>
      <xdr:rowOff>13284</xdr:rowOff>
    </xdr:to>
    <xdr:cxnSp macro="">
      <xdr:nvCxnSpPr>
        <xdr:cNvPr id="356" name="直線コネクタ 355"/>
        <xdr:cNvCxnSpPr/>
      </xdr:nvCxnSpPr>
      <xdr:spPr>
        <a:xfrm>
          <a:off x="6972300" y="1011725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118313</xdr:rowOff>
    </xdr:from>
    <xdr:to>
      <xdr:col>55</xdr:col>
      <xdr:colOff>50800</xdr:colOff>
      <xdr:row>59</xdr:row>
      <xdr:rowOff>48463</xdr:rowOff>
    </xdr:to>
    <xdr:sp macro="" textlink="">
      <xdr:nvSpPr>
        <xdr:cNvPr id="366" name="楕円 365"/>
        <xdr:cNvSpPr/>
      </xdr:nvSpPr>
      <xdr:spPr>
        <a:xfrm>
          <a:off x="104267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33240</xdr:rowOff>
    </xdr:from>
    <xdr:ext cx="378565" cy="259045"/>
    <xdr:sp macro="" textlink="">
      <xdr:nvSpPr>
        <xdr:cNvPr id="367" name="農林水産業費該当値テキスト"/>
        <xdr:cNvSpPr txBox="1"/>
      </xdr:nvSpPr>
      <xdr:spPr>
        <a:xfrm>
          <a:off x="10528300" y="997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131496</xdr:rowOff>
    </xdr:from>
    <xdr:to>
      <xdr:col>50</xdr:col>
      <xdr:colOff>165100</xdr:colOff>
      <xdr:row>59</xdr:row>
      <xdr:rowOff>61646</xdr:rowOff>
    </xdr:to>
    <xdr:sp macro="" textlink="">
      <xdr:nvSpPr>
        <xdr:cNvPr id="368" name="楕円 367"/>
        <xdr:cNvSpPr/>
      </xdr:nvSpPr>
      <xdr:spPr>
        <a:xfrm>
          <a:off x="9588500" y="10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52773</xdr:rowOff>
    </xdr:from>
    <xdr:ext cx="378565" cy="259045"/>
    <xdr:sp macro="" textlink="">
      <xdr:nvSpPr>
        <xdr:cNvPr id="369" name="テキスト ボックス 368"/>
        <xdr:cNvSpPr txBox="1"/>
      </xdr:nvSpPr>
      <xdr:spPr>
        <a:xfrm>
          <a:off x="9450017" y="1016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127762</xdr:rowOff>
    </xdr:from>
    <xdr:to>
      <xdr:col>46</xdr:col>
      <xdr:colOff>38100</xdr:colOff>
      <xdr:row>59</xdr:row>
      <xdr:rowOff>57912</xdr:rowOff>
    </xdr:to>
    <xdr:sp macro="" textlink="">
      <xdr:nvSpPr>
        <xdr:cNvPr id="370" name="楕円 369"/>
        <xdr:cNvSpPr/>
      </xdr:nvSpPr>
      <xdr:spPr>
        <a:xfrm>
          <a:off x="8699500" y="100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49039</xdr:rowOff>
    </xdr:from>
    <xdr:ext cx="378565" cy="259045"/>
    <xdr:sp macro="" textlink="">
      <xdr:nvSpPr>
        <xdr:cNvPr id="371" name="テキスト ボックス 370"/>
        <xdr:cNvSpPr txBox="1"/>
      </xdr:nvSpPr>
      <xdr:spPr>
        <a:xfrm>
          <a:off x="8561017" y="1016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133934</xdr:rowOff>
    </xdr:from>
    <xdr:to>
      <xdr:col>41</xdr:col>
      <xdr:colOff>101600</xdr:colOff>
      <xdr:row>59</xdr:row>
      <xdr:rowOff>64084</xdr:rowOff>
    </xdr:to>
    <xdr:sp macro="" textlink="">
      <xdr:nvSpPr>
        <xdr:cNvPr id="372" name="楕円 371"/>
        <xdr:cNvSpPr/>
      </xdr:nvSpPr>
      <xdr:spPr>
        <a:xfrm>
          <a:off x="78105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55211</xdr:rowOff>
    </xdr:from>
    <xdr:ext cx="378565" cy="259045"/>
    <xdr:sp macro="" textlink="">
      <xdr:nvSpPr>
        <xdr:cNvPr id="373" name="テキスト ボックス 372"/>
        <xdr:cNvSpPr txBox="1"/>
      </xdr:nvSpPr>
      <xdr:spPr>
        <a:xfrm>
          <a:off x="7672017" y="1017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122351</xdr:rowOff>
    </xdr:from>
    <xdr:to>
      <xdr:col>36</xdr:col>
      <xdr:colOff>165100</xdr:colOff>
      <xdr:row>59</xdr:row>
      <xdr:rowOff>52501</xdr:rowOff>
    </xdr:to>
    <xdr:sp macro="" textlink="">
      <xdr:nvSpPr>
        <xdr:cNvPr id="374" name="楕円 373"/>
        <xdr:cNvSpPr/>
      </xdr:nvSpPr>
      <xdr:spPr>
        <a:xfrm>
          <a:off x="6921500" y="100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43628</xdr:rowOff>
    </xdr:from>
    <xdr:ext cx="378565" cy="259045"/>
    <xdr:sp macro="" textlink="">
      <xdr:nvSpPr>
        <xdr:cNvPr id="375" name="テキスト ボックス 374"/>
        <xdr:cNvSpPr txBox="1"/>
      </xdr:nvSpPr>
      <xdr:spPr>
        <a:xfrm>
          <a:off x="6783017" y="1015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114897</xdr:rowOff>
    </xdr:from>
    <xdr:to>
      <xdr:col>55</xdr:col>
      <xdr:colOff>0</xdr:colOff>
      <xdr:row>78</xdr:row>
      <xdr:rowOff>151664</xdr:rowOff>
    </xdr:to>
    <xdr:cxnSp macro="">
      <xdr:nvCxnSpPr>
        <xdr:cNvPr id="404" name="直線コネクタ 403"/>
        <xdr:cNvCxnSpPr/>
      </xdr:nvCxnSpPr>
      <xdr:spPr>
        <a:xfrm flipV="1">
          <a:off x="9639300" y="13487997"/>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151664</xdr:rowOff>
    </xdr:from>
    <xdr:to>
      <xdr:col>50</xdr:col>
      <xdr:colOff>114300</xdr:colOff>
      <xdr:row>78</xdr:row>
      <xdr:rowOff>157874</xdr:rowOff>
    </xdr:to>
    <xdr:cxnSp macro="">
      <xdr:nvCxnSpPr>
        <xdr:cNvPr id="407" name="直線コネクタ 406"/>
        <xdr:cNvCxnSpPr/>
      </xdr:nvCxnSpPr>
      <xdr:spPr>
        <a:xfrm flipV="1">
          <a:off x="8750300" y="1352476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157874</xdr:rowOff>
    </xdr:from>
    <xdr:to>
      <xdr:col>45</xdr:col>
      <xdr:colOff>177800</xdr:colOff>
      <xdr:row>78</xdr:row>
      <xdr:rowOff>158789</xdr:rowOff>
    </xdr:to>
    <xdr:cxnSp macro="">
      <xdr:nvCxnSpPr>
        <xdr:cNvPr id="410" name="直線コネクタ 409"/>
        <xdr:cNvCxnSpPr/>
      </xdr:nvCxnSpPr>
      <xdr:spPr>
        <a:xfrm flipV="1">
          <a:off x="7861300" y="1353097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143015</xdr:rowOff>
    </xdr:from>
    <xdr:to>
      <xdr:col>41</xdr:col>
      <xdr:colOff>50800</xdr:colOff>
      <xdr:row>78</xdr:row>
      <xdr:rowOff>158789</xdr:rowOff>
    </xdr:to>
    <xdr:cxnSp macro="">
      <xdr:nvCxnSpPr>
        <xdr:cNvPr id="413" name="直線コネクタ 412"/>
        <xdr:cNvCxnSpPr/>
      </xdr:nvCxnSpPr>
      <xdr:spPr>
        <a:xfrm>
          <a:off x="6972300" y="1351611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64097</xdr:rowOff>
    </xdr:from>
    <xdr:to>
      <xdr:col>55</xdr:col>
      <xdr:colOff>50800</xdr:colOff>
      <xdr:row>78</xdr:row>
      <xdr:rowOff>165697</xdr:rowOff>
    </xdr:to>
    <xdr:sp macro="" textlink="">
      <xdr:nvSpPr>
        <xdr:cNvPr id="423" name="楕円 422"/>
        <xdr:cNvSpPr/>
      </xdr:nvSpPr>
      <xdr:spPr>
        <a:xfrm>
          <a:off x="10426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150474</xdr:rowOff>
    </xdr:from>
    <xdr:ext cx="469744" cy="259045"/>
    <xdr:sp macro="" textlink="">
      <xdr:nvSpPr>
        <xdr:cNvPr id="424" name="商工費該当値テキスト"/>
        <xdr:cNvSpPr txBox="1"/>
      </xdr:nvSpPr>
      <xdr:spPr>
        <a:xfrm>
          <a:off x="10528300" y="133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100864</xdr:rowOff>
    </xdr:from>
    <xdr:to>
      <xdr:col>50</xdr:col>
      <xdr:colOff>165100</xdr:colOff>
      <xdr:row>79</xdr:row>
      <xdr:rowOff>31014</xdr:rowOff>
    </xdr:to>
    <xdr:sp macro="" textlink="">
      <xdr:nvSpPr>
        <xdr:cNvPr id="425" name="楕円 424"/>
        <xdr:cNvSpPr/>
      </xdr:nvSpPr>
      <xdr:spPr>
        <a:xfrm>
          <a:off x="9588500" y="134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22141</xdr:rowOff>
    </xdr:from>
    <xdr:ext cx="469744" cy="259045"/>
    <xdr:sp macro="" textlink="">
      <xdr:nvSpPr>
        <xdr:cNvPr id="426" name="テキスト ボックス 425"/>
        <xdr:cNvSpPr txBox="1"/>
      </xdr:nvSpPr>
      <xdr:spPr>
        <a:xfrm>
          <a:off x="9404428" y="1356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107074</xdr:rowOff>
    </xdr:from>
    <xdr:to>
      <xdr:col>46</xdr:col>
      <xdr:colOff>38100</xdr:colOff>
      <xdr:row>79</xdr:row>
      <xdr:rowOff>37224</xdr:rowOff>
    </xdr:to>
    <xdr:sp macro="" textlink="">
      <xdr:nvSpPr>
        <xdr:cNvPr id="427" name="楕円 426"/>
        <xdr:cNvSpPr/>
      </xdr:nvSpPr>
      <xdr:spPr>
        <a:xfrm>
          <a:off x="8699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28351</xdr:rowOff>
    </xdr:from>
    <xdr:ext cx="469744" cy="259045"/>
    <xdr:sp macro="" textlink="">
      <xdr:nvSpPr>
        <xdr:cNvPr id="428" name="テキスト ボックス 427"/>
        <xdr:cNvSpPr txBox="1"/>
      </xdr:nvSpPr>
      <xdr:spPr>
        <a:xfrm>
          <a:off x="8515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107989</xdr:rowOff>
    </xdr:from>
    <xdr:to>
      <xdr:col>41</xdr:col>
      <xdr:colOff>101600</xdr:colOff>
      <xdr:row>79</xdr:row>
      <xdr:rowOff>38139</xdr:rowOff>
    </xdr:to>
    <xdr:sp macro="" textlink="">
      <xdr:nvSpPr>
        <xdr:cNvPr id="429" name="楕円 428"/>
        <xdr:cNvSpPr/>
      </xdr:nvSpPr>
      <xdr:spPr>
        <a:xfrm>
          <a:off x="7810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29266</xdr:rowOff>
    </xdr:from>
    <xdr:ext cx="469744" cy="259045"/>
    <xdr:sp macro="" textlink="">
      <xdr:nvSpPr>
        <xdr:cNvPr id="430" name="テキスト ボックス 429"/>
        <xdr:cNvSpPr txBox="1"/>
      </xdr:nvSpPr>
      <xdr:spPr>
        <a:xfrm>
          <a:off x="7626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92215</xdr:rowOff>
    </xdr:from>
    <xdr:to>
      <xdr:col>36</xdr:col>
      <xdr:colOff>165100</xdr:colOff>
      <xdr:row>79</xdr:row>
      <xdr:rowOff>22365</xdr:rowOff>
    </xdr:to>
    <xdr:sp macro="" textlink="">
      <xdr:nvSpPr>
        <xdr:cNvPr id="431" name="楕円 430"/>
        <xdr:cNvSpPr/>
      </xdr:nvSpPr>
      <xdr:spPr>
        <a:xfrm>
          <a:off x="6921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13492</xdr:rowOff>
    </xdr:from>
    <xdr:ext cx="469744" cy="259045"/>
    <xdr:sp macro="" textlink="">
      <xdr:nvSpPr>
        <xdr:cNvPr id="432" name="テキスト ボックス 431"/>
        <xdr:cNvSpPr txBox="1"/>
      </xdr:nvSpPr>
      <xdr:spPr>
        <a:xfrm>
          <a:off x="6737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118016</xdr:rowOff>
    </xdr:from>
    <xdr:to>
      <xdr:col>55</xdr:col>
      <xdr:colOff>0</xdr:colOff>
      <xdr:row>95</xdr:row>
      <xdr:rowOff>149008</xdr:rowOff>
    </xdr:to>
    <xdr:cxnSp macro="">
      <xdr:nvCxnSpPr>
        <xdr:cNvPr id="464" name="直線コネクタ 463"/>
        <xdr:cNvCxnSpPr/>
      </xdr:nvCxnSpPr>
      <xdr:spPr>
        <a:xfrm flipV="1">
          <a:off x="9639300" y="16405766"/>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54335</xdr:rowOff>
    </xdr:from>
    <xdr:to>
      <xdr:col>50</xdr:col>
      <xdr:colOff>114300</xdr:colOff>
      <xdr:row>95</xdr:row>
      <xdr:rowOff>149008</xdr:rowOff>
    </xdr:to>
    <xdr:cxnSp macro="">
      <xdr:nvCxnSpPr>
        <xdr:cNvPr id="467" name="直線コネクタ 466"/>
        <xdr:cNvCxnSpPr/>
      </xdr:nvCxnSpPr>
      <xdr:spPr>
        <a:xfrm>
          <a:off x="8750300" y="16342085"/>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81342</xdr:rowOff>
    </xdr:from>
    <xdr:to>
      <xdr:col>45</xdr:col>
      <xdr:colOff>177800</xdr:colOff>
      <xdr:row>95</xdr:row>
      <xdr:rowOff>54335</xdr:rowOff>
    </xdr:to>
    <xdr:cxnSp macro="">
      <xdr:nvCxnSpPr>
        <xdr:cNvPr id="470" name="直線コネクタ 469"/>
        <xdr:cNvCxnSpPr/>
      </xdr:nvCxnSpPr>
      <xdr:spPr>
        <a:xfrm>
          <a:off x="7861300" y="15683292"/>
          <a:ext cx="889000" cy="65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81342</xdr:rowOff>
    </xdr:from>
    <xdr:to>
      <xdr:col>41</xdr:col>
      <xdr:colOff>50800</xdr:colOff>
      <xdr:row>92</xdr:row>
      <xdr:rowOff>143194</xdr:rowOff>
    </xdr:to>
    <xdr:cxnSp macro="">
      <xdr:nvCxnSpPr>
        <xdr:cNvPr id="473" name="直線コネクタ 472"/>
        <xdr:cNvCxnSpPr/>
      </xdr:nvCxnSpPr>
      <xdr:spPr>
        <a:xfrm flipV="1">
          <a:off x="6972300" y="15683292"/>
          <a:ext cx="8890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67216</xdr:rowOff>
    </xdr:from>
    <xdr:to>
      <xdr:col>55</xdr:col>
      <xdr:colOff>50800</xdr:colOff>
      <xdr:row>95</xdr:row>
      <xdr:rowOff>168816</xdr:rowOff>
    </xdr:to>
    <xdr:sp macro="" textlink="">
      <xdr:nvSpPr>
        <xdr:cNvPr id="483" name="楕円 482"/>
        <xdr:cNvSpPr/>
      </xdr:nvSpPr>
      <xdr:spPr>
        <a:xfrm>
          <a:off x="10426700" y="1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45643</xdr:rowOff>
    </xdr:from>
    <xdr:ext cx="534377" cy="259045"/>
    <xdr:sp macro="" textlink="">
      <xdr:nvSpPr>
        <xdr:cNvPr id="484" name="土木費該当値テキスト"/>
        <xdr:cNvSpPr txBox="1"/>
      </xdr:nvSpPr>
      <xdr:spPr>
        <a:xfrm>
          <a:off x="10528300" y="163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98208</xdr:rowOff>
    </xdr:from>
    <xdr:to>
      <xdr:col>50</xdr:col>
      <xdr:colOff>165100</xdr:colOff>
      <xdr:row>96</xdr:row>
      <xdr:rowOff>28358</xdr:rowOff>
    </xdr:to>
    <xdr:sp macro="" textlink="">
      <xdr:nvSpPr>
        <xdr:cNvPr id="485" name="楕円 484"/>
        <xdr:cNvSpPr/>
      </xdr:nvSpPr>
      <xdr:spPr>
        <a:xfrm>
          <a:off x="9588500" y="16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19485</xdr:rowOff>
    </xdr:from>
    <xdr:ext cx="534377" cy="259045"/>
    <xdr:sp macro="" textlink="">
      <xdr:nvSpPr>
        <xdr:cNvPr id="486" name="テキスト ボックス 485"/>
        <xdr:cNvSpPr txBox="1"/>
      </xdr:nvSpPr>
      <xdr:spPr>
        <a:xfrm>
          <a:off x="9372111" y="16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3535</xdr:rowOff>
    </xdr:from>
    <xdr:to>
      <xdr:col>46</xdr:col>
      <xdr:colOff>38100</xdr:colOff>
      <xdr:row>95</xdr:row>
      <xdr:rowOff>105135</xdr:rowOff>
    </xdr:to>
    <xdr:sp macro="" textlink="">
      <xdr:nvSpPr>
        <xdr:cNvPr id="487" name="楕円 486"/>
        <xdr:cNvSpPr/>
      </xdr:nvSpPr>
      <xdr:spPr>
        <a:xfrm>
          <a:off x="8699500" y="162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96262</xdr:rowOff>
    </xdr:from>
    <xdr:ext cx="534377" cy="259045"/>
    <xdr:sp macro="" textlink="">
      <xdr:nvSpPr>
        <xdr:cNvPr id="488" name="テキスト ボックス 487"/>
        <xdr:cNvSpPr txBox="1"/>
      </xdr:nvSpPr>
      <xdr:spPr>
        <a:xfrm>
          <a:off x="8483111" y="163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30542</xdr:rowOff>
    </xdr:from>
    <xdr:to>
      <xdr:col>41</xdr:col>
      <xdr:colOff>101600</xdr:colOff>
      <xdr:row>91</xdr:row>
      <xdr:rowOff>132142</xdr:rowOff>
    </xdr:to>
    <xdr:sp macro="" textlink="">
      <xdr:nvSpPr>
        <xdr:cNvPr id="489" name="楕円 488"/>
        <xdr:cNvSpPr/>
      </xdr:nvSpPr>
      <xdr:spPr>
        <a:xfrm>
          <a:off x="7810500" y="156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148669</xdr:rowOff>
    </xdr:from>
    <xdr:ext cx="534377" cy="259045"/>
    <xdr:sp macro="" textlink="">
      <xdr:nvSpPr>
        <xdr:cNvPr id="490" name="テキスト ボックス 489"/>
        <xdr:cNvSpPr txBox="1"/>
      </xdr:nvSpPr>
      <xdr:spPr>
        <a:xfrm>
          <a:off x="7594111" y="154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92394</xdr:rowOff>
    </xdr:from>
    <xdr:to>
      <xdr:col>36</xdr:col>
      <xdr:colOff>165100</xdr:colOff>
      <xdr:row>93</xdr:row>
      <xdr:rowOff>22544</xdr:rowOff>
    </xdr:to>
    <xdr:sp macro="" textlink="">
      <xdr:nvSpPr>
        <xdr:cNvPr id="491" name="楕円 490"/>
        <xdr:cNvSpPr/>
      </xdr:nvSpPr>
      <xdr:spPr>
        <a:xfrm>
          <a:off x="6921500" y="15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39071</xdr:rowOff>
    </xdr:from>
    <xdr:ext cx="534377" cy="259045"/>
    <xdr:sp macro="" textlink="">
      <xdr:nvSpPr>
        <xdr:cNvPr id="492" name="テキスト ボックス 491"/>
        <xdr:cNvSpPr txBox="1"/>
      </xdr:nvSpPr>
      <xdr:spPr>
        <a:xfrm>
          <a:off x="6705111" y="156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97409</xdr:rowOff>
    </xdr:from>
    <xdr:to>
      <xdr:col>85</xdr:col>
      <xdr:colOff>127000</xdr:colOff>
      <xdr:row>37</xdr:row>
      <xdr:rowOff>99822</xdr:rowOff>
    </xdr:to>
    <xdr:cxnSp macro="">
      <xdr:nvCxnSpPr>
        <xdr:cNvPr id="522" name="直線コネクタ 521"/>
        <xdr:cNvCxnSpPr/>
      </xdr:nvCxnSpPr>
      <xdr:spPr>
        <a:xfrm flipV="1">
          <a:off x="15481300" y="644105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3"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99822</xdr:rowOff>
    </xdr:from>
    <xdr:to>
      <xdr:col>81</xdr:col>
      <xdr:colOff>50800</xdr:colOff>
      <xdr:row>37</xdr:row>
      <xdr:rowOff>108712</xdr:rowOff>
    </xdr:to>
    <xdr:cxnSp macro="">
      <xdr:nvCxnSpPr>
        <xdr:cNvPr id="525" name="直線コネクタ 524"/>
        <xdr:cNvCxnSpPr/>
      </xdr:nvCxnSpPr>
      <xdr:spPr>
        <a:xfrm flipV="1">
          <a:off x="14592300" y="644347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68580</xdr:rowOff>
    </xdr:from>
    <xdr:to>
      <xdr:col>76</xdr:col>
      <xdr:colOff>114300</xdr:colOff>
      <xdr:row>37</xdr:row>
      <xdr:rowOff>108712</xdr:rowOff>
    </xdr:to>
    <xdr:cxnSp macro="">
      <xdr:nvCxnSpPr>
        <xdr:cNvPr id="528" name="直線コネクタ 527"/>
        <xdr:cNvCxnSpPr/>
      </xdr:nvCxnSpPr>
      <xdr:spPr>
        <a:xfrm>
          <a:off x="13703300" y="6412230"/>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68580</xdr:rowOff>
    </xdr:from>
    <xdr:to>
      <xdr:col>71</xdr:col>
      <xdr:colOff>177800</xdr:colOff>
      <xdr:row>37</xdr:row>
      <xdr:rowOff>82677</xdr:rowOff>
    </xdr:to>
    <xdr:cxnSp macro="">
      <xdr:nvCxnSpPr>
        <xdr:cNvPr id="531" name="直線コネクタ 530"/>
        <xdr:cNvCxnSpPr/>
      </xdr:nvCxnSpPr>
      <xdr:spPr>
        <a:xfrm flipV="1">
          <a:off x="12814300" y="641223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46609</xdr:rowOff>
    </xdr:from>
    <xdr:to>
      <xdr:col>85</xdr:col>
      <xdr:colOff>177800</xdr:colOff>
      <xdr:row>37</xdr:row>
      <xdr:rowOff>148209</xdr:rowOff>
    </xdr:to>
    <xdr:sp macro="" textlink="">
      <xdr:nvSpPr>
        <xdr:cNvPr id="541" name="楕円 540"/>
        <xdr:cNvSpPr/>
      </xdr:nvSpPr>
      <xdr:spPr>
        <a:xfrm>
          <a:off x="16268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25036</xdr:rowOff>
    </xdr:from>
    <xdr:ext cx="534377" cy="259045"/>
    <xdr:sp macro="" textlink="">
      <xdr:nvSpPr>
        <xdr:cNvPr id="542" name="消防費該当値テキスト"/>
        <xdr:cNvSpPr txBox="1"/>
      </xdr:nvSpPr>
      <xdr:spPr>
        <a:xfrm>
          <a:off x="16370300"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49022</xdr:rowOff>
    </xdr:from>
    <xdr:to>
      <xdr:col>81</xdr:col>
      <xdr:colOff>101600</xdr:colOff>
      <xdr:row>37</xdr:row>
      <xdr:rowOff>150622</xdr:rowOff>
    </xdr:to>
    <xdr:sp macro="" textlink="">
      <xdr:nvSpPr>
        <xdr:cNvPr id="543" name="楕円 542"/>
        <xdr:cNvSpPr/>
      </xdr:nvSpPr>
      <xdr:spPr>
        <a:xfrm>
          <a:off x="15430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141749</xdr:rowOff>
    </xdr:from>
    <xdr:ext cx="534377" cy="259045"/>
    <xdr:sp macro="" textlink="">
      <xdr:nvSpPr>
        <xdr:cNvPr id="544" name="テキスト ボックス 543"/>
        <xdr:cNvSpPr txBox="1"/>
      </xdr:nvSpPr>
      <xdr:spPr>
        <a:xfrm>
          <a:off x="15214111" y="64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57912</xdr:rowOff>
    </xdr:from>
    <xdr:to>
      <xdr:col>76</xdr:col>
      <xdr:colOff>165100</xdr:colOff>
      <xdr:row>37</xdr:row>
      <xdr:rowOff>159512</xdr:rowOff>
    </xdr:to>
    <xdr:sp macro="" textlink="">
      <xdr:nvSpPr>
        <xdr:cNvPr id="545" name="楕円 544"/>
        <xdr:cNvSpPr/>
      </xdr:nvSpPr>
      <xdr:spPr>
        <a:xfrm>
          <a:off x="14541500" y="64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150639</xdr:rowOff>
    </xdr:from>
    <xdr:ext cx="534377" cy="259045"/>
    <xdr:sp macro="" textlink="">
      <xdr:nvSpPr>
        <xdr:cNvPr id="546" name="テキスト ボックス 545"/>
        <xdr:cNvSpPr txBox="1"/>
      </xdr:nvSpPr>
      <xdr:spPr>
        <a:xfrm>
          <a:off x="14325111" y="6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17780</xdr:rowOff>
    </xdr:from>
    <xdr:to>
      <xdr:col>72</xdr:col>
      <xdr:colOff>38100</xdr:colOff>
      <xdr:row>37</xdr:row>
      <xdr:rowOff>119380</xdr:rowOff>
    </xdr:to>
    <xdr:sp macro="" textlink="">
      <xdr:nvSpPr>
        <xdr:cNvPr id="547" name="楕円 546"/>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110507</xdr:rowOff>
    </xdr:from>
    <xdr:ext cx="534377" cy="259045"/>
    <xdr:sp macro="" textlink="">
      <xdr:nvSpPr>
        <xdr:cNvPr id="548" name="テキスト ボックス 547"/>
        <xdr:cNvSpPr txBox="1"/>
      </xdr:nvSpPr>
      <xdr:spPr>
        <a:xfrm>
          <a:off x="1343611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31877</xdr:rowOff>
    </xdr:from>
    <xdr:to>
      <xdr:col>67</xdr:col>
      <xdr:colOff>101600</xdr:colOff>
      <xdr:row>37</xdr:row>
      <xdr:rowOff>133477</xdr:rowOff>
    </xdr:to>
    <xdr:sp macro="" textlink="">
      <xdr:nvSpPr>
        <xdr:cNvPr id="549" name="楕円 548"/>
        <xdr:cNvSpPr/>
      </xdr:nvSpPr>
      <xdr:spPr>
        <a:xfrm>
          <a:off x="12763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124604</xdr:rowOff>
    </xdr:from>
    <xdr:ext cx="534377" cy="259045"/>
    <xdr:sp macro="" textlink="">
      <xdr:nvSpPr>
        <xdr:cNvPr id="550" name="テキスト ボックス 549"/>
        <xdr:cNvSpPr txBox="1"/>
      </xdr:nvSpPr>
      <xdr:spPr>
        <a:xfrm>
          <a:off x="12547111" y="64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102553</xdr:rowOff>
    </xdr:from>
    <xdr:to>
      <xdr:col>85</xdr:col>
      <xdr:colOff>127000</xdr:colOff>
      <xdr:row>55</xdr:row>
      <xdr:rowOff>41836</xdr:rowOff>
    </xdr:to>
    <xdr:cxnSp macro="">
      <xdr:nvCxnSpPr>
        <xdr:cNvPr id="578" name="直線コネクタ 577"/>
        <xdr:cNvCxnSpPr/>
      </xdr:nvCxnSpPr>
      <xdr:spPr>
        <a:xfrm flipV="1">
          <a:off x="15481300" y="9360853"/>
          <a:ext cx="838200" cy="1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49586</xdr:rowOff>
    </xdr:from>
    <xdr:to>
      <xdr:col>81</xdr:col>
      <xdr:colOff>50800</xdr:colOff>
      <xdr:row>55</xdr:row>
      <xdr:rowOff>41836</xdr:rowOff>
    </xdr:to>
    <xdr:cxnSp macro="">
      <xdr:nvCxnSpPr>
        <xdr:cNvPr id="581" name="直線コネクタ 580"/>
        <xdr:cNvCxnSpPr/>
      </xdr:nvCxnSpPr>
      <xdr:spPr>
        <a:xfrm>
          <a:off x="14592300" y="9136436"/>
          <a:ext cx="889000" cy="3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163497</xdr:rowOff>
    </xdr:from>
    <xdr:to>
      <xdr:col>76</xdr:col>
      <xdr:colOff>114300</xdr:colOff>
      <xdr:row>53</xdr:row>
      <xdr:rowOff>49586</xdr:rowOff>
    </xdr:to>
    <xdr:cxnSp macro="">
      <xdr:nvCxnSpPr>
        <xdr:cNvPr id="584" name="直線コネクタ 583"/>
        <xdr:cNvCxnSpPr/>
      </xdr:nvCxnSpPr>
      <xdr:spPr>
        <a:xfrm>
          <a:off x="13703300" y="9078897"/>
          <a:ext cx="8890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163497</xdr:rowOff>
    </xdr:from>
    <xdr:to>
      <xdr:col>71</xdr:col>
      <xdr:colOff>177800</xdr:colOff>
      <xdr:row>55</xdr:row>
      <xdr:rowOff>116634</xdr:rowOff>
    </xdr:to>
    <xdr:cxnSp macro="">
      <xdr:nvCxnSpPr>
        <xdr:cNvPr id="587" name="直線コネクタ 586"/>
        <xdr:cNvCxnSpPr/>
      </xdr:nvCxnSpPr>
      <xdr:spPr>
        <a:xfrm flipV="1">
          <a:off x="12814300" y="9078897"/>
          <a:ext cx="889000" cy="4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51753</xdr:rowOff>
    </xdr:from>
    <xdr:to>
      <xdr:col>85</xdr:col>
      <xdr:colOff>177800</xdr:colOff>
      <xdr:row>54</xdr:row>
      <xdr:rowOff>153353</xdr:rowOff>
    </xdr:to>
    <xdr:sp macro="" textlink="">
      <xdr:nvSpPr>
        <xdr:cNvPr id="597" name="楕円 596"/>
        <xdr:cNvSpPr/>
      </xdr:nvSpPr>
      <xdr:spPr>
        <a:xfrm>
          <a:off x="16268700" y="9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74630</xdr:rowOff>
    </xdr:from>
    <xdr:ext cx="534377" cy="259045"/>
    <xdr:sp macro="" textlink="">
      <xdr:nvSpPr>
        <xdr:cNvPr id="598" name="教育費該当値テキスト"/>
        <xdr:cNvSpPr txBox="1"/>
      </xdr:nvSpPr>
      <xdr:spPr>
        <a:xfrm>
          <a:off x="16370300" y="91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162486</xdr:rowOff>
    </xdr:from>
    <xdr:to>
      <xdr:col>81</xdr:col>
      <xdr:colOff>101600</xdr:colOff>
      <xdr:row>55</xdr:row>
      <xdr:rowOff>92636</xdr:rowOff>
    </xdr:to>
    <xdr:sp macro="" textlink="">
      <xdr:nvSpPr>
        <xdr:cNvPr id="599" name="楕円 598"/>
        <xdr:cNvSpPr/>
      </xdr:nvSpPr>
      <xdr:spPr>
        <a:xfrm>
          <a:off x="15430500" y="94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109163</xdr:rowOff>
    </xdr:from>
    <xdr:ext cx="534377" cy="259045"/>
    <xdr:sp macro="" textlink="">
      <xdr:nvSpPr>
        <xdr:cNvPr id="600" name="テキスト ボックス 599"/>
        <xdr:cNvSpPr txBox="1"/>
      </xdr:nvSpPr>
      <xdr:spPr>
        <a:xfrm>
          <a:off x="15214111" y="91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170236</xdr:rowOff>
    </xdr:from>
    <xdr:to>
      <xdr:col>76</xdr:col>
      <xdr:colOff>165100</xdr:colOff>
      <xdr:row>53</xdr:row>
      <xdr:rowOff>100386</xdr:rowOff>
    </xdr:to>
    <xdr:sp macro="" textlink="">
      <xdr:nvSpPr>
        <xdr:cNvPr id="601" name="楕円 600"/>
        <xdr:cNvSpPr/>
      </xdr:nvSpPr>
      <xdr:spPr>
        <a:xfrm>
          <a:off x="14541500" y="9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116913</xdr:rowOff>
    </xdr:from>
    <xdr:ext cx="534377" cy="259045"/>
    <xdr:sp macro="" textlink="">
      <xdr:nvSpPr>
        <xdr:cNvPr id="602" name="テキスト ボックス 601"/>
        <xdr:cNvSpPr txBox="1"/>
      </xdr:nvSpPr>
      <xdr:spPr>
        <a:xfrm>
          <a:off x="14325111" y="88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112697</xdr:rowOff>
    </xdr:from>
    <xdr:to>
      <xdr:col>72</xdr:col>
      <xdr:colOff>38100</xdr:colOff>
      <xdr:row>53</xdr:row>
      <xdr:rowOff>42847</xdr:rowOff>
    </xdr:to>
    <xdr:sp macro="" textlink="">
      <xdr:nvSpPr>
        <xdr:cNvPr id="603" name="楕円 602"/>
        <xdr:cNvSpPr/>
      </xdr:nvSpPr>
      <xdr:spPr>
        <a:xfrm>
          <a:off x="13652500" y="9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59374</xdr:rowOff>
    </xdr:from>
    <xdr:ext cx="534377" cy="259045"/>
    <xdr:sp macro="" textlink="">
      <xdr:nvSpPr>
        <xdr:cNvPr id="604" name="テキスト ボックス 603"/>
        <xdr:cNvSpPr txBox="1"/>
      </xdr:nvSpPr>
      <xdr:spPr>
        <a:xfrm>
          <a:off x="13436111" y="88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65834</xdr:rowOff>
    </xdr:from>
    <xdr:to>
      <xdr:col>67</xdr:col>
      <xdr:colOff>101600</xdr:colOff>
      <xdr:row>55</xdr:row>
      <xdr:rowOff>167434</xdr:rowOff>
    </xdr:to>
    <xdr:sp macro="" textlink="">
      <xdr:nvSpPr>
        <xdr:cNvPr id="605" name="楕円 604"/>
        <xdr:cNvSpPr/>
      </xdr:nvSpPr>
      <xdr:spPr>
        <a:xfrm>
          <a:off x="12763500" y="94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12511</xdr:rowOff>
    </xdr:from>
    <xdr:ext cx="534377" cy="259045"/>
    <xdr:sp macro="" textlink="">
      <xdr:nvSpPr>
        <xdr:cNvPr id="606" name="テキスト ボックス 605"/>
        <xdr:cNvSpPr txBox="1"/>
      </xdr:nvSpPr>
      <xdr:spPr>
        <a:xfrm>
          <a:off x="12547111" y="92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20991</xdr:rowOff>
    </xdr:from>
    <xdr:to>
      <xdr:col>85</xdr:col>
      <xdr:colOff>127000</xdr:colOff>
      <xdr:row>79</xdr:row>
      <xdr:rowOff>98879</xdr:rowOff>
    </xdr:to>
    <xdr:cxnSp macro="">
      <xdr:nvCxnSpPr>
        <xdr:cNvPr id="637" name="直線コネクタ 636"/>
        <xdr:cNvCxnSpPr/>
      </xdr:nvCxnSpPr>
      <xdr:spPr>
        <a:xfrm flipV="1">
          <a:off x="15481300" y="13565541"/>
          <a:ext cx="8382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2" name="テキスト ボックス 641"/>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141641</xdr:rowOff>
    </xdr:from>
    <xdr:to>
      <xdr:col>85</xdr:col>
      <xdr:colOff>177800</xdr:colOff>
      <xdr:row>79</xdr:row>
      <xdr:rowOff>71791</xdr:rowOff>
    </xdr:to>
    <xdr:sp macro="" textlink="">
      <xdr:nvSpPr>
        <xdr:cNvPr id="656" name="楕円 655"/>
        <xdr:cNvSpPr/>
      </xdr:nvSpPr>
      <xdr:spPr>
        <a:xfrm>
          <a:off x="162687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101018</xdr:rowOff>
    </xdr:from>
    <xdr:ext cx="378565" cy="259045"/>
    <xdr:sp macro="" textlink="">
      <xdr:nvSpPr>
        <xdr:cNvPr id="657" name="災害復旧費該当値テキスト"/>
        <xdr:cNvSpPr txBox="1"/>
      </xdr:nvSpPr>
      <xdr:spPr>
        <a:xfrm>
          <a:off x="16370300" y="1330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61816</xdr:rowOff>
    </xdr:from>
    <xdr:to>
      <xdr:col>85</xdr:col>
      <xdr:colOff>127000</xdr:colOff>
      <xdr:row>99</xdr:row>
      <xdr:rowOff>68560</xdr:rowOff>
    </xdr:to>
    <xdr:cxnSp macro="">
      <xdr:nvCxnSpPr>
        <xdr:cNvPr id="693" name="直線コネクタ 692"/>
        <xdr:cNvCxnSpPr/>
      </xdr:nvCxnSpPr>
      <xdr:spPr>
        <a:xfrm>
          <a:off x="15481300" y="17035366"/>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4"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55507</xdr:rowOff>
    </xdr:from>
    <xdr:to>
      <xdr:col>81</xdr:col>
      <xdr:colOff>50800</xdr:colOff>
      <xdr:row>99</xdr:row>
      <xdr:rowOff>61816</xdr:rowOff>
    </xdr:to>
    <xdr:cxnSp macro="">
      <xdr:nvCxnSpPr>
        <xdr:cNvPr id="696" name="直線コネクタ 695"/>
        <xdr:cNvCxnSpPr/>
      </xdr:nvCxnSpPr>
      <xdr:spPr>
        <a:xfrm>
          <a:off x="14592300" y="1702905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8" name="テキスト ボックス 697"/>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48489</xdr:rowOff>
    </xdr:from>
    <xdr:to>
      <xdr:col>76</xdr:col>
      <xdr:colOff>114300</xdr:colOff>
      <xdr:row>99</xdr:row>
      <xdr:rowOff>55507</xdr:rowOff>
    </xdr:to>
    <xdr:cxnSp macro="">
      <xdr:nvCxnSpPr>
        <xdr:cNvPr id="699" name="直線コネクタ 698"/>
        <xdr:cNvCxnSpPr/>
      </xdr:nvCxnSpPr>
      <xdr:spPr>
        <a:xfrm>
          <a:off x="13703300" y="17022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1" name="テキスト ボックス 700"/>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30040</xdr:rowOff>
    </xdr:from>
    <xdr:to>
      <xdr:col>71</xdr:col>
      <xdr:colOff>177800</xdr:colOff>
      <xdr:row>99</xdr:row>
      <xdr:rowOff>48489</xdr:rowOff>
    </xdr:to>
    <xdr:cxnSp macro="">
      <xdr:nvCxnSpPr>
        <xdr:cNvPr id="702" name="直線コネクタ 701"/>
        <xdr:cNvCxnSpPr/>
      </xdr:nvCxnSpPr>
      <xdr:spPr>
        <a:xfrm>
          <a:off x="12814300" y="17003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4" name="テキスト ボックス 703"/>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6" name="テキスト ボックス 705"/>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17760</xdr:rowOff>
    </xdr:from>
    <xdr:to>
      <xdr:col>85</xdr:col>
      <xdr:colOff>177800</xdr:colOff>
      <xdr:row>99</xdr:row>
      <xdr:rowOff>119360</xdr:rowOff>
    </xdr:to>
    <xdr:sp macro="" textlink="">
      <xdr:nvSpPr>
        <xdr:cNvPr id="712" name="楕円 711"/>
        <xdr:cNvSpPr/>
      </xdr:nvSpPr>
      <xdr:spPr>
        <a:xfrm>
          <a:off x="16268700" y="169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104137</xdr:rowOff>
    </xdr:from>
    <xdr:ext cx="534377" cy="259045"/>
    <xdr:sp macro="" textlink="">
      <xdr:nvSpPr>
        <xdr:cNvPr id="713" name="公債費該当値テキスト"/>
        <xdr:cNvSpPr txBox="1"/>
      </xdr:nvSpPr>
      <xdr:spPr>
        <a:xfrm>
          <a:off x="16370300" y="169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11016</xdr:rowOff>
    </xdr:from>
    <xdr:to>
      <xdr:col>81</xdr:col>
      <xdr:colOff>101600</xdr:colOff>
      <xdr:row>99</xdr:row>
      <xdr:rowOff>112616</xdr:rowOff>
    </xdr:to>
    <xdr:sp macro="" textlink="">
      <xdr:nvSpPr>
        <xdr:cNvPr id="714" name="楕円 713"/>
        <xdr:cNvSpPr/>
      </xdr:nvSpPr>
      <xdr:spPr>
        <a:xfrm>
          <a:off x="15430500" y="169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103743</xdr:rowOff>
    </xdr:from>
    <xdr:ext cx="534377" cy="259045"/>
    <xdr:sp macro="" textlink="">
      <xdr:nvSpPr>
        <xdr:cNvPr id="715" name="テキスト ボックス 714"/>
        <xdr:cNvSpPr txBox="1"/>
      </xdr:nvSpPr>
      <xdr:spPr>
        <a:xfrm>
          <a:off x="15214111" y="170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4707</xdr:rowOff>
    </xdr:from>
    <xdr:to>
      <xdr:col>76</xdr:col>
      <xdr:colOff>165100</xdr:colOff>
      <xdr:row>99</xdr:row>
      <xdr:rowOff>106307</xdr:rowOff>
    </xdr:to>
    <xdr:sp macro="" textlink="">
      <xdr:nvSpPr>
        <xdr:cNvPr id="716" name="楕円 715"/>
        <xdr:cNvSpPr/>
      </xdr:nvSpPr>
      <xdr:spPr>
        <a:xfrm>
          <a:off x="14541500" y="169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97434</xdr:rowOff>
    </xdr:from>
    <xdr:ext cx="534377" cy="259045"/>
    <xdr:sp macro="" textlink="">
      <xdr:nvSpPr>
        <xdr:cNvPr id="717" name="テキスト ボックス 716"/>
        <xdr:cNvSpPr txBox="1"/>
      </xdr:nvSpPr>
      <xdr:spPr>
        <a:xfrm>
          <a:off x="14325111" y="170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169139</xdr:rowOff>
    </xdr:from>
    <xdr:to>
      <xdr:col>72</xdr:col>
      <xdr:colOff>38100</xdr:colOff>
      <xdr:row>99</xdr:row>
      <xdr:rowOff>99289</xdr:rowOff>
    </xdr:to>
    <xdr:sp macro="" textlink="">
      <xdr:nvSpPr>
        <xdr:cNvPr id="718" name="楕円 717"/>
        <xdr:cNvSpPr/>
      </xdr:nvSpPr>
      <xdr:spPr>
        <a:xfrm>
          <a:off x="13652500" y="169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90416</xdr:rowOff>
    </xdr:from>
    <xdr:ext cx="534377" cy="259045"/>
    <xdr:sp macro="" textlink="">
      <xdr:nvSpPr>
        <xdr:cNvPr id="719" name="テキスト ボックス 718"/>
        <xdr:cNvSpPr txBox="1"/>
      </xdr:nvSpPr>
      <xdr:spPr>
        <a:xfrm>
          <a:off x="13436111" y="170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150690</xdr:rowOff>
    </xdr:from>
    <xdr:to>
      <xdr:col>67</xdr:col>
      <xdr:colOff>101600</xdr:colOff>
      <xdr:row>99</xdr:row>
      <xdr:rowOff>80840</xdr:rowOff>
    </xdr:to>
    <xdr:sp macro="" textlink="">
      <xdr:nvSpPr>
        <xdr:cNvPr id="720" name="楕円 719"/>
        <xdr:cNvSpPr/>
      </xdr:nvSpPr>
      <xdr:spPr>
        <a:xfrm>
          <a:off x="12763500" y="169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71967</xdr:rowOff>
    </xdr:from>
    <xdr:ext cx="534377" cy="259045"/>
    <xdr:sp macro="" textlink="">
      <xdr:nvSpPr>
        <xdr:cNvPr id="721" name="テキスト ボックス 720"/>
        <xdr:cNvSpPr txBox="1"/>
      </xdr:nvSpPr>
      <xdr:spPr>
        <a:xfrm>
          <a:off x="12547111" y="170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前年度からの変動という観点で分析すると、公債費以外の目的別経費で増加がみられ、増加額が大きいものとして、</a:t>
          </a:r>
          <a:r>
            <a:rPr kumimoji="1" lang="en-US" altLang="ja-JP" sz="1300">
              <a:latin typeface="ＭＳ Ｐゴシック" panose="020B0600070205080204" pitchFamily="50" charset="-128"/>
              <a:ea typeface="ＭＳ Ｐゴシック" panose="020B0600070205080204" pitchFamily="50" charset="-128"/>
            </a:rPr>
            <a:t>5,319</a:t>
          </a:r>
          <a:r>
            <a:rPr kumimoji="1" lang="ja-JP" altLang="en-US" sz="1300">
              <a:latin typeface="ＭＳ Ｐゴシック" panose="020B0600070205080204" pitchFamily="50" charset="-128"/>
              <a:ea typeface="ＭＳ Ｐゴシック" panose="020B0600070205080204" pitchFamily="50" charset="-128"/>
            </a:rPr>
            <a:t>円／人増加の「民生費」及び</a:t>
          </a:r>
          <a:r>
            <a:rPr kumimoji="1" lang="en-US" altLang="ja-JP" sz="1300">
              <a:latin typeface="ＭＳ Ｐゴシック" panose="020B0600070205080204" pitchFamily="50" charset="-128"/>
              <a:ea typeface="ＭＳ Ｐゴシック" panose="020B0600070205080204" pitchFamily="50" charset="-128"/>
            </a:rPr>
            <a:t>4,844</a:t>
          </a:r>
          <a:r>
            <a:rPr kumimoji="1" lang="ja-JP" altLang="en-US" sz="1300">
              <a:latin typeface="ＭＳ Ｐゴシック" panose="020B0600070205080204" pitchFamily="50" charset="-128"/>
              <a:ea typeface="ＭＳ Ｐゴシック" panose="020B0600070205080204" pitchFamily="50" charset="-128"/>
            </a:rPr>
            <a:t>円／人増加の「教育費」が挙げられる。まず、「民生費」については、私立保育所入所運営費、自立支援介護給付費及び自立支援訓練等給付費の増などが数値を押し上げている。続いて、「教育費」については、小学校体育館への空気調和設備の設置、幼児教育保育無償化に関連した施設等利用費及び小学校のＩＣＴ教育推進に係る視聴覚備品整備費の増が要因となっている。次に、他団体との比較という観点で分析すると、類似団体中の順位では「労働費」が３位、「総務費」及び「民生費」が４位と高くなっている。３項目とも類似団体中の順位は例年高くなっているが、「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民生費」については、待機児童解消に向けた保育関連経費が寄与していると捉えており、市の課題として重点的に行っていく必要があることから当面の間続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一般的に３～５％程度が望ましいとされている中、令和元年度は４．５９％であることから適正な値となっている。今後も不用額等に留意しながら適切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ため、今後も引き続き健全財政に努めていく。令和元年度の一般会計における標準財政規模比は実質収支額の増大比率が減少しており、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4" t="s">
        <v>79</v>
      </c>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c r="BX1" s="654"/>
      <c r="BY1" s="654"/>
      <c r="BZ1" s="654"/>
      <c r="CA1" s="654"/>
      <c r="CB1" s="654"/>
      <c r="CC1" s="654"/>
      <c r="CD1" s="654"/>
      <c r="CE1" s="654"/>
      <c r="CF1" s="654"/>
      <c r="CG1" s="654"/>
      <c r="CH1" s="654"/>
      <c r="CI1" s="654"/>
      <c r="CJ1" s="654"/>
      <c r="CK1" s="654"/>
      <c r="CL1" s="654"/>
      <c r="CM1" s="654"/>
      <c r="CN1" s="654"/>
      <c r="CO1" s="654"/>
      <c r="CP1" s="654"/>
      <c r="CQ1" s="654"/>
      <c r="CR1" s="654"/>
      <c r="CS1" s="654"/>
      <c r="CT1" s="654"/>
      <c r="CU1" s="654"/>
      <c r="CV1" s="654"/>
      <c r="CW1" s="654"/>
      <c r="CX1" s="654"/>
      <c r="CY1" s="654"/>
      <c r="CZ1" s="654"/>
      <c r="DA1" s="654"/>
      <c r="DB1" s="654"/>
      <c r="DC1" s="654"/>
      <c r="DD1" s="654"/>
      <c r="DE1" s="654"/>
      <c r="DF1" s="654"/>
      <c r="DG1" s="654"/>
      <c r="DH1" s="654"/>
      <c r="DI1" s="654"/>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5" t="s">
        <v>81</v>
      </c>
      <c r="C3" s="656"/>
      <c r="D3" s="656"/>
      <c r="E3" s="657"/>
      <c r="F3" s="657"/>
      <c r="G3" s="657"/>
      <c r="H3" s="657"/>
      <c r="I3" s="657"/>
      <c r="J3" s="657"/>
      <c r="K3" s="657"/>
      <c r="L3" s="657" t="s">
        <v>82</v>
      </c>
      <c r="M3" s="657"/>
      <c r="N3" s="657"/>
      <c r="O3" s="657"/>
      <c r="P3" s="657"/>
      <c r="Q3" s="657"/>
      <c r="R3" s="660"/>
      <c r="S3" s="660"/>
      <c r="T3" s="660"/>
      <c r="U3" s="660"/>
      <c r="V3" s="661"/>
      <c r="W3" s="551" t="s">
        <v>83</v>
      </c>
      <c r="X3" s="552"/>
      <c r="Y3" s="552"/>
      <c r="Z3" s="552"/>
      <c r="AA3" s="552"/>
      <c r="AB3" s="656"/>
      <c r="AC3" s="660" t="s">
        <v>84</v>
      </c>
      <c r="AD3" s="552"/>
      <c r="AE3" s="552"/>
      <c r="AF3" s="552"/>
      <c r="AG3" s="552"/>
      <c r="AH3" s="552"/>
      <c r="AI3" s="552"/>
      <c r="AJ3" s="552"/>
      <c r="AK3" s="552"/>
      <c r="AL3" s="622"/>
      <c r="AM3" s="551" t="s">
        <v>85</v>
      </c>
      <c r="AN3" s="552"/>
      <c r="AO3" s="552"/>
      <c r="AP3" s="552"/>
      <c r="AQ3" s="552"/>
      <c r="AR3" s="552"/>
      <c r="AS3" s="552"/>
      <c r="AT3" s="552"/>
      <c r="AU3" s="552"/>
      <c r="AV3" s="552"/>
      <c r="AW3" s="552"/>
      <c r="AX3" s="622"/>
      <c r="AY3" s="614" t="s">
        <v>1</v>
      </c>
      <c r="AZ3" s="615"/>
      <c r="BA3" s="615"/>
      <c r="BB3" s="615"/>
      <c r="BC3" s="615"/>
      <c r="BD3" s="615"/>
      <c r="BE3" s="615"/>
      <c r="BF3" s="615"/>
      <c r="BG3" s="615"/>
      <c r="BH3" s="615"/>
      <c r="BI3" s="615"/>
      <c r="BJ3" s="615"/>
      <c r="BK3" s="615"/>
      <c r="BL3" s="615"/>
      <c r="BM3" s="664"/>
      <c r="BN3" s="551" t="s">
        <v>86</v>
      </c>
      <c r="BO3" s="552"/>
      <c r="BP3" s="552"/>
      <c r="BQ3" s="552"/>
      <c r="BR3" s="552"/>
      <c r="BS3" s="552"/>
      <c r="BT3" s="552"/>
      <c r="BU3" s="622"/>
      <c r="BV3" s="551" t="s">
        <v>87</v>
      </c>
      <c r="BW3" s="552"/>
      <c r="BX3" s="552"/>
      <c r="BY3" s="552"/>
      <c r="BZ3" s="552"/>
      <c r="CA3" s="552"/>
      <c r="CB3" s="552"/>
      <c r="CC3" s="622"/>
      <c r="CD3" s="614" t="s">
        <v>1</v>
      </c>
      <c r="CE3" s="615"/>
      <c r="CF3" s="615"/>
      <c r="CG3" s="615"/>
      <c r="CH3" s="615"/>
      <c r="CI3" s="615"/>
      <c r="CJ3" s="615"/>
      <c r="CK3" s="615"/>
      <c r="CL3" s="615"/>
      <c r="CM3" s="615"/>
      <c r="CN3" s="615"/>
      <c r="CO3" s="615"/>
      <c r="CP3" s="615"/>
      <c r="CQ3" s="615"/>
      <c r="CR3" s="615"/>
      <c r="CS3" s="664"/>
      <c r="CT3" s="551" t="s">
        <v>88</v>
      </c>
      <c r="CU3" s="552"/>
      <c r="CV3" s="552"/>
      <c r="CW3" s="552"/>
      <c r="CX3" s="552"/>
      <c r="CY3" s="552"/>
      <c r="CZ3" s="552"/>
      <c r="DA3" s="622"/>
      <c r="DB3" s="551" t="s">
        <v>89</v>
      </c>
      <c r="DC3" s="552"/>
      <c r="DD3" s="552"/>
      <c r="DE3" s="552"/>
      <c r="DF3" s="552"/>
      <c r="DG3" s="552"/>
      <c r="DH3" s="552"/>
      <c r="DI3" s="622"/>
      <c r="DJ3" s="186"/>
      <c r="DK3" s="186"/>
      <c r="DL3" s="186"/>
      <c r="DM3" s="186"/>
      <c r="DN3" s="186"/>
      <c r="DO3" s="186"/>
    </row>
    <row r="4" spans="1:119" ht="18.75" customHeight="1" x14ac:dyDescent="0.15">
      <c r="A4" s="187"/>
      <c r="B4" s="630"/>
      <c r="C4" s="631"/>
      <c r="D4" s="631"/>
      <c r="E4" s="632"/>
      <c r="F4" s="632"/>
      <c r="G4" s="632"/>
      <c r="H4" s="632"/>
      <c r="I4" s="632"/>
      <c r="J4" s="632"/>
      <c r="K4" s="632"/>
      <c r="L4" s="632"/>
      <c r="M4" s="632"/>
      <c r="N4" s="632"/>
      <c r="O4" s="632"/>
      <c r="P4" s="632"/>
      <c r="Q4" s="632"/>
      <c r="R4" s="636"/>
      <c r="S4" s="636"/>
      <c r="T4" s="636"/>
      <c r="U4" s="636"/>
      <c r="V4" s="637"/>
      <c r="W4" s="623"/>
      <c r="X4" s="434"/>
      <c r="Y4" s="434"/>
      <c r="Z4" s="434"/>
      <c r="AA4" s="434"/>
      <c r="AB4" s="631"/>
      <c r="AC4" s="636"/>
      <c r="AD4" s="434"/>
      <c r="AE4" s="434"/>
      <c r="AF4" s="434"/>
      <c r="AG4" s="434"/>
      <c r="AH4" s="434"/>
      <c r="AI4" s="434"/>
      <c r="AJ4" s="434"/>
      <c r="AK4" s="434"/>
      <c r="AL4" s="624"/>
      <c r="AM4" s="578"/>
      <c r="AN4" s="488"/>
      <c r="AO4" s="488"/>
      <c r="AP4" s="488"/>
      <c r="AQ4" s="488"/>
      <c r="AR4" s="488"/>
      <c r="AS4" s="488"/>
      <c r="AT4" s="488"/>
      <c r="AU4" s="488"/>
      <c r="AV4" s="488"/>
      <c r="AW4" s="488"/>
      <c r="AX4" s="663"/>
      <c r="AY4" s="464" t="s">
        <v>90</v>
      </c>
      <c r="AZ4" s="465"/>
      <c r="BA4" s="465"/>
      <c r="BB4" s="465"/>
      <c r="BC4" s="465"/>
      <c r="BD4" s="465"/>
      <c r="BE4" s="465"/>
      <c r="BF4" s="465"/>
      <c r="BG4" s="465"/>
      <c r="BH4" s="465"/>
      <c r="BI4" s="465"/>
      <c r="BJ4" s="465"/>
      <c r="BK4" s="465"/>
      <c r="BL4" s="465"/>
      <c r="BM4" s="466"/>
      <c r="BN4" s="467">
        <v>105551007</v>
      </c>
      <c r="BO4" s="468"/>
      <c r="BP4" s="468"/>
      <c r="BQ4" s="468"/>
      <c r="BR4" s="468"/>
      <c r="BS4" s="468"/>
      <c r="BT4" s="468"/>
      <c r="BU4" s="469"/>
      <c r="BV4" s="467">
        <v>102394160</v>
      </c>
      <c r="BW4" s="468"/>
      <c r="BX4" s="468"/>
      <c r="BY4" s="468"/>
      <c r="BZ4" s="468"/>
      <c r="CA4" s="468"/>
      <c r="CB4" s="468"/>
      <c r="CC4" s="469"/>
      <c r="CD4" s="648" t="s">
        <v>91</v>
      </c>
      <c r="CE4" s="649"/>
      <c r="CF4" s="649"/>
      <c r="CG4" s="649"/>
      <c r="CH4" s="649"/>
      <c r="CI4" s="649"/>
      <c r="CJ4" s="649"/>
      <c r="CK4" s="649"/>
      <c r="CL4" s="649"/>
      <c r="CM4" s="649"/>
      <c r="CN4" s="649"/>
      <c r="CO4" s="649"/>
      <c r="CP4" s="649"/>
      <c r="CQ4" s="649"/>
      <c r="CR4" s="649"/>
      <c r="CS4" s="650"/>
      <c r="CT4" s="651">
        <v>4.5999999999999996</v>
      </c>
      <c r="CU4" s="652"/>
      <c r="CV4" s="652"/>
      <c r="CW4" s="652"/>
      <c r="CX4" s="652"/>
      <c r="CY4" s="652"/>
      <c r="CZ4" s="652"/>
      <c r="DA4" s="653"/>
      <c r="DB4" s="651">
        <v>6.4</v>
      </c>
      <c r="DC4" s="652"/>
      <c r="DD4" s="652"/>
      <c r="DE4" s="652"/>
      <c r="DF4" s="652"/>
      <c r="DG4" s="652"/>
      <c r="DH4" s="652"/>
      <c r="DI4" s="653"/>
      <c r="DJ4" s="186"/>
      <c r="DK4" s="186"/>
      <c r="DL4" s="186"/>
      <c r="DM4" s="186"/>
      <c r="DN4" s="186"/>
      <c r="DO4" s="186"/>
    </row>
    <row r="5" spans="1:119" ht="18.75" customHeight="1" x14ac:dyDescent="0.15">
      <c r="A5" s="187"/>
      <c r="B5" s="658"/>
      <c r="C5" s="489"/>
      <c r="D5" s="489"/>
      <c r="E5" s="659"/>
      <c r="F5" s="659"/>
      <c r="G5" s="659"/>
      <c r="H5" s="659"/>
      <c r="I5" s="659"/>
      <c r="J5" s="659"/>
      <c r="K5" s="659"/>
      <c r="L5" s="659"/>
      <c r="M5" s="659"/>
      <c r="N5" s="659"/>
      <c r="O5" s="659"/>
      <c r="P5" s="659"/>
      <c r="Q5" s="659"/>
      <c r="R5" s="487"/>
      <c r="S5" s="487"/>
      <c r="T5" s="487"/>
      <c r="U5" s="487"/>
      <c r="V5" s="662"/>
      <c r="W5" s="578"/>
      <c r="X5" s="488"/>
      <c r="Y5" s="488"/>
      <c r="Z5" s="488"/>
      <c r="AA5" s="488"/>
      <c r="AB5" s="489"/>
      <c r="AC5" s="487"/>
      <c r="AD5" s="488"/>
      <c r="AE5" s="488"/>
      <c r="AF5" s="488"/>
      <c r="AG5" s="488"/>
      <c r="AH5" s="488"/>
      <c r="AI5" s="488"/>
      <c r="AJ5" s="488"/>
      <c r="AK5" s="488"/>
      <c r="AL5" s="663"/>
      <c r="AM5" s="541" t="s">
        <v>92</v>
      </c>
      <c r="AN5" s="446"/>
      <c r="AO5" s="446"/>
      <c r="AP5" s="446"/>
      <c r="AQ5" s="446"/>
      <c r="AR5" s="446"/>
      <c r="AS5" s="446"/>
      <c r="AT5" s="447"/>
      <c r="AU5" s="529" t="s">
        <v>93</v>
      </c>
      <c r="AV5" s="530"/>
      <c r="AW5" s="530"/>
      <c r="AX5" s="530"/>
      <c r="AY5" s="452" t="s">
        <v>94</v>
      </c>
      <c r="AZ5" s="453"/>
      <c r="BA5" s="453"/>
      <c r="BB5" s="453"/>
      <c r="BC5" s="453"/>
      <c r="BD5" s="453"/>
      <c r="BE5" s="453"/>
      <c r="BF5" s="453"/>
      <c r="BG5" s="453"/>
      <c r="BH5" s="453"/>
      <c r="BI5" s="453"/>
      <c r="BJ5" s="453"/>
      <c r="BK5" s="453"/>
      <c r="BL5" s="453"/>
      <c r="BM5" s="454"/>
      <c r="BN5" s="472">
        <v>102997593</v>
      </c>
      <c r="BO5" s="473"/>
      <c r="BP5" s="473"/>
      <c r="BQ5" s="473"/>
      <c r="BR5" s="473"/>
      <c r="BS5" s="473"/>
      <c r="BT5" s="473"/>
      <c r="BU5" s="474"/>
      <c r="BV5" s="472">
        <v>98894609</v>
      </c>
      <c r="BW5" s="473"/>
      <c r="BX5" s="473"/>
      <c r="BY5" s="473"/>
      <c r="BZ5" s="473"/>
      <c r="CA5" s="473"/>
      <c r="CB5" s="473"/>
      <c r="CC5" s="474"/>
      <c r="CD5" s="481" t="s">
        <v>95</v>
      </c>
      <c r="CE5" s="482"/>
      <c r="CF5" s="482"/>
      <c r="CG5" s="482"/>
      <c r="CH5" s="482"/>
      <c r="CI5" s="482"/>
      <c r="CJ5" s="482"/>
      <c r="CK5" s="482"/>
      <c r="CL5" s="482"/>
      <c r="CM5" s="482"/>
      <c r="CN5" s="482"/>
      <c r="CO5" s="482"/>
      <c r="CP5" s="482"/>
      <c r="CQ5" s="482"/>
      <c r="CR5" s="482"/>
      <c r="CS5" s="483"/>
      <c r="CT5" s="442">
        <v>87</v>
      </c>
      <c r="CU5" s="443"/>
      <c r="CV5" s="443"/>
      <c r="CW5" s="443"/>
      <c r="CX5" s="443"/>
      <c r="CY5" s="443"/>
      <c r="CZ5" s="443"/>
      <c r="DA5" s="444"/>
      <c r="DB5" s="442">
        <v>83.9</v>
      </c>
      <c r="DC5" s="443"/>
      <c r="DD5" s="443"/>
      <c r="DE5" s="443"/>
      <c r="DF5" s="443"/>
      <c r="DG5" s="443"/>
      <c r="DH5" s="443"/>
      <c r="DI5" s="444"/>
      <c r="DJ5" s="186"/>
      <c r="DK5" s="186"/>
      <c r="DL5" s="186"/>
      <c r="DM5" s="186"/>
      <c r="DN5" s="186"/>
      <c r="DO5" s="186"/>
    </row>
    <row r="6" spans="1:119" ht="18.75" customHeight="1" x14ac:dyDescent="0.15">
      <c r="A6" s="187"/>
      <c r="B6" s="628" t="s">
        <v>96</v>
      </c>
      <c r="C6" s="486"/>
      <c r="D6" s="486"/>
      <c r="E6" s="629"/>
      <c r="F6" s="629"/>
      <c r="G6" s="629"/>
      <c r="H6" s="629"/>
      <c r="I6" s="629"/>
      <c r="J6" s="629"/>
      <c r="K6" s="629"/>
      <c r="L6" s="629" t="s">
        <v>97</v>
      </c>
      <c r="M6" s="629"/>
      <c r="N6" s="629"/>
      <c r="O6" s="629"/>
      <c r="P6" s="629"/>
      <c r="Q6" s="629"/>
      <c r="R6" s="510"/>
      <c r="S6" s="510"/>
      <c r="T6" s="510"/>
      <c r="U6" s="510"/>
      <c r="V6" s="635"/>
      <c r="W6" s="563" t="s">
        <v>98</v>
      </c>
      <c r="X6" s="485"/>
      <c r="Y6" s="485"/>
      <c r="Z6" s="485"/>
      <c r="AA6" s="485"/>
      <c r="AB6" s="486"/>
      <c r="AC6" s="640" t="s">
        <v>99</v>
      </c>
      <c r="AD6" s="641"/>
      <c r="AE6" s="641"/>
      <c r="AF6" s="641"/>
      <c r="AG6" s="641"/>
      <c r="AH6" s="641"/>
      <c r="AI6" s="641"/>
      <c r="AJ6" s="641"/>
      <c r="AK6" s="641"/>
      <c r="AL6" s="642"/>
      <c r="AM6" s="541" t="s">
        <v>100</v>
      </c>
      <c r="AN6" s="446"/>
      <c r="AO6" s="446"/>
      <c r="AP6" s="446"/>
      <c r="AQ6" s="446"/>
      <c r="AR6" s="446"/>
      <c r="AS6" s="446"/>
      <c r="AT6" s="447"/>
      <c r="AU6" s="529" t="s">
        <v>101</v>
      </c>
      <c r="AV6" s="530"/>
      <c r="AW6" s="530"/>
      <c r="AX6" s="530"/>
      <c r="AY6" s="452" t="s">
        <v>102</v>
      </c>
      <c r="AZ6" s="453"/>
      <c r="BA6" s="453"/>
      <c r="BB6" s="453"/>
      <c r="BC6" s="453"/>
      <c r="BD6" s="453"/>
      <c r="BE6" s="453"/>
      <c r="BF6" s="453"/>
      <c r="BG6" s="453"/>
      <c r="BH6" s="453"/>
      <c r="BI6" s="453"/>
      <c r="BJ6" s="453"/>
      <c r="BK6" s="453"/>
      <c r="BL6" s="453"/>
      <c r="BM6" s="454"/>
      <c r="BN6" s="472">
        <v>2553414</v>
      </c>
      <c r="BO6" s="473"/>
      <c r="BP6" s="473"/>
      <c r="BQ6" s="473"/>
      <c r="BR6" s="473"/>
      <c r="BS6" s="473"/>
      <c r="BT6" s="473"/>
      <c r="BU6" s="474"/>
      <c r="BV6" s="472">
        <v>3499551</v>
      </c>
      <c r="BW6" s="473"/>
      <c r="BX6" s="473"/>
      <c r="BY6" s="473"/>
      <c r="BZ6" s="473"/>
      <c r="CA6" s="473"/>
      <c r="CB6" s="473"/>
      <c r="CC6" s="474"/>
      <c r="CD6" s="481" t="s">
        <v>103</v>
      </c>
      <c r="CE6" s="482"/>
      <c r="CF6" s="482"/>
      <c r="CG6" s="482"/>
      <c r="CH6" s="482"/>
      <c r="CI6" s="482"/>
      <c r="CJ6" s="482"/>
      <c r="CK6" s="482"/>
      <c r="CL6" s="482"/>
      <c r="CM6" s="482"/>
      <c r="CN6" s="482"/>
      <c r="CO6" s="482"/>
      <c r="CP6" s="482"/>
      <c r="CQ6" s="482"/>
      <c r="CR6" s="482"/>
      <c r="CS6" s="483"/>
      <c r="CT6" s="625">
        <v>87</v>
      </c>
      <c r="CU6" s="626"/>
      <c r="CV6" s="626"/>
      <c r="CW6" s="626"/>
      <c r="CX6" s="626"/>
      <c r="CY6" s="626"/>
      <c r="CZ6" s="626"/>
      <c r="DA6" s="627"/>
      <c r="DB6" s="625">
        <v>83.9</v>
      </c>
      <c r="DC6" s="626"/>
      <c r="DD6" s="626"/>
      <c r="DE6" s="626"/>
      <c r="DF6" s="626"/>
      <c r="DG6" s="626"/>
      <c r="DH6" s="626"/>
      <c r="DI6" s="627"/>
      <c r="DJ6" s="186"/>
      <c r="DK6" s="186"/>
      <c r="DL6" s="186"/>
      <c r="DM6" s="186"/>
      <c r="DN6" s="186"/>
      <c r="DO6" s="186"/>
    </row>
    <row r="7" spans="1:119" ht="18.75" customHeight="1" x14ac:dyDescent="0.15">
      <c r="A7" s="187"/>
      <c r="B7" s="630"/>
      <c r="C7" s="631"/>
      <c r="D7" s="631"/>
      <c r="E7" s="632"/>
      <c r="F7" s="632"/>
      <c r="G7" s="632"/>
      <c r="H7" s="632"/>
      <c r="I7" s="632"/>
      <c r="J7" s="632"/>
      <c r="K7" s="632"/>
      <c r="L7" s="632"/>
      <c r="M7" s="632"/>
      <c r="N7" s="632"/>
      <c r="O7" s="632"/>
      <c r="P7" s="632"/>
      <c r="Q7" s="632"/>
      <c r="R7" s="636"/>
      <c r="S7" s="636"/>
      <c r="T7" s="636"/>
      <c r="U7" s="636"/>
      <c r="V7" s="637"/>
      <c r="W7" s="623"/>
      <c r="X7" s="434"/>
      <c r="Y7" s="434"/>
      <c r="Z7" s="434"/>
      <c r="AA7" s="434"/>
      <c r="AB7" s="631"/>
      <c r="AC7" s="643"/>
      <c r="AD7" s="435"/>
      <c r="AE7" s="435"/>
      <c r="AF7" s="435"/>
      <c r="AG7" s="435"/>
      <c r="AH7" s="435"/>
      <c r="AI7" s="435"/>
      <c r="AJ7" s="435"/>
      <c r="AK7" s="435"/>
      <c r="AL7" s="644"/>
      <c r="AM7" s="541" t="s">
        <v>104</v>
      </c>
      <c r="AN7" s="446"/>
      <c r="AO7" s="446"/>
      <c r="AP7" s="446"/>
      <c r="AQ7" s="446"/>
      <c r="AR7" s="446"/>
      <c r="AS7" s="446"/>
      <c r="AT7" s="447"/>
      <c r="AU7" s="529" t="s">
        <v>105</v>
      </c>
      <c r="AV7" s="530"/>
      <c r="AW7" s="530"/>
      <c r="AX7" s="530"/>
      <c r="AY7" s="452" t="s">
        <v>106</v>
      </c>
      <c r="AZ7" s="453"/>
      <c r="BA7" s="453"/>
      <c r="BB7" s="453"/>
      <c r="BC7" s="453"/>
      <c r="BD7" s="453"/>
      <c r="BE7" s="453"/>
      <c r="BF7" s="453"/>
      <c r="BG7" s="453"/>
      <c r="BH7" s="453"/>
      <c r="BI7" s="453"/>
      <c r="BJ7" s="453"/>
      <c r="BK7" s="453"/>
      <c r="BL7" s="453"/>
      <c r="BM7" s="454"/>
      <c r="BN7" s="472">
        <v>27351</v>
      </c>
      <c r="BO7" s="473"/>
      <c r="BP7" s="473"/>
      <c r="BQ7" s="473"/>
      <c r="BR7" s="473"/>
      <c r="BS7" s="473"/>
      <c r="BT7" s="473"/>
      <c r="BU7" s="474"/>
      <c r="BV7" s="472">
        <v>2279</v>
      </c>
      <c r="BW7" s="473"/>
      <c r="BX7" s="473"/>
      <c r="BY7" s="473"/>
      <c r="BZ7" s="473"/>
      <c r="CA7" s="473"/>
      <c r="CB7" s="473"/>
      <c r="CC7" s="474"/>
      <c r="CD7" s="481" t="s">
        <v>107</v>
      </c>
      <c r="CE7" s="482"/>
      <c r="CF7" s="482"/>
      <c r="CG7" s="482"/>
      <c r="CH7" s="482"/>
      <c r="CI7" s="482"/>
      <c r="CJ7" s="482"/>
      <c r="CK7" s="482"/>
      <c r="CL7" s="482"/>
      <c r="CM7" s="482"/>
      <c r="CN7" s="482"/>
      <c r="CO7" s="482"/>
      <c r="CP7" s="482"/>
      <c r="CQ7" s="482"/>
      <c r="CR7" s="482"/>
      <c r="CS7" s="483"/>
      <c r="CT7" s="472">
        <v>54980877</v>
      </c>
      <c r="CU7" s="473"/>
      <c r="CV7" s="473"/>
      <c r="CW7" s="473"/>
      <c r="CX7" s="473"/>
      <c r="CY7" s="473"/>
      <c r="CZ7" s="473"/>
      <c r="DA7" s="474"/>
      <c r="DB7" s="472">
        <v>54787416</v>
      </c>
      <c r="DC7" s="473"/>
      <c r="DD7" s="473"/>
      <c r="DE7" s="473"/>
      <c r="DF7" s="473"/>
      <c r="DG7" s="473"/>
      <c r="DH7" s="473"/>
      <c r="DI7" s="474"/>
      <c r="DJ7" s="186"/>
      <c r="DK7" s="186"/>
      <c r="DL7" s="186"/>
      <c r="DM7" s="186"/>
      <c r="DN7" s="186"/>
      <c r="DO7" s="186"/>
    </row>
    <row r="8" spans="1:119" ht="18.75" customHeight="1" thickBot="1" x14ac:dyDescent="0.2">
      <c r="A8" s="187"/>
      <c r="B8" s="633"/>
      <c r="C8" s="564"/>
      <c r="D8" s="564"/>
      <c r="E8" s="634"/>
      <c r="F8" s="634"/>
      <c r="G8" s="634"/>
      <c r="H8" s="634"/>
      <c r="I8" s="634"/>
      <c r="J8" s="634"/>
      <c r="K8" s="634"/>
      <c r="L8" s="634"/>
      <c r="M8" s="634"/>
      <c r="N8" s="634"/>
      <c r="O8" s="634"/>
      <c r="P8" s="634"/>
      <c r="Q8" s="634"/>
      <c r="R8" s="638"/>
      <c r="S8" s="638"/>
      <c r="T8" s="638"/>
      <c r="U8" s="638"/>
      <c r="V8" s="639"/>
      <c r="W8" s="553"/>
      <c r="X8" s="554"/>
      <c r="Y8" s="554"/>
      <c r="Z8" s="554"/>
      <c r="AA8" s="554"/>
      <c r="AB8" s="564"/>
      <c r="AC8" s="645"/>
      <c r="AD8" s="646"/>
      <c r="AE8" s="646"/>
      <c r="AF8" s="646"/>
      <c r="AG8" s="646"/>
      <c r="AH8" s="646"/>
      <c r="AI8" s="646"/>
      <c r="AJ8" s="646"/>
      <c r="AK8" s="646"/>
      <c r="AL8" s="647"/>
      <c r="AM8" s="541" t="s">
        <v>108</v>
      </c>
      <c r="AN8" s="446"/>
      <c r="AO8" s="446"/>
      <c r="AP8" s="446"/>
      <c r="AQ8" s="446"/>
      <c r="AR8" s="446"/>
      <c r="AS8" s="446"/>
      <c r="AT8" s="447"/>
      <c r="AU8" s="529" t="s">
        <v>109</v>
      </c>
      <c r="AV8" s="530"/>
      <c r="AW8" s="530"/>
      <c r="AX8" s="530"/>
      <c r="AY8" s="452" t="s">
        <v>110</v>
      </c>
      <c r="AZ8" s="453"/>
      <c r="BA8" s="453"/>
      <c r="BB8" s="453"/>
      <c r="BC8" s="453"/>
      <c r="BD8" s="453"/>
      <c r="BE8" s="453"/>
      <c r="BF8" s="453"/>
      <c r="BG8" s="453"/>
      <c r="BH8" s="453"/>
      <c r="BI8" s="453"/>
      <c r="BJ8" s="453"/>
      <c r="BK8" s="453"/>
      <c r="BL8" s="453"/>
      <c r="BM8" s="454"/>
      <c r="BN8" s="472">
        <v>2526063</v>
      </c>
      <c r="BO8" s="473"/>
      <c r="BP8" s="473"/>
      <c r="BQ8" s="473"/>
      <c r="BR8" s="473"/>
      <c r="BS8" s="473"/>
      <c r="BT8" s="473"/>
      <c r="BU8" s="474"/>
      <c r="BV8" s="472">
        <v>3497272</v>
      </c>
      <c r="BW8" s="473"/>
      <c r="BX8" s="473"/>
      <c r="BY8" s="473"/>
      <c r="BZ8" s="473"/>
      <c r="CA8" s="473"/>
      <c r="CB8" s="473"/>
      <c r="CC8" s="474"/>
      <c r="CD8" s="481" t="s">
        <v>111</v>
      </c>
      <c r="CE8" s="482"/>
      <c r="CF8" s="482"/>
      <c r="CG8" s="482"/>
      <c r="CH8" s="482"/>
      <c r="CI8" s="482"/>
      <c r="CJ8" s="482"/>
      <c r="CK8" s="482"/>
      <c r="CL8" s="482"/>
      <c r="CM8" s="482"/>
      <c r="CN8" s="482"/>
      <c r="CO8" s="482"/>
      <c r="CP8" s="482"/>
      <c r="CQ8" s="482"/>
      <c r="CR8" s="482"/>
      <c r="CS8" s="483"/>
      <c r="CT8" s="585">
        <v>1.21</v>
      </c>
      <c r="CU8" s="586"/>
      <c r="CV8" s="586"/>
      <c r="CW8" s="586"/>
      <c r="CX8" s="586"/>
      <c r="CY8" s="586"/>
      <c r="CZ8" s="586"/>
      <c r="DA8" s="587"/>
      <c r="DB8" s="585">
        <v>1.22</v>
      </c>
      <c r="DC8" s="586"/>
      <c r="DD8" s="586"/>
      <c r="DE8" s="586"/>
      <c r="DF8" s="586"/>
      <c r="DG8" s="586"/>
      <c r="DH8" s="586"/>
      <c r="DI8" s="587"/>
      <c r="DJ8" s="186"/>
      <c r="DK8" s="186"/>
      <c r="DL8" s="186"/>
      <c r="DM8" s="186"/>
      <c r="DN8" s="186"/>
      <c r="DO8" s="186"/>
    </row>
    <row r="9" spans="1:119" ht="18.75" customHeight="1" thickBot="1" x14ac:dyDescent="0.2">
      <c r="A9" s="187"/>
      <c r="B9" s="614" t="s">
        <v>112</v>
      </c>
      <c r="C9" s="615"/>
      <c r="D9" s="615"/>
      <c r="E9" s="615"/>
      <c r="F9" s="615"/>
      <c r="G9" s="615"/>
      <c r="H9" s="615"/>
      <c r="I9" s="615"/>
      <c r="J9" s="615"/>
      <c r="K9" s="535"/>
      <c r="L9" s="616" t="s">
        <v>113</v>
      </c>
      <c r="M9" s="617"/>
      <c r="N9" s="617"/>
      <c r="O9" s="617"/>
      <c r="P9" s="617"/>
      <c r="Q9" s="618"/>
      <c r="R9" s="619">
        <v>260274</v>
      </c>
      <c r="S9" s="620"/>
      <c r="T9" s="620"/>
      <c r="U9" s="620"/>
      <c r="V9" s="621"/>
      <c r="W9" s="551" t="s">
        <v>114</v>
      </c>
      <c r="X9" s="552"/>
      <c r="Y9" s="552"/>
      <c r="Z9" s="552"/>
      <c r="AA9" s="552"/>
      <c r="AB9" s="552"/>
      <c r="AC9" s="552"/>
      <c r="AD9" s="552"/>
      <c r="AE9" s="552"/>
      <c r="AF9" s="552"/>
      <c r="AG9" s="552"/>
      <c r="AH9" s="552"/>
      <c r="AI9" s="552"/>
      <c r="AJ9" s="552"/>
      <c r="AK9" s="552"/>
      <c r="AL9" s="622"/>
      <c r="AM9" s="541" t="s">
        <v>115</v>
      </c>
      <c r="AN9" s="446"/>
      <c r="AO9" s="446"/>
      <c r="AP9" s="446"/>
      <c r="AQ9" s="446"/>
      <c r="AR9" s="446"/>
      <c r="AS9" s="446"/>
      <c r="AT9" s="447"/>
      <c r="AU9" s="529" t="s">
        <v>116</v>
      </c>
      <c r="AV9" s="530"/>
      <c r="AW9" s="530"/>
      <c r="AX9" s="530"/>
      <c r="AY9" s="452" t="s">
        <v>117</v>
      </c>
      <c r="AZ9" s="453"/>
      <c r="BA9" s="453"/>
      <c r="BB9" s="453"/>
      <c r="BC9" s="453"/>
      <c r="BD9" s="453"/>
      <c r="BE9" s="453"/>
      <c r="BF9" s="453"/>
      <c r="BG9" s="453"/>
      <c r="BH9" s="453"/>
      <c r="BI9" s="453"/>
      <c r="BJ9" s="453"/>
      <c r="BK9" s="453"/>
      <c r="BL9" s="453"/>
      <c r="BM9" s="454"/>
      <c r="BN9" s="472">
        <v>-971209</v>
      </c>
      <c r="BO9" s="473"/>
      <c r="BP9" s="473"/>
      <c r="BQ9" s="473"/>
      <c r="BR9" s="473"/>
      <c r="BS9" s="473"/>
      <c r="BT9" s="473"/>
      <c r="BU9" s="474"/>
      <c r="BV9" s="472">
        <v>416707</v>
      </c>
      <c r="BW9" s="473"/>
      <c r="BX9" s="473"/>
      <c r="BY9" s="473"/>
      <c r="BZ9" s="473"/>
      <c r="CA9" s="473"/>
      <c r="CB9" s="473"/>
      <c r="CC9" s="474"/>
      <c r="CD9" s="481" t="s">
        <v>118</v>
      </c>
      <c r="CE9" s="482"/>
      <c r="CF9" s="482"/>
      <c r="CG9" s="482"/>
      <c r="CH9" s="482"/>
      <c r="CI9" s="482"/>
      <c r="CJ9" s="482"/>
      <c r="CK9" s="482"/>
      <c r="CL9" s="482"/>
      <c r="CM9" s="482"/>
      <c r="CN9" s="482"/>
      <c r="CO9" s="482"/>
      <c r="CP9" s="482"/>
      <c r="CQ9" s="482"/>
      <c r="CR9" s="482"/>
      <c r="CS9" s="483"/>
      <c r="CT9" s="442">
        <v>5.4</v>
      </c>
      <c r="CU9" s="443"/>
      <c r="CV9" s="443"/>
      <c r="CW9" s="443"/>
      <c r="CX9" s="443"/>
      <c r="CY9" s="443"/>
      <c r="CZ9" s="443"/>
      <c r="DA9" s="444"/>
      <c r="DB9" s="442">
        <v>5.5</v>
      </c>
      <c r="DC9" s="443"/>
      <c r="DD9" s="443"/>
      <c r="DE9" s="443"/>
      <c r="DF9" s="443"/>
      <c r="DG9" s="443"/>
      <c r="DH9" s="443"/>
      <c r="DI9" s="444"/>
      <c r="DJ9" s="186"/>
      <c r="DK9" s="186"/>
      <c r="DL9" s="186"/>
      <c r="DM9" s="186"/>
      <c r="DN9" s="186"/>
      <c r="DO9" s="186"/>
    </row>
    <row r="10" spans="1:119" ht="18.75" customHeight="1" thickBot="1" x14ac:dyDescent="0.2">
      <c r="A10" s="187"/>
      <c r="B10" s="614"/>
      <c r="C10" s="615"/>
      <c r="D10" s="615"/>
      <c r="E10" s="615"/>
      <c r="F10" s="615"/>
      <c r="G10" s="615"/>
      <c r="H10" s="615"/>
      <c r="I10" s="615"/>
      <c r="J10" s="615"/>
      <c r="K10" s="535"/>
      <c r="L10" s="445" t="s">
        <v>119</v>
      </c>
      <c r="M10" s="446"/>
      <c r="N10" s="446"/>
      <c r="O10" s="446"/>
      <c r="P10" s="446"/>
      <c r="Q10" s="447"/>
      <c r="R10" s="448">
        <v>255506</v>
      </c>
      <c r="S10" s="449"/>
      <c r="T10" s="449"/>
      <c r="U10" s="449"/>
      <c r="V10" s="451"/>
      <c r="W10" s="623"/>
      <c r="X10" s="434"/>
      <c r="Y10" s="434"/>
      <c r="Z10" s="434"/>
      <c r="AA10" s="434"/>
      <c r="AB10" s="434"/>
      <c r="AC10" s="434"/>
      <c r="AD10" s="434"/>
      <c r="AE10" s="434"/>
      <c r="AF10" s="434"/>
      <c r="AG10" s="434"/>
      <c r="AH10" s="434"/>
      <c r="AI10" s="434"/>
      <c r="AJ10" s="434"/>
      <c r="AK10" s="434"/>
      <c r="AL10" s="624"/>
      <c r="AM10" s="541" t="s">
        <v>120</v>
      </c>
      <c r="AN10" s="446"/>
      <c r="AO10" s="446"/>
      <c r="AP10" s="446"/>
      <c r="AQ10" s="446"/>
      <c r="AR10" s="446"/>
      <c r="AS10" s="446"/>
      <c r="AT10" s="447"/>
      <c r="AU10" s="529" t="s">
        <v>116</v>
      </c>
      <c r="AV10" s="530"/>
      <c r="AW10" s="530"/>
      <c r="AX10" s="530"/>
      <c r="AY10" s="452" t="s">
        <v>121</v>
      </c>
      <c r="AZ10" s="453"/>
      <c r="BA10" s="453"/>
      <c r="BB10" s="453"/>
      <c r="BC10" s="453"/>
      <c r="BD10" s="453"/>
      <c r="BE10" s="453"/>
      <c r="BF10" s="453"/>
      <c r="BG10" s="453"/>
      <c r="BH10" s="453"/>
      <c r="BI10" s="453"/>
      <c r="BJ10" s="453"/>
      <c r="BK10" s="453"/>
      <c r="BL10" s="453"/>
      <c r="BM10" s="454"/>
      <c r="BN10" s="472">
        <v>7000</v>
      </c>
      <c r="BO10" s="473"/>
      <c r="BP10" s="473"/>
      <c r="BQ10" s="473"/>
      <c r="BR10" s="473"/>
      <c r="BS10" s="473"/>
      <c r="BT10" s="473"/>
      <c r="BU10" s="474"/>
      <c r="BV10" s="472">
        <v>135000</v>
      </c>
      <c r="BW10" s="473"/>
      <c r="BX10" s="473"/>
      <c r="BY10" s="473"/>
      <c r="BZ10" s="473"/>
      <c r="CA10" s="473"/>
      <c r="CB10" s="473"/>
      <c r="CC10" s="47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4"/>
      <c r="C11" s="615"/>
      <c r="D11" s="615"/>
      <c r="E11" s="615"/>
      <c r="F11" s="615"/>
      <c r="G11" s="615"/>
      <c r="H11" s="615"/>
      <c r="I11" s="615"/>
      <c r="J11" s="615"/>
      <c r="K11" s="535"/>
      <c r="L11" s="518" t="s">
        <v>123</v>
      </c>
      <c r="M11" s="519"/>
      <c r="N11" s="519"/>
      <c r="O11" s="519"/>
      <c r="P11" s="519"/>
      <c r="Q11" s="520"/>
      <c r="R11" s="611" t="s">
        <v>124</v>
      </c>
      <c r="S11" s="612"/>
      <c r="T11" s="612"/>
      <c r="U11" s="612"/>
      <c r="V11" s="613"/>
      <c r="W11" s="623"/>
      <c r="X11" s="434"/>
      <c r="Y11" s="434"/>
      <c r="Z11" s="434"/>
      <c r="AA11" s="434"/>
      <c r="AB11" s="434"/>
      <c r="AC11" s="434"/>
      <c r="AD11" s="434"/>
      <c r="AE11" s="434"/>
      <c r="AF11" s="434"/>
      <c r="AG11" s="434"/>
      <c r="AH11" s="434"/>
      <c r="AI11" s="434"/>
      <c r="AJ11" s="434"/>
      <c r="AK11" s="434"/>
      <c r="AL11" s="624"/>
      <c r="AM11" s="541" t="s">
        <v>125</v>
      </c>
      <c r="AN11" s="446"/>
      <c r="AO11" s="446"/>
      <c r="AP11" s="446"/>
      <c r="AQ11" s="446"/>
      <c r="AR11" s="446"/>
      <c r="AS11" s="446"/>
      <c r="AT11" s="447"/>
      <c r="AU11" s="529" t="s">
        <v>109</v>
      </c>
      <c r="AV11" s="530"/>
      <c r="AW11" s="530"/>
      <c r="AX11" s="530"/>
      <c r="AY11" s="452" t="s">
        <v>126</v>
      </c>
      <c r="AZ11" s="453"/>
      <c r="BA11" s="453"/>
      <c r="BB11" s="453"/>
      <c r="BC11" s="453"/>
      <c r="BD11" s="453"/>
      <c r="BE11" s="453"/>
      <c r="BF11" s="453"/>
      <c r="BG11" s="453"/>
      <c r="BH11" s="453"/>
      <c r="BI11" s="453"/>
      <c r="BJ11" s="453"/>
      <c r="BK11" s="453"/>
      <c r="BL11" s="453"/>
      <c r="BM11" s="454"/>
      <c r="BN11" s="472">
        <v>24300</v>
      </c>
      <c r="BO11" s="473"/>
      <c r="BP11" s="473"/>
      <c r="BQ11" s="473"/>
      <c r="BR11" s="473"/>
      <c r="BS11" s="473"/>
      <c r="BT11" s="473"/>
      <c r="BU11" s="474"/>
      <c r="BV11" s="472">
        <v>0</v>
      </c>
      <c r="BW11" s="473"/>
      <c r="BX11" s="473"/>
      <c r="BY11" s="473"/>
      <c r="BZ11" s="473"/>
      <c r="CA11" s="473"/>
      <c r="CB11" s="473"/>
      <c r="CC11" s="474"/>
      <c r="CD11" s="481" t="s">
        <v>127</v>
      </c>
      <c r="CE11" s="482"/>
      <c r="CF11" s="482"/>
      <c r="CG11" s="482"/>
      <c r="CH11" s="482"/>
      <c r="CI11" s="482"/>
      <c r="CJ11" s="482"/>
      <c r="CK11" s="482"/>
      <c r="CL11" s="482"/>
      <c r="CM11" s="482"/>
      <c r="CN11" s="482"/>
      <c r="CO11" s="482"/>
      <c r="CP11" s="482"/>
      <c r="CQ11" s="482"/>
      <c r="CR11" s="482"/>
      <c r="CS11" s="483"/>
      <c r="CT11" s="585" t="s">
        <v>128</v>
      </c>
      <c r="CU11" s="586"/>
      <c r="CV11" s="586"/>
      <c r="CW11" s="586"/>
      <c r="CX11" s="586"/>
      <c r="CY11" s="586"/>
      <c r="CZ11" s="586"/>
      <c r="DA11" s="587"/>
      <c r="DB11" s="585" t="s">
        <v>128</v>
      </c>
      <c r="DC11" s="586"/>
      <c r="DD11" s="586"/>
      <c r="DE11" s="586"/>
      <c r="DF11" s="586"/>
      <c r="DG11" s="586"/>
      <c r="DH11" s="586"/>
      <c r="DI11" s="587"/>
      <c r="DJ11" s="186"/>
      <c r="DK11" s="186"/>
      <c r="DL11" s="186"/>
      <c r="DM11" s="186"/>
      <c r="DN11" s="186"/>
      <c r="DO11" s="186"/>
    </row>
    <row r="12" spans="1:119" ht="18.75" customHeight="1" x14ac:dyDescent="0.15">
      <c r="A12" s="187"/>
      <c r="B12" s="588" t="s">
        <v>129</v>
      </c>
      <c r="C12" s="589"/>
      <c r="D12" s="589"/>
      <c r="E12" s="589"/>
      <c r="F12" s="589"/>
      <c r="G12" s="589"/>
      <c r="H12" s="589"/>
      <c r="I12" s="589"/>
      <c r="J12" s="589"/>
      <c r="K12" s="590"/>
      <c r="L12" s="597" t="s">
        <v>130</v>
      </c>
      <c r="M12" s="598"/>
      <c r="N12" s="598"/>
      <c r="O12" s="598"/>
      <c r="P12" s="598"/>
      <c r="Q12" s="599"/>
      <c r="R12" s="600">
        <v>260232</v>
      </c>
      <c r="S12" s="601"/>
      <c r="T12" s="601"/>
      <c r="U12" s="601"/>
      <c r="V12" s="602"/>
      <c r="W12" s="603" t="s">
        <v>1</v>
      </c>
      <c r="X12" s="530"/>
      <c r="Y12" s="530"/>
      <c r="Z12" s="530"/>
      <c r="AA12" s="530"/>
      <c r="AB12" s="604"/>
      <c r="AC12" s="605" t="s">
        <v>131</v>
      </c>
      <c r="AD12" s="606"/>
      <c r="AE12" s="606"/>
      <c r="AF12" s="606"/>
      <c r="AG12" s="607"/>
      <c r="AH12" s="605" t="s">
        <v>132</v>
      </c>
      <c r="AI12" s="606"/>
      <c r="AJ12" s="606"/>
      <c r="AK12" s="606"/>
      <c r="AL12" s="608"/>
      <c r="AM12" s="541" t="s">
        <v>133</v>
      </c>
      <c r="AN12" s="446"/>
      <c r="AO12" s="446"/>
      <c r="AP12" s="446"/>
      <c r="AQ12" s="446"/>
      <c r="AR12" s="446"/>
      <c r="AS12" s="446"/>
      <c r="AT12" s="447"/>
      <c r="AU12" s="529" t="s">
        <v>93</v>
      </c>
      <c r="AV12" s="530"/>
      <c r="AW12" s="530"/>
      <c r="AX12" s="530"/>
      <c r="AY12" s="452" t="s">
        <v>134</v>
      </c>
      <c r="AZ12" s="453"/>
      <c r="BA12" s="453"/>
      <c r="BB12" s="453"/>
      <c r="BC12" s="453"/>
      <c r="BD12" s="453"/>
      <c r="BE12" s="453"/>
      <c r="BF12" s="453"/>
      <c r="BG12" s="453"/>
      <c r="BH12" s="453"/>
      <c r="BI12" s="453"/>
      <c r="BJ12" s="453"/>
      <c r="BK12" s="453"/>
      <c r="BL12" s="453"/>
      <c r="BM12" s="454"/>
      <c r="BN12" s="472">
        <v>283000</v>
      </c>
      <c r="BO12" s="473"/>
      <c r="BP12" s="473"/>
      <c r="BQ12" s="473"/>
      <c r="BR12" s="473"/>
      <c r="BS12" s="473"/>
      <c r="BT12" s="473"/>
      <c r="BU12" s="474"/>
      <c r="BV12" s="472">
        <v>669000</v>
      </c>
      <c r="BW12" s="473"/>
      <c r="BX12" s="473"/>
      <c r="BY12" s="473"/>
      <c r="BZ12" s="473"/>
      <c r="CA12" s="473"/>
      <c r="CB12" s="473"/>
      <c r="CC12" s="474"/>
      <c r="CD12" s="481" t="s">
        <v>135</v>
      </c>
      <c r="CE12" s="482"/>
      <c r="CF12" s="482"/>
      <c r="CG12" s="482"/>
      <c r="CH12" s="482"/>
      <c r="CI12" s="482"/>
      <c r="CJ12" s="482"/>
      <c r="CK12" s="482"/>
      <c r="CL12" s="482"/>
      <c r="CM12" s="482"/>
      <c r="CN12" s="482"/>
      <c r="CO12" s="482"/>
      <c r="CP12" s="482"/>
      <c r="CQ12" s="482"/>
      <c r="CR12" s="482"/>
      <c r="CS12" s="483"/>
      <c r="CT12" s="585" t="s">
        <v>136</v>
      </c>
      <c r="CU12" s="586"/>
      <c r="CV12" s="586"/>
      <c r="CW12" s="586"/>
      <c r="CX12" s="586"/>
      <c r="CY12" s="586"/>
      <c r="CZ12" s="586"/>
      <c r="DA12" s="587"/>
      <c r="DB12" s="585" t="s">
        <v>136</v>
      </c>
      <c r="DC12" s="586"/>
      <c r="DD12" s="586"/>
      <c r="DE12" s="586"/>
      <c r="DF12" s="586"/>
      <c r="DG12" s="586"/>
      <c r="DH12" s="586"/>
      <c r="DI12" s="587"/>
      <c r="DJ12" s="186"/>
      <c r="DK12" s="186"/>
      <c r="DL12" s="186"/>
      <c r="DM12" s="186"/>
      <c r="DN12" s="186"/>
      <c r="DO12" s="186"/>
    </row>
    <row r="13" spans="1:119" ht="18.75" customHeight="1" x14ac:dyDescent="0.15">
      <c r="A13" s="187"/>
      <c r="B13" s="591"/>
      <c r="C13" s="592"/>
      <c r="D13" s="592"/>
      <c r="E13" s="592"/>
      <c r="F13" s="592"/>
      <c r="G13" s="592"/>
      <c r="H13" s="592"/>
      <c r="I13" s="592"/>
      <c r="J13" s="592"/>
      <c r="K13" s="593"/>
      <c r="L13" s="197"/>
      <c r="M13" s="572" t="s">
        <v>137</v>
      </c>
      <c r="N13" s="573"/>
      <c r="O13" s="573"/>
      <c r="P13" s="573"/>
      <c r="Q13" s="574"/>
      <c r="R13" s="575">
        <v>254628</v>
      </c>
      <c r="S13" s="576"/>
      <c r="T13" s="576"/>
      <c r="U13" s="576"/>
      <c r="V13" s="577"/>
      <c r="W13" s="563" t="s">
        <v>138</v>
      </c>
      <c r="X13" s="485"/>
      <c r="Y13" s="485"/>
      <c r="Z13" s="485"/>
      <c r="AA13" s="485"/>
      <c r="AB13" s="486"/>
      <c r="AC13" s="448">
        <v>770</v>
      </c>
      <c r="AD13" s="449"/>
      <c r="AE13" s="449"/>
      <c r="AF13" s="449"/>
      <c r="AG13" s="450"/>
      <c r="AH13" s="448">
        <v>783</v>
      </c>
      <c r="AI13" s="449"/>
      <c r="AJ13" s="449"/>
      <c r="AK13" s="449"/>
      <c r="AL13" s="451"/>
      <c r="AM13" s="541" t="s">
        <v>139</v>
      </c>
      <c r="AN13" s="446"/>
      <c r="AO13" s="446"/>
      <c r="AP13" s="446"/>
      <c r="AQ13" s="446"/>
      <c r="AR13" s="446"/>
      <c r="AS13" s="446"/>
      <c r="AT13" s="447"/>
      <c r="AU13" s="529" t="s">
        <v>101</v>
      </c>
      <c r="AV13" s="530"/>
      <c r="AW13" s="530"/>
      <c r="AX13" s="530"/>
      <c r="AY13" s="452" t="s">
        <v>140</v>
      </c>
      <c r="AZ13" s="453"/>
      <c r="BA13" s="453"/>
      <c r="BB13" s="453"/>
      <c r="BC13" s="453"/>
      <c r="BD13" s="453"/>
      <c r="BE13" s="453"/>
      <c r="BF13" s="453"/>
      <c r="BG13" s="453"/>
      <c r="BH13" s="453"/>
      <c r="BI13" s="453"/>
      <c r="BJ13" s="453"/>
      <c r="BK13" s="453"/>
      <c r="BL13" s="453"/>
      <c r="BM13" s="454"/>
      <c r="BN13" s="472">
        <v>-1222909</v>
      </c>
      <c r="BO13" s="473"/>
      <c r="BP13" s="473"/>
      <c r="BQ13" s="473"/>
      <c r="BR13" s="473"/>
      <c r="BS13" s="473"/>
      <c r="BT13" s="473"/>
      <c r="BU13" s="474"/>
      <c r="BV13" s="472">
        <v>-117293</v>
      </c>
      <c r="BW13" s="473"/>
      <c r="BX13" s="473"/>
      <c r="BY13" s="473"/>
      <c r="BZ13" s="473"/>
      <c r="CA13" s="473"/>
      <c r="CB13" s="473"/>
      <c r="CC13" s="474"/>
      <c r="CD13" s="481" t="s">
        <v>141</v>
      </c>
      <c r="CE13" s="482"/>
      <c r="CF13" s="482"/>
      <c r="CG13" s="482"/>
      <c r="CH13" s="482"/>
      <c r="CI13" s="482"/>
      <c r="CJ13" s="482"/>
      <c r="CK13" s="482"/>
      <c r="CL13" s="482"/>
      <c r="CM13" s="482"/>
      <c r="CN13" s="482"/>
      <c r="CO13" s="482"/>
      <c r="CP13" s="482"/>
      <c r="CQ13" s="482"/>
      <c r="CR13" s="482"/>
      <c r="CS13" s="483"/>
      <c r="CT13" s="442">
        <v>2.7</v>
      </c>
      <c r="CU13" s="443"/>
      <c r="CV13" s="443"/>
      <c r="CW13" s="443"/>
      <c r="CX13" s="443"/>
      <c r="CY13" s="443"/>
      <c r="CZ13" s="443"/>
      <c r="DA13" s="444"/>
      <c r="DB13" s="442">
        <v>3</v>
      </c>
      <c r="DC13" s="443"/>
      <c r="DD13" s="443"/>
      <c r="DE13" s="443"/>
      <c r="DF13" s="443"/>
      <c r="DG13" s="443"/>
      <c r="DH13" s="443"/>
      <c r="DI13" s="444"/>
      <c r="DJ13" s="186"/>
      <c r="DK13" s="186"/>
      <c r="DL13" s="186"/>
      <c r="DM13" s="186"/>
      <c r="DN13" s="186"/>
      <c r="DO13" s="186"/>
    </row>
    <row r="14" spans="1:119" ht="18.75" customHeight="1" thickBot="1" x14ac:dyDescent="0.2">
      <c r="A14" s="187"/>
      <c r="B14" s="591"/>
      <c r="C14" s="592"/>
      <c r="D14" s="592"/>
      <c r="E14" s="592"/>
      <c r="F14" s="592"/>
      <c r="G14" s="592"/>
      <c r="H14" s="592"/>
      <c r="I14" s="592"/>
      <c r="J14" s="592"/>
      <c r="K14" s="593"/>
      <c r="L14" s="565" t="s">
        <v>142</v>
      </c>
      <c r="M14" s="609"/>
      <c r="N14" s="609"/>
      <c r="O14" s="609"/>
      <c r="P14" s="609"/>
      <c r="Q14" s="610"/>
      <c r="R14" s="575">
        <v>260011</v>
      </c>
      <c r="S14" s="576"/>
      <c r="T14" s="576"/>
      <c r="U14" s="576"/>
      <c r="V14" s="577"/>
      <c r="W14" s="578"/>
      <c r="X14" s="488"/>
      <c r="Y14" s="488"/>
      <c r="Z14" s="488"/>
      <c r="AA14" s="488"/>
      <c r="AB14" s="489"/>
      <c r="AC14" s="568">
        <v>0.7</v>
      </c>
      <c r="AD14" s="569"/>
      <c r="AE14" s="569"/>
      <c r="AF14" s="569"/>
      <c r="AG14" s="570"/>
      <c r="AH14" s="568">
        <v>0.7</v>
      </c>
      <c r="AI14" s="569"/>
      <c r="AJ14" s="569"/>
      <c r="AK14" s="569"/>
      <c r="AL14" s="571"/>
      <c r="AM14" s="541"/>
      <c r="AN14" s="446"/>
      <c r="AO14" s="446"/>
      <c r="AP14" s="446"/>
      <c r="AQ14" s="446"/>
      <c r="AR14" s="446"/>
      <c r="AS14" s="446"/>
      <c r="AT14" s="447"/>
      <c r="AU14" s="529"/>
      <c r="AV14" s="530"/>
      <c r="AW14" s="530"/>
      <c r="AX14" s="530"/>
      <c r="AY14" s="452"/>
      <c r="AZ14" s="453"/>
      <c r="BA14" s="453"/>
      <c r="BB14" s="453"/>
      <c r="BC14" s="453"/>
      <c r="BD14" s="453"/>
      <c r="BE14" s="453"/>
      <c r="BF14" s="453"/>
      <c r="BG14" s="453"/>
      <c r="BH14" s="453"/>
      <c r="BI14" s="453"/>
      <c r="BJ14" s="453"/>
      <c r="BK14" s="453"/>
      <c r="BL14" s="453"/>
      <c r="BM14" s="454"/>
      <c r="BN14" s="472"/>
      <c r="BO14" s="473"/>
      <c r="BP14" s="473"/>
      <c r="BQ14" s="473"/>
      <c r="BR14" s="473"/>
      <c r="BS14" s="473"/>
      <c r="BT14" s="473"/>
      <c r="BU14" s="474"/>
      <c r="BV14" s="472"/>
      <c r="BW14" s="473"/>
      <c r="BX14" s="473"/>
      <c r="BY14" s="473"/>
      <c r="BZ14" s="473"/>
      <c r="CA14" s="473"/>
      <c r="CB14" s="473"/>
      <c r="CC14" s="474"/>
      <c r="CD14" s="478" t="s">
        <v>143</v>
      </c>
      <c r="CE14" s="479"/>
      <c r="CF14" s="479"/>
      <c r="CG14" s="479"/>
      <c r="CH14" s="479"/>
      <c r="CI14" s="479"/>
      <c r="CJ14" s="479"/>
      <c r="CK14" s="479"/>
      <c r="CL14" s="479"/>
      <c r="CM14" s="479"/>
      <c r="CN14" s="479"/>
      <c r="CO14" s="479"/>
      <c r="CP14" s="479"/>
      <c r="CQ14" s="479"/>
      <c r="CR14" s="479"/>
      <c r="CS14" s="480"/>
      <c r="CT14" s="579" t="s">
        <v>136</v>
      </c>
      <c r="CU14" s="580"/>
      <c r="CV14" s="580"/>
      <c r="CW14" s="580"/>
      <c r="CX14" s="580"/>
      <c r="CY14" s="580"/>
      <c r="CZ14" s="580"/>
      <c r="DA14" s="581"/>
      <c r="DB14" s="579" t="s">
        <v>144</v>
      </c>
      <c r="DC14" s="580"/>
      <c r="DD14" s="580"/>
      <c r="DE14" s="580"/>
      <c r="DF14" s="580"/>
      <c r="DG14" s="580"/>
      <c r="DH14" s="580"/>
      <c r="DI14" s="581"/>
      <c r="DJ14" s="186"/>
      <c r="DK14" s="186"/>
      <c r="DL14" s="186"/>
      <c r="DM14" s="186"/>
      <c r="DN14" s="186"/>
      <c r="DO14" s="186"/>
    </row>
    <row r="15" spans="1:119" ht="18.75" customHeight="1" x14ac:dyDescent="0.15">
      <c r="A15" s="187"/>
      <c r="B15" s="591"/>
      <c r="C15" s="592"/>
      <c r="D15" s="592"/>
      <c r="E15" s="592"/>
      <c r="F15" s="592"/>
      <c r="G15" s="592"/>
      <c r="H15" s="592"/>
      <c r="I15" s="592"/>
      <c r="J15" s="592"/>
      <c r="K15" s="593"/>
      <c r="L15" s="197"/>
      <c r="M15" s="572" t="s">
        <v>137</v>
      </c>
      <c r="N15" s="573"/>
      <c r="O15" s="573"/>
      <c r="P15" s="573"/>
      <c r="Q15" s="574"/>
      <c r="R15" s="575">
        <v>254709</v>
      </c>
      <c r="S15" s="576"/>
      <c r="T15" s="576"/>
      <c r="U15" s="576"/>
      <c r="V15" s="577"/>
      <c r="W15" s="563" t="s">
        <v>145</v>
      </c>
      <c r="X15" s="485"/>
      <c r="Y15" s="485"/>
      <c r="Z15" s="485"/>
      <c r="AA15" s="485"/>
      <c r="AB15" s="486"/>
      <c r="AC15" s="448">
        <v>21118</v>
      </c>
      <c r="AD15" s="449"/>
      <c r="AE15" s="449"/>
      <c r="AF15" s="449"/>
      <c r="AG15" s="450"/>
      <c r="AH15" s="448">
        <v>20353</v>
      </c>
      <c r="AI15" s="449"/>
      <c r="AJ15" s="449"/>
      <c r="AK15" s="449"/>
      <c r="AL15" s="451"/>
      <c r="AM15" s="541"/>
      <c r="AN15" s="446"/>
      <c r="AO15" s="446"/>
      <c r="AP15" s="446"/>
      <c r="AQ15" s="446"/>
      <c r="AR15" s="446"/>
      <c r="AS15" s="446"/>
      <c r="AT15" s="447"/>
      <c r="AU15" s="529"/>
      <c r="AV15" s="530"/>
      <c r="AW15" s="530"/>
      <c r="AX15" s="530"/>
      <c r="AY15" s="464" t="s">
        <v>146</v>
      </c>
      <c r="AZ15" s="465"/>
      <c r="BA15" s="465"/>
      <c r="BB15" s="465"/>
      <c r="BC15" s="465"/>
      <c r="BD15" s="465"/>
      <c r="BE15" s="465"/>
      <c r="BF15" s="465"/>
      <c r="BG15" s="465"/>
      <c r="BH15" s="465"/>
      <c r="BI15" s="465"/>
      <c r="BJ15" s="465"/>
      <c r="BK15" s="465"/>
      <c r="BL15" s="465"/>
      <c r="BM15" s="466"/>
      <c r="BN15" s="467">
        <v>42357461</v>
      </c>
      <c r="BO15" s="468"/>
      <c r="BP15" s="468"/>
      <c r="BQ15" s="468"/>
      <c r="BR15" s="468"/>
      <c r="BS15" s="468"/>
      <c r="BT15" s="468"/>
      <c r="BU15" s="469"/>
      <c r="BV15" s="467">
        <v>42292145</v>
      </c>
      <c r="BW15" s="468"/>
      <c r="BX15" s="468"/>
      <c r="BY15" s="468"/>
      <c r="BZ15" s="468"/>
      <c r="CA15" s="468"/>
      <c r="CB15" s="468"/>
      <c r="CC15" s="469"/>
      <c r="CD15" s="582" t="s">
        <v>147</v>
      </c>
      <c r="CE15" s="583"/>
      <c r="CF15" s="583"/>
      <c r="CG15" s="583"/>
      <c r="CH15" s="583"/>
      <c r="CI15" s="583"/>
      <c r="CJ15" s="583"/>
      <c r="CK15" s="583"/>
      <c r="CL15" s="583"/>
      <c r="CM15" s="583"/>
      <c r="CN15" s="583"/>
      <c r="CO15" s="583"/>
      <c r="CP15" s="583"/>
      <c r="CQ15" s="583"/>
      <c r="CR15" s="583"/>
      <c r="CS15" s="58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91"/>
      <c r="C16" s="592"/>
      <c r="D16" s="592"/>
      <c r="E16" s="592"/>
      <c r="F16" s="592"/>
      <c r="G16" s="592"/>
      <c r="H16" s="592"/>
      <c r="I16" s="592"/>
      <c r="J16" s="592"/>
      <c r="K16" s="593"/>
      <c r="L16" s="565" t="s">
        <v>148</v>
      </c>
      <c r="M16" s="566"/>
      <c r="N16" s="566"/>
      <c r="O16" s="566"/>
      <c r="P16" s="566"/>
      <c r="Q16" s="567"/>
      <c r="R16" s="560" t="s">
        <v>149</v>
      </c>
      <c r="S16" s="561"/>
      <c r="T16" s="561"/>
      <c r="U16" s="561"/>
      <c r="V16" s="562"/>
      <c r="W16" s="578"/>
      <c r="X16" s="488"/>
      <c r="Y16" s="488"/>
      <c r="Z16" s="488"/>
      <c r="AA16" s="488"/>
      <c r="AB16" s="489"/>
      <c r="AC16" s="568">
        <v>18.5</v>
      </c>
      <c r="AD16" s="569"/>
      <c r="AE16" s="569"/>
      <c r="AF16" s="569"/>
      <c r="AG16" s="570"/>
      <c r="AH16" s="568">
        <v>18.5</v>
      </c>
      <c r="AI16" s="569"/>
      <c r="AJ16" s="569"/>
      <c r="AK16" s="569"/>
      <c r="AL16" s="571"/>
      <c r="AM16" s="541"/>
      <c r="AN16" s="446"/>
      <c r="AO16" s="446"/>
      <c r="AP16" s="446"/>
      <c r="AQ16" s="446"/>
      <c r="AR16" s="446"/>
      <c r="AS16" s="446"/>
      <c r="AT16" s="447"/>
      <c r="AU16" s="529"/>
      <c r="AV16" s="530"/>
      <c r="AW16" s="530"/>
      <c r="AX16" s="530"/>
      <c r="AY16" s="452" t="s">
        <v>150</v>
      </c>
      <c r="AZ16" s="453"/>
      <c r="BA16" s="453"/>
      <c r="BB16" s="453"/>
      <c r="BC16" s="453"/>
      <c r="BD16" s="453"/>
      <c r="BE16" s="453"/>
      <c r="BF16" s="453"/>
      <c r="BG16" s="453"/>
      <c r="BH16" s="453"/>
      <c r="BI16" s="453"/>
      <c r="BJ16" s="453"/>
      <c r="BK16" s="453"/>
      <c r="BL16" s="453"/>
      <c r="BM16" s="454"/>
      <c r="BN16" s="472">
        <v>34624871</v>
      </c>
      <c r="BO16" s="473"/>
      <c r="BP16" s="473"/>
      <c r="BQ16" s="473"/>
      <c r="BR16" s="473"/>
      <c r="BS16" s="473"/>
      <c r="BT16" s="473"/>
      <c r="BU16" s="474"/>
      <c r="BV16" s="472">
        <v>34617819</v>
      </c>
      <c r="BW16" s="473"/>
      <c r="BX16" s="473"/>
      <c r="BY16" s="473"/>
      <c r="BZ16" s="473"/>
      <c r="CA16" s="473"/>
      <c r="CB16" s="473"/>
      <c r="CC16" s="474"/>
      <c r="CD16" s="201"/>
      <c r="CE16" s="470"/>
      <c r="CF16" s="470"/>
      <c r="CG16" s="470"/>
      <c r="CH16" s="470"/>
      <c r="CI16" s="470"/>
      <c r="CJ16" s="470"/>
      <c r="CK16" s="470"/>
      <c r="CL16" s="470"/>
      <c r="CM16" s="470"/>
      <c r="CN16" s="470"/>
      <c r="CO16" s="470"/>
      <c r="CP16" s="470"/>
      <c r="CQ16" s="470"/>
      <c r="CR16" s="470"/>
      <c r="CS16" s="471"/>
      <c r="CT16" s="442"/>
      <c r="CU16" s="443"/>
      <c r="CV16" s="443"/>
      <c r="CW16" s="443"/>
      <c r="CX16" s="443"/>
      <c r="CY16" s="443"/>
      <c r="CZ16" s="443"/>
      <c r="DA16" s="444"/>
      <c r="DB16" s="442"/>
      <c r="DC16" s="443"/>
      <c r="DD16" s="443"/>
      <c r="DE16" s="443"/>
      <c r="DF16" s="443"/>
      <c r="DG16" s="443"/>
      <c r="DH16" s="443"/>
      <c r="DI16" s="444"/>
      <c r="DJ16" s="186"/>
      <c r="DK16" s="186"/>
      <c r="DL16" s="186"/>
      <c r="DM16" s="186"/>
      <c r="DN16" s="186"/>
      <c r="DO16" s="186"/>
    </row>
    <row r="17" spans="1:119" ht="18.75" customHeight="1" thickBot="1" x14ac:dyDescent="0.2">
      <c r="A17" s="187"/>
      <c r="B17" s="594"/>
      <c r="C17" s="595"/>
      <c r="D17" s="595"/>
      <c r="E17" s="595"/>
      <c r="F17" s="595"/>
      <c r="G17" s="595"/>
      <c r="H17" s="595"/>
      <c r="I17" s="595"/>
      <c r="J17" s="595"/>
      <c r="K17" s="596"/>
      <c r="L17" s="202"/>
      <c r="M17" s="557" t="s">
        <v>151</v>
      </c>
      <c r="N17" s="558"/>
      <c r="O17" s="558"/>
      <c r="P17" s="558"/>
      <c r="Q17" s="559"/>
      <c r="R17" s="560" t="s">
        <v>152</v>
      </c>
      <c r="S17" s="561"/>
      <c r="T17" s="561"/>
      <c r="U17" s="561"/>
      <c r="V17" s="562"/>
      <c r="W17" s="563" t="s">
        <v>153</v>
      </c>
      <c r="X17" s="485"/>
      <c r="Y17" s="485"/>
      <c r="Z17" s="485"/>
      <c r="AA17" s="485"/>
      <c r="AB17" s="486"/>
      <c r="AC17" s="448">
        <v>92522</v>
      </c>
      <c r="AD17" s="449"/>
      <c r="AE17" s="449"/>
      <c r="AF17" s="449"/>
      <c r="AG17" s="450"/>
      <c r="AH17" s="448">
        <v>88831</v>
      </c>
      <c r="AI17" s="449"/>
      <c r="AJ17" s="449"/>
      <c r="AK17" s="449"/>
      <c r="AL17" s="451"/>
      <c r="AM17" s="541"/>
      <c r="AN17" s="446"/>
      <c r="AO17" s="446"/>
      <c r="AP17" s="446"/>
      <c r="AQ17" s="446"/>
      <c r="AR17" s="446"/>
      <c r="AS17" s="446"/>
      <c r="AT17" s="447"/>
      <c r="AU17" s="529"/>
      <c r="AV17" s="530"/>
      <c r="AW17" s="530"/>
      <c r="AX17" s="530"/>
      <c r="AY17" s="452" t="s">
        <v>154</v>
      </c>
      <c r="AZ17" s="453"/>
      <c r="BA17" s="453"/>
      <c r="BB17" s="453"/>
      <c r="BC17" s="453"/>
      <c r="BD17" s="453"/>
      <c r="BE17" s="453"/>
      <c r="BF17" s="453"/>
      <c r="BG17" s="453"/>
      <c r="BH17" s="453"/>
      <c r="BI17" s="453"/>
      <c r="BJ17" s="453"/>
      <c r="BK17" s="453"/>
      <c r="BL17" s="453"/>
      <c r="BM17" s="454"/>
      <c r="BN17" s="472">
        <v>54980877</v>
      </c>
      <c r="BO17" s="473"/>
      <c r="BP17" s="473"/>
      <c r="BQ17" s="473"/>
      <c r="BR17" s="473"/>
      <c r="BS17" s="473"/>
      <c r="BT17" s="473"/>
      <c r="BU17" s="474"/>
      <c r="BV17" s="472">
        <v>54787416</v>
      </c>
      <c r="BW17" s="473"/>
      <c r="BX17" s="473"/>
      <c r="BY17" s="473"/>
      <c r="BZ17" s="473"/>
      <c r="CA17" s="473"/>
      <c r="CB17" s="473"/>
      <c r="CC17" s="474"/>
      <c r="CD17" s="201"/>
      <c r="CE17" s="470"/>
      <c r="CF17" s="470"/>
      <c r="CG17" s="470"/>
      <c r="CH17" s="470"/>
      <c r="CI17" s="470"/>
      <c r="CJ17" s="470"/>
      <c r="CK17" s="470"/>
      <c r="CL17" s="470"/>
      <c r="CM17" s="470"/>
      <c r="CN17" s="470"/>
      <c r="CO17" s="470"/>
      <c r="CP17" s="470"/>
      <c r="CQ17" s="470"/>
      <c r="CR17" s="470"/>
      <c r="CS17" s="471"/>
      <c r="CT17" s="442"/>
      <c r="CU17" s="443"/>
      <c r="CV17" s="443"/>
      <c r="CW17" s="443"/>
      <c r="CX17" s="443"/>
      <c r="CY17" s="443"/>
      <c r="CZ17" s="443"/>
      <c r="DA17" s="444"/>
      <c r="DB17" s="442"/>
      <c r="DC17" s="443"/>
      <c r="DD17" s="443"/>
      <c r="DE17" s="443"/>
      <c r="DF17" s="443"/>
      <c r="DG17" s="443"/>
      <c r="DH17" s="443"/>
      <c r="DI17" s="444"/>
      <c r="DJ17" s="186"/>
      <c r="DK17" s="186"/>
      <c r="DL17" s="186"/>
      <c r="DM17" s="186"/>
      <c r="DN17" s="186"/>
      <c r="DO17" s="186"/>
    </row>
    <row r="18" spans="1:119" ht="18.75" customHeight="1" thickBot="1" x14ac:dyDescent="0.2">
      <c r="A18" s="187"/>
      <c r="B18" s="534" t="s">
        <v>155</v>
      </c>
      <c r="C18" s="535"/>
      <c r="D18" s="535"/>
      <c r="E18" s="536"/>
      <c r="F18" s="536"/>
      <c r="G18" s="536"/>
      <c r="H18" s="536"/>
      <c r="I18" s="536"/>
      <c r="J18" s="536"/>
      <c r="K18" s="536"/>
      <c r="L18" s="537">
        <v>29.43</v>
      </c>
      <c r="M18" s="537"/>
      <c r="N18" s="537"/>
      <c r="O18" s="537"/>
      <c r="P18" s="537"/>
      <c r="Q18" s="537"/>
      <c r="R18" s="538"/>
      <c r="S18" s="538"/>
      <c r="T18" s="538"/>
      <c r="U18" s="538"/>
      <c r="V18" s="539"/>
      <c r="W18" s="553"/>
      <c r="X18" s="554"/>
      <c r="Y18" s="554"/>
      <c r="Z18" s="554"/>
      <c r="AA18" s="554"/>
      <c r="AB18" s="564"/>
      <c r="AC18" s="436">
        <v>80.900000000000006</v>
      </c>
      <c r="AD18" s="437"/>
      <c r="AE18" s="437"/>
      <c r="AF18" s="437"/>
      <c r="AG18" s="540"/>
      <c r="AH18" s="436">
        <v>80.8</v>
      </c>
      <c r="AI18" s="437"/>
      <c r="AJ18" s="437"/>
      <c r="AK18" s="437"/>
      <c r="AL18" s="438"/>
      <c r="AM18" s="541"/>
      <c r="AN18" s="446"/>
      <c r="AO18" s="446"/>
      <c r="AP18" s="446"/>
      <c r="AQ18" s="446"/>
      <c r="AR18" s="446"/>
      <c r="AS18" s="446"/>
      <c r="AT18" s="447"/>
      <c r="AU18" s="529"/>
      <c r="AV18" s="530"/>
      <c r="AW18" s="530"/>
      <c r="AX18" s="530"/>
      <c r="AY18" s="452" t="s">
        <v>156</v>
      </c>
      <c r="AZ18" s="453"/>
      <c r="BA18" s="453"/>
      <c r="BB18" s="453"/>
      <c r="BC18" s="453"/>
      <c r="BD18" s="453"/>
      <c r="BE18" s="453"/>
      <c r="BF18" s="453"/>
      <c r="BG18" s="453"/>
      <c r="BH18" s="453"/>
      <c r="BI18" s="453"/>
      <c r="BJ18" s="453"/>
      <c r="BK18" s="453"/>
      <c r="BL18" s="453"/>
      <c r="BM18" s="454"/>
      <c r="BN18" s="472">
        <v>49008403</v>
      </c>
      <c r="BO18" s="473"/>
      <c r="BP18" s="473"/>
      <c r="BQ18" s="473"/>
      <c r="BR18" s="473"/>
      <c r="BS18" s="473"/>
      <c r="BT18" s="473"/>
      <c r="BU18" s="474"/>
      <c r="BV18" s="472">
        <v>47132534</v>
      </c>
      <c r="BW18" s="473"/>
      <c r="BX18" s="473"/>
      <c r="BY18" s="473"/>
      <c r="BZ18" s="473"/>
      <c r="CA18" s="473"/>
      <c r="CB18" s="473"/>
      <c r="CC18" s="474"/>
      <c r="CD18" s="201"/>
      <c r="CE18" s="470"/>
      <c r="CF18" s="470"/>
      <c r="CG18" s="470"/>
      <c r="CH18" s="470"/>
      <c r="CI18" s="470"/>
      <c r="CJ18" s="470"/>
      <c r="CK18" s="470"/>
      <c r="CL18" s="470"/>
      <c r="CM18" s="470"/>
      <c r="CN18" s="470"/>
      <c r="CO18" s="470"/>
      <c r="CP18" s="470"/>
      <c r="CQ18" s="470"/>
      <c r="CR18" s="470"/>
      <c r="CS18" s="471"/>
      <c r="CT18" s="442"/>
      <c r="CU18" s="443"/>
      <c r="CV18" s="443"/>
      <c r="CW18" s="443"/>
      <c r="CX18" s="443"/>
      <c r="CY18" s="443"/>
      <c r="CZ18" s="443"/>
      <c r="DA18" s="444"/>
      <c r="DB18" s="442"/>
      <c r="DC18" s="443"/>
      <c r="DD18" s="443"/>
      <c r="DE18" s="443"/>
      <c r="DF18" s="443"/>
      <c r="DG18" s="443"/>
      <c r="DH18" s="443"/>
      <c r="DI18" s="444"/>
      <c r="DJ18" s="186"/>
      <c r="DK18" s="186"/>
      <c r="DL18" s="186"/>
      <c r="DM18" s="186"/>
      <c r="DN18" s="186"/>
      <c r="DO18" s="186"/>
    </row>
    <row r="19" spans="1:119" ht="18.75" customHeight="1" thickBot="1" x14ac:dyDescent="0.2">
      <c r="A19" s="187"/>
      <c r="B19" s="534" t="s">
        <v>157</v>
      </c>
      <c r="C19" s="535"/>
      <c r="D19" s="535"/>
      <c r="E19" s="536"/>
      <c r="F19" s="536"/>
      <c r="G19" s="536"/>
      <c r="H19" s="536"/>
      <c r="I19" s="536"/>
      <c r="J19" s="536"/>
      <c r="K19" s="536"/>
      <c r="L19" s="542">
        <v>8844</v>
      </c>
      <c r="M19" s="542"/>
      <c r="N19" s="542"/>
      <c r="O19" s="542"/>
      <c r="P19" s="542"/>
      <c r="Q19" s="542"/>
      <c r="R19" s="543"/>
      <c r="S19" s="543"/>
      <c r="T19" s="543"/>
      <c r="U19" s="543"/>
      <c r="V19" s="544"/>
      <c r="W19" s="551"/>
      <c r="X19" s="552"/>
      <c r="Y19" s="552"/>
      <c r="Z19" s="552"/>
      <c r="AA19" s="552"/>
      <c r="AB19" s="552"/>
      <c r="AC19" s="555"/>
      <c r="AD19" s="555"/>
      <c r="AE19" s="555"/>
      <c r="AF19" s="555"/>
      <c r="AG19" s="555"/>
      <c r="AH19" s="555"/>
      <c r="AI19" s="555"/>
      <c r="AJ19" s="555"/>
      <c r="AK19" s="555"/>
      <c r="AL19" s="556"/>
      <c r="AM19" s="541"/>
      <c r="AN19" s="446"/>
      <c r="AO19" s="446"/>
      <c r="AP19" s="446"/>
      <c r="AQ19" s="446"/>
      <c r="AR19" s="446"/>
      <c r="AS19" s="446"/>
      <c r="AT19" s="447"/>
      <c r="AU19" s="529"/>
      <c r="AV19" s="530"/>
      <c r="AW19" s="530"/>
      <c r="AX19" s="530"/>
      <c r="AY19" s="452" t="s">
        <v>158</v>
      </c>
      <c r="AZ19" s="453"/>
      <c r="BA19" s="453"/>
      <c r="BB19" s="453"/>
      <c r="BC19" s="453"/>
      <c r="BD19" s="453"/>
      <c r="BE19" s="453"/>
      <c r="BF19" s="453"/>
      <c r="BG19" s="453"/>
      <c r="BH19" s="453"/>
      <c r="BI19" s="453"/>
      <c r="BJ19" s="453"/>
      <c r="BK19" s="453"/>
      <c r="BL19" s="453"/>
      <c r="BM19" s="454"/>
      <c r="BN19" s="472">
        <v>68182835</v>
      </c>
      <c r="BO19" s="473"/>
      <c r="BP19" s="473"/>
      <c r="BQ19" s="473"/>
      <c r="BR19" s="473"/>
      <c r="BS19" s="473"/>
      <c r="BT19" s="473"/>
      <c r="BU19" s="474"/>
      <c r="BV19" s="472">
        <v>67284705</v>
      </c>
      <c r="BW19" s="473"/>
      <c r="BX19" s="473"/>
      <c r="BY19" s="473"/>
      <c r="BZ19" s="473"/>
      <c r="CA19" s="473"/>
      <c r="CB19" s="473"/>
      <c r="CC19" s="474"/>
      <c r="CD19" s="201"/>
      <c r="CE19" s="470"/>
      <c r="CF19" s="470"/>
      <c r="CG19" s="470"/>
      <c r="CH19" s="470"/>
      <c r="CI19" s="470"/>
      <c r="CJ19" s="470"/>
      <c r="CK19" s="470"/>
      <c r="CL19" s="470"/>
      <c r="CM19" s="470"/>
      <c r="CN19" s="470"/>
      <c r="CO19" s="470"/>
      <c r="CP19" s="470"/>
      <c r="CQ19" s="470"/>
      <c r="CR19" s="470"/>
      <c r="CS19" s="471"/>
      <c r="CT19" s="442"/>
      <c r="CU19" s="443"/>
      <c r="CV19" s="443"/>
      <c r="CW19" s="443"/>
      <c r="CX19" s="443"/>
      <c r="CY19" s="443"/>
      <c r="CZ19" s="443"/>
      <c r="DA19" s="444"/>
      <c r="DB19" s="442"/>
      <c r="DC19" s="443"/>
      <c r="DD19" s="443"/>
      <c r="DE19" s="443"/>
      <c r="DF19" s="443"/>
      <c r="DG19" s="443"/>
      <c r="DH19" s="443"/>
      <c r="DI19" s="444"/>
      <c r="DJ19" s="186"/>
      <c r="DK19" s="186"/>
      <c r="DL19" s="186"/>
      <c r="DM19" s="186"/>
      <c r="DN19" s="186"/>
      <c r="DO19" s="186"/>
    </row>
    <row r="20" spans="1:119" ht="18.75" customHeight="1" thickBot="1" x14ac:dyDescent="0.2">
      <c r="A20" s="187"/>
      <c r="B20" s="534" t="s">
        <v>159</v>
      </c>
      <c r="C20" s="535"/>
      <c r="D20" s="535"/>
      <c r="E20" s="536"/>
      <c r="F20" s="536"/>
      <c r="G20" s="536"/>
      <c r="H20" s="536"/>
      <c r="I20" s="536"/>
      <c r="J20" s="536"/>
      <c r="K20" s="536"/>
      <c r="L20" s="542">
        <v>119569</v>
      </c>
      <c r="M20" s="542"/>
      <c r="N20" s="542"/>
      <c r="O20" s="542"/>
      <c r="P20" s="542"/>
      <c r="Q20" s="542"/>
      <c r="R20" s="543"/>
      <c r="S20" s="543"/>
      <c r="T20" s="543"/>
      <c r="U20" s="543"/>
      <c r="V20" s="544"/>
      <c r="W20" s="553"/>
      <c r="X20" s="554"/>
      <c r="Y20" s="554"/>
      <c r="Z20" s="554"/>
      <c r="AA20" s="554"/>
      <c r="AB20" s="554"/>
      <c r="AC20" s="545"/>
      <c r="AD20" s="545"/>
      <c r="AE20" s="545"/>
      <c r="AF20" s="545"/>
      <c r="AG20" s="545"/>
      <c r="AH20" s="545"/>
      <c r="AI20" s="545"/>
      <c r="AJ20" s="545"/>
      <c r="AK20" s="545"/>
      <c r="AL20" s="546"/>
      <c r="AM20" s="547"/>
      <c r="AN20" s="519"/>
      <c r="AO20" s="519"/>
      <c r="AP20" s="519"/>
      <c r="AQ20" s="519"/>
      <c r="AR20" s="519"/>
      <c r="AS20" s="519"/>
      <c r="AT20" s="520"/>
      <c r="AU20" s="548"/>
      <c r="AV20" s="549"/>
      <c r="AW20" s="549"/>
      <c r="AX20" s="550"/>
      <c r="AY20" s="452"/>
      <c r="AZ20" s="453"/>
      <c r="BA20" s="453"/>
      <c r="BB20" s="453"/>
      <c r="BC20" s="453"/>
      <c r="BD20" s="453"/>
      <c r="BE20" s="453"/>
      <c r="BF20" s="453"/>
      <c r="BG20" s="453"/>
      <c r="BH20" s="453"/>
      <c r="BI20" s="453"/>
      <c r="BJ20" s="453"/>
      <c r="BK20" s="453"/>
      <c r="BL20" s="453"/>
      <c r="BM20" s="454"/>
      <c r="BN20" s="472"/>
      <c r="BO20" s="473"/>
      <c r="BP20" s="473"/>
      <c r="BQ20" s="473"/>
      <c r="BR20" s="473"/>
      <c r="BS20" s="473"/>
      <c r="BT20" s="473"/>
      <c r="BU20" s="474"/>
      <c r="BV20" s="472"/>
      <c r="BW20" s="473"/>
      <c r="BX20" s="473"/>
      <c r="BY20" s="473"/>
      <c r="BZ20" s="473"/>
      <c r="CA20" s="473"/>
      <c r="CB20" s="473"/>
      <c r="CC20" s="474"/>
      <c r="CD20" s="201"/>
      <c r="CE20" s="470"/>
      <c r="CF20" s="470"/>
      <c r="CG20" s="470"/>
      <c r="CH20" s="470"/>
      <c r="CI20" s="470"/>
      <c r="CJ20" s="470"/>
      <c r="CK20" s="470"/>
      <c r="CL20" s="470"/>
      <c r="CM20" s="470"/>
      <c r="CN20" s="470"/>
      <c r="CO20" s="470"/>
      <c r="CP20" s="470"/>
      <c r="CQ20" s="470"/>
      <c r="CR20" s="470"/>
      <c r="CS20" s="471"/>
      <c r="CT20" s="442"/>
      <c r="CU20" s="443"/>
      <c r="CV20" s="443"/>
      <c r="CW20" s="443"/>
      <c r="CX20" s="443"/>
      <c r="CY20" s="443"/>
      <c r="CZ20" s="443"/>
      <c r="DA20" s="444"/>
      <c r="DB20" s="442"/>
      <c r="DC20" s="443"/>
      <c r="DD20" s="443"/>
      <c r="DE20" s="443"/>
      <c r="DF20" s="443"/>
      <c r="DG20" s="443"/>
      <c r="DH20" s="443"/>
      <c r="DI20" s="444"/>
      <c r="DJ20" s="186"/>
      <c r="DK20" s="186"/>
      <c r="DL20" s="186"/>
      <c r="DM20" s="186"/>
      <c r="DN20" s="186"/>
      <c r="DO20" s="186"/>
    </row>
    <row r="21" spans="1:119" ht="18.75" customHeight="1" x14ac:dyDescent="0.15">
      <c r="A21" s="187"/>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452"/>
      <c r="AZ21" s="453"/>
      <c r="BA21" s="453"/>
      <c r="BB21" s="453"/>
      <c r="BC21" s="453"/>
      <c r="BD21" s="453"/>
      <c r="BE21" s="453"/>
      <c r="BF21" s="453"/>
      <c r="BG21" s="453"/>
      <c r="BH21" s="453"/>
      <c r="BI21" s="453"/>
      <c r="BJ21" s="453"/>
      <c r="BK21" s="453"/>
      <c r="BL21" s="453"/>
      <c r="BM21" s="454"/>
      <c r="BN21" s="472"/>
      <c r="BO21" s="473"/>
      <c r="BP21" s="473"/>
      <c r="BQ21" s="473"/>
      <c r="BR21" s="473"/>
      <c r="BS21" s="473"/>
      <c r="BT21" s="473"/>
      <c r="BU21" s="474"/>
      <c r="BV21" s="472"/>
      <c r="BW21" s="473"/>
      <c r="BX21" s="473"/>
      <c r="BY21" s="473"/>
      <c r="BZ21" s="473"/>
      <c r="CA21" s="473"/>
      <c r="CB21" s="473"/>
      <c r="CC21" s="474"/>
      <c r="CD21" s="201"/>
      <c r="CE21" s="470"/>
      <c r="CF21" s="470"/>
      <c r="CG21" s="470"/>
      <c r="CH21" s="470"/>
      <c r="CI21" s="470"/>
      <c r="CJ21" s="470"/>
      <c r="CK21" s="470"/>
      <c r="CL21" s="470"/>
      <c r="CM21" s="470"/>
      <c r="CN21" s="470"/>
      <c r="CO21" s="470"/>
      <c r="CP21" s="470"/>
      <c r="CQ21" s="470"/>
      <c r="CR21" s="470"/>
      <c r="CS21" s="471"/>
      <c r="CT21" s="442"/>
      <c r="CU21" s="443"/>
      <c r="CV21" s="443"/>
      <c r="CW21" s="443"/>
      <c r="CX21" s="443"/>
      <c r="CY21" s="443"/>
      <c r="CZ21" s="443"/>
      <c r="DA21" s="444"/>
      <c r="DB21" s="442"/>
      <c r="DC21" s="443"/>
      <c r="DD21" s="443"/>
      <c r="DE21" s="443"/>
      <c r="DF21" s="443"/>
      <c r="DG21" s="443"/>
      <c r="DH21" s="443"/>
      <c r="DI21" s="444"/>
      <c r="DJ21" s="186"/>
      <c r="DK21" s="186"/>
      <c r="DL21" s="186"/>
      <c r="DM21" s="186"/>
      <c r="DN21" s="186"/>
      <c r="DO21" s="186"/>
    </row>
    <row r="22" spans="1:119" ht="18.75" customHeight="1" thickBot="1" x14ac:dyDescent="0.2">
      <c r="A22" s="187"/>
      <c r="B22" s="501" t="s">
        <v>161</v>
      </c>
      <c r="C22" s="502"/>
      <c r="D22" s="503"/>
      <c r="E22" s="510" t="s">
        <v>1</v>
      </c>
      <c r="F22" s="485"/>
      <c r="G22" s="485"/>
      <c r="H22" s="485"/>
      <c r="I22" s="485"/>
      <c r="J22" s="485"/>
      <c r="K22" s="486"/>
      <c r="L22" s="510" t="s">
        <v>162</v>
      </c>
      <c r="M22" s="485"/>
      <c r="N22" s="485"/>
      <c r="O22" s="485"/>
      <c r="P22" s="486"/>
      <c r="Q22" s="495" t="s">
        <v>163</v>
      </c>
      <c r="R22" s="496"/>
      <c r="S22" s="496"/>
      <c r="T22" s="496"/>
      <c r="U22" s="496"/>
      <c r="V22" s="511"/>
      <c r="W22" s="513" t="s">
        <v>164</v>
      </c>
      <c r="X22" s="502"/>
      <c r="Y22" s="503"/>
      <c r="Z22" s="510" t="s">
        <v>1</v>
      </c>
      <c r="AA22" s="485"/>
      <c r="AB22" s="485"/>
      <c r="AC22" s="485"/>
      <c r="AD22" s="485"/>
      <c r="AE22" s="485"/>
      <c r="AF22" s="485"/>
      <c r="AG22" s="486"/>
      <c r="AH22" s="484" t="s">
        <v>165</v>
      </c>
      <c r="AI22" s="485"/>
      <c r="AJ22" s="485"/>
      <c r="AK22" s="485"/>
      <c r="AL22" s="486"/>
      <c r="AM22" s="484" t="s">
        <v>166</v>
      </c>
      <c r="AN22" s="490"/>
      <c r="AO22" s="490"/>
      <c r="AP22" s="490"/>
      <c r="AQ22" s="490"/>
      <c r="AR22" s="491"/>
      <c r="AS22" s="495" t="s">
        <v>163</v>
      </c>
      <c r="AT22" s="496"/>
      <c r="AU22" s="496"/>
      <c r="AV22" s="496"/>
      <c r="AW22" s="496"/>
      <c r="AX22" s="497"/>
      <c r="AY22" s="439"/>
      <c r="AZ22" s="440"/>
      <c r="BA22" s="440"/>
      <c r="BB22" s="440"/>
      <c r="BC22" s="440"/>
      <c r="BD22" s="440"/>
      <c r="BE22" s="440"/>
      <c r="BF22" s="440"/>
      <c r="BG22" s="440"/>
      <c r="BH22" s="440"/>
      <c r="BI22" s="440"/>
      <c r="BJ22" s="440"/>
      <c r="BK22" s="440"/>
      <c r="BL22" s="440"/>
      <c r="BM22" s="441"/>
      <c r="BN22" s="475"/>
      <c r="BO22" s="476"/>
      <c r="BP22" s="476"/>
      <c r="BQ22" s="476"/>
      <c r="BR22" s="476"/>
      <c r="BS22" s="476"/>
      <c r="BT22" s="476"/>
      <c r="BU22" s="477"/>
      <c r="BV22" s="475"/>
      <c r="BW22" s="476"/>
      <c r="BX22" s="476"/>
      <c r="BY22" s="476"/>
      <c r="BZ22" s="476"/>
      <c r="CA22" s="476"/>
      <c r="CB22" s="476"/>
      <c r="CC22" s="477"/>
      <c r="CD22" s="201"/>
      <c r="CE22" s="470"/>
      <c r="CF22" s="470"/>
      <c r="CG22" s="470"/>
      <c r="CH22" s="470"/>
      <c r="CI22" s="470"/>
      <c r="CJ22" s="470"/>
      <c r="CK22" s="470"/>
      <c r="CL22" s="470"/>
      <c r="CM22" s="470"/>
      <c r="CN22" s="470"/>
      <c r="CO22" s="470"/>
      <c r="CP22" s="470"/>
      <c r="CQ22" s="470"/>
      <c r="CR22" s="470"/>
      <c r="CS22" s="471"/>
      <c r="CT22" s="442"/>
      <c r="CU22" s="443"/>
      <c r="CV22" s="443"/>
      <c r="CW22" s="443"/>
      <c r="CX22" s="443"/>
      <c r="CY22" s="443"/>
      <c r="CZ22" s="443"/>
      <c r="DA22" s="444"/>
      <c r="DB22" s="442"/>
      <c r="DC22" s="443"/>
      <c r="DD22" s="443"/>
      <c r="DE22" s="443"/>
      <c r="DF22" s="443"/>
      <c r="DG22" s="443"/>
      <c r="DH22" s="443"/>
      <c r="DI22" s="444"/>
      <c r="DJ22" s="186"/>
      <c r="DK22" s="186"/>
      <c r="DL22" s="186"/>
      <c r="DM22" s="186"/>
      <c r="DN22" s="186"/>
      <c r="DO22" s="186"/>
    </row>
    <row r="23" spans="1:119" ht="18.75" customHeight="1" x14ac:dyDescent="0.15">
      <c r="A23" s="187"/>
      <c r="B23" s="504"/>
      <c r="C23" s="505"/>
      <c r="D23" s="506"/>
      <c r="E23" s="487"/>
      <c r="F23" s="488"/>
      <c r="G23" s="488"/>
      <c r="H23" s="488"/>
      <c r="I23" s="488"/>
      <c r="J23" s="488"/>
      <c r="K23" s="489"/>
      <c r="L23" s="487"/>
      <c r="M23" s="488"/>
      <c r="N23" s="488"/>
      <c r="O23" s="488"/>
      <c r="P23" s="489"/>
      <c r="Q23" s="498"/>
      <c r="R23" s="499"/>
      <c r="S23" s="499"/>
      <c r="T23" s="499"/>
      <c r="U23" s="499"/>
      <c r="V23" s="512"/>
      <c r="W23" s="514"/>
      <c r="X23" s="505"/>
      <c r="Y23" s="506"/>
      <c r="Z23" s="487"/>
      <c r="AA23" s="488"/>
      <c r="AB23" s="488"/>
      <c r="AC23" s="488"/>
      <c r="AD23" s="488"/>
      <c r="AE23" s="488"/>
      <c r="AF23" s="488"/>
      <c r="AG23" s="489"/>
      <c r="AH23" s="487"/>
      <c r="AI23" s="488"/>
      <c r="AJ23" s="488"/>
      <c r="AK23" s="488"/>
      <c r="AL23" s="489"/>
      <c r="AM23" s="492"/>
      <c r="AN23" s="493"/>
      <c r="AO23" s="493"/>
      <c r="AP23" s="493"/>
      <c r="AQ23" s="493"/>
      <c r="AR23" s="494"/>
      <c r="AS23" s="498"/>
      <c r="AT23" s="499"/>
      <c r="AU23" s="499"/>
      <c r="AV23" s="499"/>
      <c r="AW23" s="499"/>
      <c r="AX23" s="500"/>
      <c r="AY23" s="464" t="s">
        <v>167</v>
      </c>
      <c r="AZ23" s="465"/>
      <c r="BA23" s="465"/>
      <c r="BB23" s="465"/>
      <c r="BC23" s="465"/>
      <c r="BD23" s="465"/>
      <c r="BE23" s="465"/>
      <c r="BF23" s="465"/>
      <c r="BG23" s="465"/>
      <c r="BH23" s="465"/>
      <c r="BI23" s="465"/>
      <c r="BJ23" s="465"/>
      <c r="BK23" s="465"/>
      <c r="BL23" s="465"/>
      <c r="BM23" s="466"/>
      <c r="BN23" s="472">
        <v>40437749</v>
      </c>
      <c r="BO23" s="473"/>
      <c r="BP23" s="473"/>
      <c r="BQ23" s="473"/>
      <c r="BR23" s="473"/>
      <c r="BS23" s="473"/>
      <c r="BT23" s="473"/>
      <c r="BU23" s="474"/>
      <c r="BV23" s="472">
        <v>42279488</v>
      </c>
      <c r="BW23" s="473"/>
      <c r="BX23" s="473"/>
      <c r="BY23" s="473"/>
      <c r="BZ23" s="473"/>
      <c r="CA23" s="473"/>
      <c r="CB23" s="473"/>
      <c r="CC23" s="474"/>
      <c r="CD23" s="201"/>
      <c r="CE23" s="470"/>
      <c r="CF23" s="470"/>
      <c r="CG23" s="470"/>
      <c r="CH23" s="470"/>
      <c r="CI23" s="470"/>
      <c r="CJ23" s="470"/>
      <c r="CK23" s="470"/>
      <c r="CL23" s="470"/>
      <c r="CM23" s="470"/>
      <c r="CN23" s="470"/>
      <c r="CO23" s="470"/>
      <c r="CP23" s="470"/>
      <c r="CQ23" s="470"/>
      <c r="CR23" s="470"/>
      <c r="CS23" s="471"/>
      <c r="CT23" s="442"/>
      <c r="CU23" s="443"/>
      <c r="CV23" s="443"/>
      <c r="CW23" s="443"/>
      <c r="CX23" s="443"/>
      <c r="CY23" s="443"/>
      <c r="CZ23" s="443"/>
      <c r="DA23" s="444"/>
      <c r="DB23" s="442"/>
      <c r="DC23" s="443"/>
      <c r="DD23" s="443"/>
      <c r="DE23" s="443"/>
      <c r="DF23" s="443"/>
      <c r="DG23" s="443"/>
      <c r="DH23" s="443"/>
      <c r="DI23" s="444"/>
      <c r="DJ23" s="186"/>
      <c r="DK23" s="186"/>
      <c r="DL23" s="186"/>
      <c r="DM23" s="186"/>
      <c r="DN23" s="186"/>
      <c r="DO23" s="186"/>
    </row>
    <row r="24" spans="1:119" ht="18.75" customHeight="1" thickBot="1" x14ac:dyDescent="0.2">
      <c r="A24" s="187"/>
      <c r="B24" s="504"/>
      <c r="C24" s="505"/>
      <c r="D24" s="506"/>
      <c r="E24" s="445" t="s">
        <v>168</v>
      </c>
      <c r="F24" s="446"/>
      <c r="G24" s="446"/>
      <c r="H24" s="446"/>
      <c r="I24" s="446"/>
      <c r="J24" s="446"/>
      <c r="K24" s="447"/>
      <c r="L24" s="448">
        <v>1</v>
      </c>
      <c r="M24" s="449"/>
      <c r="N24" s="449"/>
      <c r="O24" s="449"/>
      <c r="P24" s="450"/>
      <c r="Q24" s="448">
        <v>10800</v>
      </c>
      <c r="R24" s="449"/>
      <c r="S24" s="449"/>
      <c r="T24" s="449"/>
      <c r="U24" s="449"/>
      <c r="V24" s="450"/>
      <c r="W24" s="514"/>
      <c r="X24" s="505"/>
      <c r="Y24" s="506"/>
      <c r="Z24" s="445" t="s">
        <v>169</v>
      </c>
      <c r="AA24" s="446"/>
      <c r="AB24" s="446"/>
      <c r="AC24" s="446"/>
      <c r="AD24" s="446"/>
      <c r="AE24" s="446"/>
      <c r="AF24" s="446"/>
      <c r="AG24" s="447"/>
      <c r="AH24" s="448">
        <v>1219</v>
      </c>
      <c r="AI24" s="449"/>
      <c r="AJ24" s="449"/>
      <c r="AK24" s="449"/>
      <c r="AL24" s="450"/>
      <c r="AM24" s="448">
        <v>3568013</v>
      </c>
      <c r="AN24" s="449"/>
      <c r="AO24" s="449"/>
      <c r="AP24" s="449"/>
      <c r="AQ24" s="449"/>
      <c r="AR24" s="450"/>
      <c r="AS24" s="448">
        <v>2927</v>
      </c>
      <c r="AT24" s="449"/>
      <c r="AU24" s="449"/>
      <c r="AV24" s="449"/>
      <c r="AW24" s="449"/>
      <c r="AX24" s="451"/>
      <c r="AY24" s="439" t="s">
        <v>170</v>
      </c>
      <c r="AZ24" s="440"/>
      <c r="BA24" s="440"/>
      <c r="BB24" s="440"/>
      <c r="BC24" s="440"/>
      <c r="BD24" s="440"/>
      <c r="BE24" s="440"/>
      <c r="BF24" s="440"/>
      <c r="BG24" s="440"/>
      <c r="BH24" s="440"/>
      <c r="BI24" s="440"/>
      <c r="BJ24" s="440"/>
      <c r="BK24" s="440"/>
      <c r="BL24" s="440"/>
      <c r="BM24" s="441"/>
      <c r="BN24" s="472">
        <v>9014181</v>
      </c>
      <c r="BO24" s="473"/>
      <c r="BP24" s="473"/>
      <c r="BQ24" s="473"/>
      <c r="BR24" s="473"/>
      <c r="BS24" s="473"/>
      <c r="BT24" s="473"/>
      <c r="BU24" s="474"/>
      <c r="BV24" s="472">
        <v>10577504</v>
      </c>
      <c r="BW24" s="473"/>
      <c r="BX24" s="473"/>
      <c r="BY24" s="473"/>
      <c r="BZ24" s="473"/>
      <c r="CA24" s="473"/>
      <c r="CB24" s="473"/>
      <c r="CC24" s="474"/>
      <c r="CD24" s="201"/>
      <c r="CE24" s="470"/>
      <c r="CF24" s="470"/>
      <c r="CG24" s="470"/>
      <c r="CH24" s="470"/>
      <c r="CI24" s="470"/>
      <c r="CJ24" s="470"/>
      <c r="CK24" s="470"/>
      <c r="CL24" s="470"/>
      <c r="CM24" s="470"/>
      <c r="CN24" s="470"/>
      <c r="CO24" s="470"/>
      <c r="CP24" s="470"/>
      <c r="CQ24" s="470"/>
      <c r="CR24" s="470"/>
      <c r="CS24" s="471"/>
      <c r="CT24" s="442"/>
      <c r="CU24" s="443"/>
      <c r="CV24" s="443"/>
      <c r="CW24" s="443"/>
      <c r="CX24" s="443"/>
      <c r="CY24" s="443"/>
      <c r="CZ24" s="443"/>
      <c r="DA24" s="444"/>
      <c r="DB24" s="442"/>
      <c r="DC24" s="443"/>
      <c r="DD24" s="443"/>
      <c r="DE24" s="443"/>
      <c r="DF24" s="443"/>
      <c r="DG24" s="443"/>
      <c r="DH24" s="443"/>
      <c r="DI24" s="444"/>
      <c r="DJ24" s="186"/>
      <c r="DK24" s="186"/>
      <c r="DL24" s="186"/>
      <c r="DM24" s="186"/>
      <c r="DN24" s="186"/>
      <c r="DO24" s="186"/>
    </row>
    <row r="25" spans="1:119" s="186" customFormat="1" ht="18.75" customHeight="1" x14ac:dyDescent="0.15">
      <c r="A25" s="187"/>
      <c r="B25" s="504"/>
      <c r="C25" s="505"/>
      <c r="D25" s="506"/>
      <c r="E25" s="445" t="s">
        <v>171</v>
      </c>
      <c r="F25" s="446"/>
      <c r="G25" s="446"/>
      <c r="H25" s="446"/>
      <c r="I25" s="446"/>
      <c r="J25" s="446"/>
      <c r="K25" s="447"/>
      <c r="L25" s="448">
        <v>2</v>
      </c>
      <c r="M25" s="449"/>
      <c r="N25" s="449"/>
      <c r="O25" s="449"/>
      <c r="P25" s="450"/>
      <c r="Q25" s="448">
        <v>9300</v>
      </c>
      <c r="R25" s="449"/>
      <c r="S25" s="449"/>
      <c r="T25" s="449"/>
      <c r="U25" s="449"/>
      <c r="V25" s="450"/>
      <c r="W25" s="514"/>
      <c r="X25" s="505"/>
      <c r="Y25" s="506"/>
      <c r="Z25" s="445" t="s">
        <v>172</v>
      </c>
      <c r="AA25" s="446"/>
      <c r="AB25" s="446"/>
      <c r="AC25" s="446"/>
      <c r="AD25" s="446"/>
      <c r="AE25" s="446"/>
      <c r="AF25" s="446"/>
      <c r="AG25" s="447"/>
      <c r="AH25" s="448" t="s">
        <v>136</v>
      </c>
      <c r="AI25" s="449"/>
      <c r="AJ25" s="449"/>
      <c r="AK25" s="449"/>
      <c r="AL25" s="450"/>
      <c r="AM25" s="448" t="s">
        <v>136</v>
      </c>
      <c r="AN25" s="449"/>
      <c r="AO25" s="449"/>
      <c r="AP25" s="449"/>
      <c r="AQ25" s="449"/>
      <c r="AR25" s="450"/>
      <c r="AS25" s="448" t="s">
        <v>136</v>
      </c>
      <c r="AT25" s="449"/>
      <c r="AU25" s="449"/>
      <c r="AV25" s="449"/>
      <c r="AW25" s="449"/>
      <c r="AX25" s="451"/>
      <c r="AY25" s="464" t="s">
        <v>173</v>
      </c>
      <c r="AZ25" s="465"/>
      <c r="BA25" s="465"/>
      <c r="BB25" s="465"/>
      <c r="BC25" s="465"/>
      <c r="BD25" s="465"/>
      <c r="BE25" s="465"/>
      <c r="BF25" s="465"/>
      <c r="BG25" s="465"/>
      <c r="BH25" s="465"/>
      <c r="BI25" s="465"/>
      <c r="BJ25" s="465"/>
      <c r="BK25" s="465"/>
      <c r="BL25" s="465"/>
      <c r="BM25" s="466"/>
      <c r="BN25" s="467">
        <v>17681481</v>
      </c>
      <c r="BO25" s="468"/>
      <c r="BP25" s="468"/>
      <c r="BQ25" s="468"/>
      <c r="BR25" s="468"/>
      <c r="BS25" s="468"/>
      <c r="BT25" s="468"/>
      <c r="BU25" s="469"/>
      <c r="BV25" s="467">
        <v>19318480</v>
      </c>
      <c r="BW25" s="468"/>
      <c r="BX25" s="468"/>
      <c r="BY25" s="468"/>
      <c r="BZ25" s="468"/>
      <c r="CA25" s="468"/>
      <c r="CB25" s="468"/>
      <c r="CC25" s="469"/>
      <c r="CD25" s="201"/>
      <c r="CE25" s="470"/>
      <c r="CF25" s="470"/>
      <c r="CG25" s="470"/>
      <c r="CH25" s="470"/>
      <c r="CI25" s="470"/>
      <c r="CJ25" s="470"/>
      <c r="CK25" s="470"/>
      <c r="CL25" s="470"/>
      <c r="CM25" s="470"/>
      <c r="CN25" s="470"/>
      <c r="CO25" s="470"/>
      <c r="CP25" s="470"/>
      <c r="CQ25" s="470"/>
      <c r="CR25" s="470"/>
      <c r="CS25" s="471"/>
      <c r="CT25" s="442"/>
      <c r="CU25" s="443"/>
      <c r="CV25" s="443"/>
      <c r="CW25" s="443"/>
      <c r="CX25" s="443"/>
      <c r="CY25" s="443"/>
      <c r="CZ25" s="443"/>
      <c r="DA25" s="444"/>
      <c r="DB25" s="442"/>
      <c r="DC25" s="443"/>
      <c r="DD25" s="443"/>
      <c r="DE25" s="443"/>
      <c r="DF25" s="443"/>
      <c r="DG25" s="443"/>
      <c r="DH25" s="443"/>
      <c r="DI25" s="444"/>
    </row>
    <row r="26" spans="1:119" s="186" customFormat="1" ht="18.75" customHeight="1" x14ac:dyDescent="0.15">
      <c r="A26" s="187"/>
      <c r="B26" s="504"/>
      <c r="C26" s="505"/>
      <c r="D26" s="506"/>
      <c r="E26" s="445" t="s">
        <v>174</v>
      </c>
      <c r="F26" s="446"/>
      <c r="G26" s="446"/>
      <c r="H26" s="446"/>
      <c r="I26" s="446"/>
      <c r="J26" s="446"/>
      <c r="K26" s="447"/>
      <c r="L26" s="448">
        <v>1</v>
      </c>
      <c r="M26" s="449"/>
      <c r="N26" s="449"/>
      <c r="O26" s="449"/>
      <c r="P26" s="450"/>
      <c r="Q26" s="448">
        <v>8300</v>
      </c>
      <c r="R26" s="449"/>
      <c r="S26" s="449"/>
      <c r="T26" s="449"/>
      <c r="U26" s="449"/>
      <c r="V26" s="450"/>
      <c r="W26" s="514"/>
      <c r="X26" s="505"/>
      <c r="Y26" s="506"/>
      <c r="Z26" s="445" t="s">
        <v>175</v>
      </c>
      <c r="AA26" s="527"/>
      <c r="AB26" s="527"/>
      <c r="AC26" s="527"/>
      <c r="AD26" s="527"/>
      <c r="AE26" s="527"/>
      <c r="AF26" s="527"/>
      <c r="AG26" s="528"/>
      <c r="AH26" s="448">
        <v>69</v>
      </c>
      <c r="AI26" s="449"/>
      <c r="AJ26" s="449"/>
      <c r="AK26" s="449"/>
      <c r="AL26" s="450"/>
      <c r="AM26" s="448">
        <v>217902</v>
      </c>
      <c r="AN26" s="449"/>
      <c r="AO26" s="449"/>
      <c r="AP26" s="449"/>
      <c r="AQ26" s="449"/>
      <c r="AR26" s="450"/>
      <c r="AS26" s="448">
        <v>3158</v>
      </c>
      <c r="AT26" s="449"/>
      <c r="AU26" s="449"/>
      <c r="AV26" s="449"/>
      <c r="AW26" s="449"/>
      <c r="AX26" s="451"/>
      <c r="AY26" s="481" t="s">
        <v>176</v>
      </c>
      <c r="AZ26" s="482"/>
      <c r="BA26" s="482"/>
      <c r="BB26" s="482"/>
      <c r="BC26" s="482"/>
      <c r="BD26" s="482"/>
      <c r="BE26" s="482"/>
      <c r="BF26" s="482"/>
      <c r="BG26" s="482"/>
      <c r="BH26" s="482"/>
      <c r="BI26" s="482"/>
      <c r="BJ26" s="482"/>
      <c r="BK26" s="482"/>
      <c r="BL26" s="482"/>
      <c r="BM26" s="483"/>
      <c r="BN26" s="472">
        <v>2700000</v>
      </c>
      <c r="BO26" s="473"/>
      <c r="BP26" s="473"/>
      <c r="BQ26" s="473"/>
      <c r="BR26" s="473"/>
      <c r="BS26" s="473"/>
      <c r="BT26" s="473"/>
      <c r="BU26" s="474"/>
      <c r="BV26" s="472">
        <v>2300000</v>
      </c>
      <c r="BW26" s="473"/>
      <c r="BX26" s="473"/>
      <c r="BY26" s="473"/>
      <c r="BZ26" s="473"/>
      <c r="CA26" s="473"/>
      <c r="CB26" s="473"/>
      <c r="CC26" s="474"/>
      <c r="CD26" s="201"/>
      <c r="CE26" s="470"/>
      <c r="CF26" s="470"/>
      <c r="CG26" s="470"/>
      <c r="CH26" s="470"/>
      <c r="CI26" s="470"/>
      <c r="CJ26" s="470"/>
      <c r="CK26" s="470"/>
      <c r="CL26" s="470"/>
      <c r="CM26" s="470"/>
      <c r="CN26" s="470"/>
      <c r="CO26" s="470"/>
      <c r="CP26" s="470"/>
      <c r="CQ26" s="470"/>
      <c r="CR26" s="470"/>
      <c r="CS26" s="471"/>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87"/>
      <c r="B27" s="504"/>
      <c r="C27" s="505"/>
      <c r="D27" s="506"/>
      <c r="E27" s="445" t="s">
        <v>177</v>
      </c>
      <c r="F27" s="446"/>
      <c r="G27" s="446"/>
      <c r="H27" s="446"/>
      <c r="I27" s="446"/>
      <c r="J27" s="446"/>
      <c r="K27" s="447"/>
      <c r="L27" s="448">
        <v>1</v>
      </c>
      <c r="M27" s="449"/>
      <c r="N27" s="449"/>
      <c r="O27" s="449"/>
      <c r="P27" s="450"/>
      <c r="Q27" s="448">
        <v>6500</v>
      </c>
      <c r="R27" s="449"/>
      <c r="S27" s="449"/>
      <c r="T27" s="449"/>
      <c r="U27" s="449"/>
      <c r="V27" s="450"/>
      <c r="W27" s="514"/>
      <c r="X27" s="505"/>
      <c r="Y27" s="506"/>
      <c r="Z27" s="445" t="s">
        <v>178</v>
      </c>
      <c r="AA27" s="446"/>
      <c r="AB27" s="446"/>
      <c r="AC27" s="446"/>
      <c r="AD27" s="446"/>
      <c r="AE27" s="446"/>
      <c r="AF27" s="446"/>
      <c r="AG27" s="447"/>
      <c r="AH27" s="448">
        <v>13</v>
      </c>
      <c r="AI27" s="449"/>
      <c r="AJ27" s="449"/>
      <c r="AK27" s="449"/>
      <c r="AL27" s="450"/>
      <c r="AM27" s="448">
        <v>44184</v>
      </c>
      <c r="AN27" s="449"/>
      <c r="AO27" s="449"/>
      <c r="AP27" s="449"/>
      <c r="AQ27" s="449"/>
      <c r="AR27" s="450"/>
      <c r="AS27" s="448">
        <v>3399</v>
      </c>
      <c r="AT27" s="449"/>
      <c r="AU27" s="449"/>
      <c r="AV27" s="449"/>
      <c r="AW27" s="449"/>
      <c r="AX27" s="451"/>
      <c r="AY27" s="478" t="s">
        <v>179</v>
      </c>
      <c r="AZ27" s="479"/>
      <c r="BA27" s="479"/>
      <c r="BB27" s="479"/>
      <c r="BC27" s="479"/>
      <c r="BD27" s="479"/>
      <c r="BE27" s="479"/>
      <c r="BF27" s="479"/>
      <c r="BG27" s="479"/>
      <c r="BH27" s="479"/>
      <c r="BI27" s="479"/>
      <c r="BJ27" s="479"/>
      <c r="BK27" s="479"/>
      <c r="BL27" s="479"/>
      <c r="BM27" s="480"/>
      <c r="BN27" s="475">
        <v>7200000</v>
      </c>
      <c r="BO27" s="476"/>
      <c r="BP27" s="476"/>
      <c r="BQ27" s="476"/>
      <c r="BR27" s="476"/>
      <c r="BS27" s="476"/>
      <c r="BT27" s="476"/>
      <c r="BU27" s="477"/>
      <c r="BV27" s="475">
        <v>7200000</v>
      </c>
      <c r="BW27" s="476"/>
      <c r="BX27" s="476"/>
      <c r="BY27" s="476"/>
      <c r="BZ27" s="476"/>
      <c r="CA27" s="476"/>
      <c r="CB27" s="476"/>
      <c r="CC27" s="477"/>
      <c r="CD27" s="203"/>
      <c r="CE27" s="470"/>
      <c r="CF27" s="470"/>
      <c r="CG27" s="470"/>
      <c r="CH27" s="470"/>
      <c r="CI27" s="470"/>
      <c r="CJ27" s="470"/>
      <c r="CK27" s="470"/>
      <c r="CL27" s="470"/>
      <c r="CM27" s="470"/>
      <c r="CN27" s="470"/>
      <c r="CO27" s="470"/>
      <c r="CP27" s="470"/>
      <c r="CQ27" s="470"/>
      <c r="CR27" s="470"/>
      <c r="CS27" s="471"/>
      <c r="CT27" s="442"/>
      <c r="CU27" s="443"/>
      <c r="CV27" s="443"/>
      <c r="CW27" s="443"/>
      <c r="CX27" s="443"/>
      <c r="CY27" s="443"/>
      <c r="CZ27" s="443"/>
      <c r="DA27" s="444"/>
      <c r="DB27" s="442"/>
      <c r="DC27" s="443"/>
      <c r="DD27" s="443"/>
      <c r="DE27" s="443"/>
      <c r="DF27" s="443"/>
      <c r="DG27" s="443"/>
      <c r="DH27" s="443"/>
      <c r="DI27" s="444"/>
      <c r="DJ27" s="186"/>
      <c r="DK27" s="186"/>
      <c r="DL27" s="186"/>
      <c r="DM27" s="186"/>
      <c r="DN27" s="186"/>
      <c r="DO27" s="186"/>
    </row>
    <row r="28" spans="1:119" ht="18.75" customHeight="1" x14ac:dyDescent="0.15">
      <c r="A28" s="187"/>
      <c r="B28" s="504"/>
      <c r="C28" s="505"/>
      <c r="D28" s="506"/>
      <c r="E28" s="445" t="s">
        <v>180</v>
      </c>
      <c r="F28" s="446"/>
      <c r="G28" s="446"/>
      <c r="H28" s="446"/>
      <c r="I28" s="446"/>
      <c r="J28" s="446"/>
      <c r="K28" s="447"/>
      <c r="L28" s="448">
        <v>1</v>
      </c>
      <c r="M28" s="449"/>
      <c r="N28" s="449"/>
      <c r="O28" s="449"/>
      <c r="P28" s="450"/>
      <c r="Q28" s="448">
        <v>5700</v>
      </c>
      <c r="R28" s="449"/>
      <c r="S28" s="449"/>
      <c r="T28" s="449"/>
      <c r="U28" s="449"/>
      <c r="V28" s="450"/>
      <c r="W28" s="514"/>
      <c r="X28" s="505"/>
      <c r="Y28" s="506"/>
      <c r="Z28" s="445" t="s">
        <v>181</v>
      </c>
      <c r="AA28" s="446"/>
      <c r="AB28" s="446"/>
      <c r="AC28" s="446"/>
      <c r="AD28" s="446"/>
      <c r="AE28" s="446"/>
      <c r="AF28" s="446"/>
      <c r="AG28" s="447"/>
      <c r="AH28" s="448" t="s">
        <v>136</v>
      </c>
      <c r="AI28" s="449"/>
      <c r="AJ28" s="449"/>
      <c r="AK28" s="449"/>
      <c r="AL28" s="450"/>
      <c r="AM28" s="448" t="s">
        <v>136</v>
      </c>
      <c r="AN28" s="449"/>
      <c r="AO28" s="449"/>
      <c r="AP28" s="449"/>
      <c r="AQ28" s="449"/>
      <c r="AR28" s="450"/>
      <c r="AS28" s="448" t="s">
        <v>136</v>
      </c>
      <c r="AT28" s="449"/>
      <c r="AU28" s="449"/>
      <c r="AV28" s="449"/>
      <c r="AW28" s="449"/>
      <c r="AX28" s="451"/>
      <c r="AY28" s="455" t="s">
        <v>182</v>
      </c>
      <c r="AZ28" s="456"/>
      <c r="BA28" s="456"/>
      <c r="BB28" s="457"/>
      <c r="BC28" s="464" t="s">
        <v>47</v>
      </c>
      <c r="BD28" s="465"/>
      <c r="BE28" s="465"/>
      <c r="BF28" s="465"/>
      <c r="BG28" s="465"/>
      <c r="BH28" s="465"/>
      <c r="BI28" s="465"/>
      <c r="BJ28" s="465"/>
      <c r="BK28" s="465"/>
      <c r="BL28" s="465"/>
      <c r="BM28" s="466"/>
      <c r="BN28" s="467">
        <v>8007000</v>
      </c>
      <c r="BO28" s="468"/>
      <c r="BP28" s="468"/>
      <c r="BQ28" s="468"/>
      <c r="BR28" s="468"/>
      <c r="BS28" s="468"/>
      <c r="BT28" s="468"/>
      <c r="BU28" s="469"/>
      <c r="BV28" s="467">
        <v>8000000</v>
      </c>
      <c r="BW28" s="468"/>
      <c r="BX28" s="468"/>
      <c r="BY28" s="468"/>
      <c r="BZ28" s="468"/>
      <c r="CA28" s="468"/>
      <c r="CB28" s="468"/>
      <c r="CC28" s="469"/>
      <c r="CD28" s="201"/>
      <c r="CE28" s="470"/>
      <c r="CF28" s="470"/>
      <c r="CG28" s="470"/>
      <c r="CH28" s="470"/>
      <c r="CI28" s="470"/>
      <c r="CJ28" s="470"/>
      <c r="CK28" s="470"/>
      <c r="CL28" s="470"/>
      <c r="CM28" s="470"/>
      <c r="CN28" s="470"/>
      <c r="CO28" s="470"/>
      <c r="CP28" s="470"/>
      <c r="CQ28" s="470"/>
      <c r="CR28" s="470"/>
      <c r="CS28" s="471"/>
      <c r="CT28" s="442"/>
      <c r="CU28" s="443"/>
      <c r="CV28" s="443"/>
      <c r="CW28" s="443"/>
      <c r="CX28" s="443"/>
      <c r="CY28" s="443"/>
      <c r="CZ28" s="443"/>
      <c r="DA28" s="444"/>
      <c r="DB28" s="442"/>
      <c r="DC28" s="443"/>
      <c r="DD28" s="443"/>
      <c r="DE28" s="443"/>
      <c r="DF28" s="443"/>
      <c r="DG28" s="443"/>
      <c r="DH28" s="443"/>
      <c r="DI28" s="444"/>
      <c r="DJ28" s="186"/>
      <c r="DK28" s="186"/>
      <c r="DL28" s="186"/>
      <c r="DM28" s="186"/>
      <c r="DN28" s="186"/>
      <c r="DO28" s="186"/>
    </row>
    <row r="29" spans="1:119" ht="18.75" customHeight="1" x14ac:dyDescent="0.15">
      <c r="A29" s="187"/>
      <c r="B29" s="504"/>
      <c r="C29" s="505"/>
      <c r="D29" s="506"/>
      <c r="E29" s="445" t="s">
        <v>183</v>
      </c>
      <c r="F29" s="446"/>
      <c r="G29" s="446"/>
      <c r="H29" s="446"/>
      <c r="I29" s="446"/>
      <c r="J29" s="446"/>
      <c r="K29" s="447"/>
      <c r="L29" s="448">
        <v>28</v>
      </c>
      <c r="M29" s="449"/>
      <c r="N29" s="449"/>
      <c r="O29" s="449"/>
      <c r="P29" s="450"/>
      <c r="Q29" s="448">
        <v>5500</v>
      </c>
      <c r="R29" s="449"/>
      <c r="S29" s="449"/>
      <c r="T29" s="449"/>
      <c r="U29" s="449"/>
      <c r="V29" s="450"/>
      <c r="W29" s="515"/>
      <c r="X29" s="516"/>
      <c r="Y29" s="517"/>
      <c r="Z29" s="445" t="s">
        <v>184</v>
      </c>
      <c r="AA29" s="446"/>
      <c r="AB29" s="446"/>
      <c r="AC29" s="446"/>
      <c r="AD29" s="446"/>
      <c r="AE29" s="446"/>
      <c r="AF29" s="446"/>
      <c r="AG29" s="447"/>
      <c r="AH29" s="448">
        <v>1232</v>
      </c>
      <c r="AI29" s="449"/>
      <c r="AJ29" s="449"/>
      <c r="AK29" s="449"/>
      <c r="AL29" s="450"/>
      <c r="AM29" s="448">
        <v>3612197</v>
      </c>
      <c r="AN29" s="449"/>
      <c r="AO29" s="449"/>
      <c r="AP29" s="449"/>
      <c r="AQ29" s="449"/>
      <c r="AR29" s="450"/>
      <c r="AS29" s="448">
        <v>2932</v>
      </c>
      <c r="AT29" s="449"/>
      <c r="AU29" s="449"/>
      <c r="AV29" s="449"/>
      <c r="AW29" s="449"/>
      <c r="AX29" s="451"/>
      <c r="AY29" s="458"/>
      <c r="AZ29" s="459"/>
      <c r="BA29" s="459"/>
      <c r="BB29" s="460"/>
      <c r="BC29" s="452" t="s">
        <v>185</v>
      </c>
      <c r="BD29" s="453"/>
      <c r="BE29" s="453"/>
      <c r="BF29" s="453"/>
      <c r="BG29" s="453"/>
      <c r="BH29" s="453"/>
      <c r="BI29" s="453"/>
      <c r="BJ29" s="453"/>
      <c r="BK29" s="453"/>
      <c r="BL29" s="453"/>
      <c r="BM29" s="454"/>
      <c r="BN29" s="472" t="s">
        <v>136</v>
      </c>
      <c r="BO29" s="473"/>
      <c r="BP29" s="473"/>
      <c r="BQ29" s="473"/>
      <c r="BR29" s="473"/>
      <c r="BS29" s="473"/>
      <c r="BT29" s="473"/>
      <c r="BU29" s="474"/>
      <c r="BV29" s="472" t="s">
        <v>136</v>
      </c>
      <c r="BW29" s="473"/>
      <c r="BX29" s="473"/>
      <c r="BY29" s="473"/>
      <c r="BZ29" s="473"/>
      <c r="CA29" s="473"/>
      <c r="CB29" s="473"/>
      <c r="CC29" s="474"/>
      <c r="CD29" s="203"/>
      <c r="CE29" s="470"/>
      <c r="CF29" s="470"/>
      <c r="CG29" s="470"/>
      <c r="CH29" s="470"/>
      <c r="CI29" s="470"/>
      <c r="CJ29" s="470"/>
      <c r="CK29" s="470"/>
      <c r="CL29" s="470"/>
      <c r="CM29" s="470"/>
      <c r="CN29" s="470"/>
      <c r="CO29" s="470"/>
      <c r="CP29" s="470"/>
      <c r="CQ29" s="470"/>
      <c r="CR29" s="470"/>
      <c r="CS29" s="471"/>
      <c r="CT29" s="442"/>
      <c r="CU29" s="443"/>
      <c r="CV29" s="443"/>
      <c r="CW29" s="443"/>
      <c r="CX29" s="443"/>
      <c r="CY29" s="443"/>
      <c r="CZ29" s="443"/>
      <c r="DA29" s="444"/>
      <c r="DB29" s="442"/>
      <c r="DC29" s="443"/>
      <c r="DD29" s="443"/>
      <c r="DE29" s="443"/>
      <c r="DF29" s="443"/>
      <c r="DG29" s="443"/>
      <c r="DH29" s="443"/>
      <c r="DI29" s="444"/>
      <c r="DJ29" s="186"/>
      <c r="DK29" s="186"/>
      <c r="DL29" s="186"/>
      <c r="DM29" s="186"/>
      <c r="DN29" s="186"/>
      <c r="DO29" s="186"/>
    </row>
    <row r="30" spans="1:119" ht="18.75" customHeight="1" thickBot="1" x14ac:dyDescent="0.2">
      <c r="A30" s="187"/>
      <c r="B30" s="507"/>
      <c r="C30" s="508"/>
      <c r="D30" s="509"/>
      <c r="E30" s="518"/>
      <c r="F30" s="519"/>
      <c r="G30" s="519"/>
      <c r="H30" s="519"/>
      <c r="I30" s="519"/>
      <c r="J30" s="519"/>
      <c r="K30" s="520"/>
      <c r="L30" s="521"/>
      <c r="M30" s="522"/>
      <c r="N30" s="522"/>
      <c r="O30" s="522"/>
      <c r="P30" s="523"/>
      <c r="Q30" s="521"/>
      <c r="R30" s="522"/>
      <c r="S30" s="522"/>
      <c r="T30" s="522"/>
      <c r="U30" s="522"/>
      <c r="V30" s="523"/>
      <c r="W30" s="524" t="s">
        <v>186</v>
      </c>
      <c r="X30" s="525"/>
      <c r="Y30" s="525"/>
      <c r="Z30" s="525"/>
      <c r="AA30" s="525"/>
      <c r="AB30" s="525"/>
      <c r="AC30" s="525"/>
      <c r="AD30" s="525"/>
      <c r="AE30" s="525"/>
      <c r="AF30" s="525"/>
      <c r="AG30" s="526"/>
      <c r="AH30" s="436">
        <v>98.7</v>
      </c>
      <c r="AI30" s="437"/>
      <c r="AJ30" s="437"/>
      <c r="AK30" s="437"/>
      <c r="AL30" s="437"/>
      <c r="AM30" s="437"/>
      <c r="AN30" s="437"/>
      <c r="AO30" s="437"/>
      <c r="AP30" s="437"/>
      <c r="AQ30" s="437"/>
      <c r="AR30" s="437"/>
      <c r="AS30" s="437"/>
      <c r="AT30" s="437"/>
      <c r="AU30" s="437"/>
      <c r="AV30" s="437"/>
      <c r="AW30" s="437"/>
      <c r="AX30" s="438"/>
      <c r="AY30" s="461"/>
      <c r="AZ30" s="462"/>
      <c r="BA30" s="462"/>
      <c r="BB30" s="463"/>
      <c r="BC30" s="439" t="s">
        <v>49</v>
      </c>
      <c r="BD30" s="440"/>
      <c r="BE30" s="440"/>
      <c r="BF30" s="440"/>
      <c r="BG30" s="440"/>
      <c r="BH30" s="440"/>
      <c r="BI30" s="440"/>
      <c r="BJ30" s="440"/>
      <c r="BK30" s="440"/>
      <c r="BL30" s="440"/>
      <c r="BM30" s="441"/>
      <c r="BN30" s="475">
        <v>48507483</v>
      </c>
      <c r="BO30" s="476"/>
      <c r="BP30" s="476"/>
      <c r="BQ30" s="476"/>
      <c r="BR30" s="476"/>
      <c r="BS30" s="476"/>
      <c r="BT30" s="476"/>
      <c r="BU30" s="477"/>
      <c r="BV30" s="475">
        <v>42748197</v>
      </c>
      <c r="BW30" s="476"/>
      <c r="BX30" s="476"/>
      <c r="BY30" s="476"/>
      <c r="BZ30" s="476"/>
      <c r="CA30" s="476"/>
      <c r="CB30" s="476"/>
      <c r="CC30" s="47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5" t="s">
        <v>193</v>
      </c>
      <c r="D33" s="435"/>
      <c r="E33" s="434" t="s">
        <v>194</v>
      </c>
      <c r="F33" s="434"/>
      <c r="G33" s="434"/>
      <c r="H33" s="434"/>
      <c r="I33" s="434"/>
      <c r="J33" s="434"/>
      <c r="K33" s="434"/>
      <c r="L33" s="434"/>
      <c r="M33" s="434"/>
      <c r="N33" s="434"/>
      <c r="O33" s="434"/>
      <c r="P33" s="434"/>
      <c r="Q33" s="434"/>
      <c r="R33" s="434"/>
      <c r="S33" s="434"/>
      <c r="T33" s="216"/>
      <c r="U33" s="435" t="s">
        <v>193</v>
      </c>
      <c r="V33" s="435"/>
      <c r="W33" s="434" t="s">
        <v>194</v>
      </c>
      <c r="X33" s="434"/>
      <c r="Y33" s="434"/>
      <c r="Z33" s="434"/>
      <c r="AA33" s="434"/>
      <c r="AB33" s="434"/>
      <c r="AC33" s="434"/>
      <c r="AD33" s="434"/>
      <c r="AE33" s="434"/>
      <c r="AF33" s="434"/>
      <c r="AG33" s="434"/>
      <c r="AH33" s="434"/>
      <c r="AI33" s="434"/>
      <c r="AJ33" s="434"/>
      <c r="AK33" s="434"/>
      <c r="AL33" s="216"/>
      <c r="AM33" s="435" t="s">
        <v>193</v>
      </c>
      <c r="AN33" s="435"/>
      <c r="AO33" s="434" t="s">
        <v>194</v>
      </c>
      <c r="AP33" s="434"/>
      <c r="AQ33" s="434"/>
      <c r="AR33" s="434"/>
      <c r="AS33" s="434"/>
      <c r="AT33" s="434"/>
      <c r="AU33" s="434"/>
      <c r="AV33" s="434"/>
      <c r="AW33" s="434"/>
      <c r="AX33" s="434"/>
      <c r="AY33" s="434"/>
      <c r="AZ33" s="434"/>
      <c r="BA33" s="434"/>
      <c r="BB33" s="434"/>
      <c r="BC33" s="434"/>
      <c r="BD33" s="217"/>
      <c r="BE33" s="434" t="s">
        <v>195</v>
      </c>
      <c r="BF33" s="434"/>
      <c r="BG33" s="434" t="s">
        <v>196</v>
      </c>
      <c r="BH33" s="434"/>
      <c r="BI33" s="434"/>
      <c r="BJ33" s="434"/>
      <c r="BK33" s="434"/>
      <c r="BL33" s="434"/>
      <c r="BM33" s="434"/>
      <c r="BN33" s="434"/>
      <c r="BO33" s="434"/>
      <c r="BP33" s="434"/>
      <c r="BQ33" s="434"/>
      <c r="BR33" s="434"/>
      <c r="BS33" s="434"/>
      <c r="BT33" s="434"/>
      <c r="BU33" s="434"/>
      <c r="BV33" s="217"/>
      <c r="BW33" s="435" t="s">
        <v>195</v>
      </c>
      <c r="BX33" s="435"/>
      <c r="BY33" s="434" t="s">
        <v>197</v>
      </c>
      <c r="BZ33" s="434"/>
      <c r="CA33" s="434"/>
      <c r="CB33" s="434"/>
      <c r="CC33" s="434"/>
      <c r="CD33" s="434"/>
      <c r="CE33" s="434"/>
      <c r="CF33" s="434"/>
      <c r="CG33" s="434"/>
      <c r="CH33" s="434"/>
      <c r="CI33" s="434"/>
      <c r="CJ33" s="434"/>
      <c r="CK33" s="434"/>
      <c r="CL33" s="434"/>
      <c r="CM33" s="434"/>
      <c r="CN33" s="216"/>
      <c r="CO33" s="435" t="s">
        <v>193</v>
      </c>
      <c r="CP33" s="435"/>
      <c r="CQ33" s="434" t="s">
        <v>198</v>
      </c>
      <c r="CR33" s="434"/>
      <c r="CS33" s="434"/>
      <c r="CT33" s="434"/>
      <c r="CU33" s="434"/>
      <c r="CV33" s="434"/>
      <c r="CW33" s="434"/>
      <c r="CX33" s="434"/>
      <c r="CY33" s="434"/>
      <c r="CZ33" s="434"/>
      <c r="DA33" s="434"/>
      <c r="DB33" s="434"/>
      <c r="DC33" s="434"/>
      <c r="DD33" s="434"/>
      <c r="DE33" s="434"/>
      <c r="DF33" s="216"/>
      <c r="DG33" s="433" t="s">
        <v>199</v>
      </c>
      <c r="DH33" s="433"/>
      <c r="DI33" s="218"/>
      <c r="DJ33" s="186"/>
      <c r="DK33" s="186"/>
      <c r="DL33" s="186"/>
      <c r="DM33" s="186"/>
      <c r="DN33" s="186"/>
      <c r="DO33" s="186"/>
    </row>
    <row r="34" spans="1:119" ht="32.25" customHeight="1" x14ac:dyDescent="0.15">
      <c r="A34" s="187"/>
      <c r="B34" s="213"/>
      <c r="C34" s="431">
        <f>IF(E34="","",1)</f>
        <v>1</v>
      </c>
      <c r="D34" s="431"/>
      <c r="E34" s="430" t="str">
        <f>IF('各会計、関係団体の財政状況及び健全化判断比率'!B7="","",'各会計、関係団体の財政状況及び健全化判断比率'!B7)</f>
        <v>一般会計</v>
      </c>
      <c r="F34" s="430"/>
      <c r="G34" s="430"/>
      <c r="H34" s="430"/>
      <c r="I34" s="430"/>
      <c r="J34" s="430"/>
      <c r="K34" s="430"/>
      <c r="L34" s="430"/>
      <c r="M34" s="430"/>
      <c r="N34" s="430"/>
      <c r="O34" s="430"/>
      <c r="P34" s="430"/>
      <c r="Q34" s="430"/>
      <c r="R34" s="430"/>
      <c r="S34" s="430"/>
      <c r="T34" s="214"/>
      <c r="U34" s="431">
        <f>IF(W34="","",MAX(C34:D43)+1)</f>
        <v>3</v>
      </c>
      <c r="V34" s="431"/>
      <c r="W34" s="430" t="str">
        <f>IF('各会計、関係団体の財政状況及び健全化判断比率'!B28="","",'各会計、関係団体の財政状況及び健全化判断比率'!B28)</f>
        <v>国民健康保険特別会計</v>
      </c>
      <c r="X34" s="430"/>
      <c r="Y34" s="430"/>
      <c r="Z34" s="430"/>
      <c r="AA34" s="430"/>
      <c r="AB34" s="430"/>
      <c r="AC34" s="430"/>
      <c r="AD34" s="430"/>
      <c r="AE34" s="430"/>
      <c r="AF34" s="430"/>
      <c r="AG34" s="430"/>
      <c r="AH34" s="430"/>
      <c r="AI34" s="430"/>
      <c r="AJ34" s="430"/>
      <c r="AK34" s="430"/>
      <c r="AL34" s="214"/>
      <c r="AM34" s="431">
        <f>IF(AO34="","",MAX(C34:D43,U34:V43)+1)</f>
        <v>6</v>
      </c>
      <c r="AN34" s="431"/>
      <c r="AO34" s="430" t="str">
        <f>IF('各会計、関係団体の財政状況及び健全化判断比率'!B31="","",'各会計、関係団体の財政状況及び健全化判断比率'!B31)</f>
        <v>競走事業会計</v>
      </c>
      <c r="AP34" s="430"/>
      <c r="AQ34" s="430"/>
      <c r="AR34" s="430"/>
      <c r="AS34" s="430"/>
      <c r="AT34" s="430"/>
      <c r="AU34" s="430"/>
      <c r="AV34" s="430"/>
      <c r="AW34" s="430"/>
      <c r="AX34" s="430"/>
      <c r="AY34" s="430"/>
      <c r="AZ34" s="430"/>
      <c r="BA34" s="430"/>
      <c r="BB34" s="430"/>
      <c r="BC34" s="430"/>
      <c r="BD34" s="214"/>
      <c r="BE34" s="431">
        <f>IF(BG34="","",MAX(C34:D43,U34:V43,AM34:AN43)+1)</f>
        <v>7</v>
      </c>
      <c r="BF34" s="431"/>
      <c r="BG34" s="430" t="str">
        <f>IF('各会計、関係団体の財政状況及び健全化判断比率'!B32="","",'各会計、関係団体の財政状況及び健全化判断比率'!B32)</f>
        <v>下水道事業特別会計</v>
      </c>
      <c r="BH34" s="430"/>
      <c r="BI34" s="430"/>
      <c r="BJ34" s="430"/>
      <c r="BK34" s="430"/>
      <c r="BL34" s="430"/>
      <c r="BM34" s="430"/>
      <c r="BN34" s="430"/>
      <c r="BO34" s="430"/>
      <c r="BP34" s="430"/>
      <c r="BQ34" s="430"/>
      <c r="BR34" s="430"/>
      <c r="BS34" s="430"/>
      <c r="BT34" s="430"/>
      <c r="BU34" s="430"/>
      <c r="BV34" s="214"/>
      <c r="BW34" s="431">
        <f>IF(BY34="","",MAX(C34:D43,U34:V43,AM34:AN43,BE34:BF43)+1)</f>
        <v>8</v>
      </c>
      <c r="BX34" s="431"/>
      <c r="BY34" s="430" t="str">
        <f>IF('各会計、関係団体の財政状況及び健全化判断比率'!B68="","",'各会計、関係団体の財政状況及び健全化判断比率'!B68)</f>
        <v>東京たま広域資源循環組合</v>
      </c>
      <c r="BZ34" s="430"/>
      <c r="CA34" s="430"/>
      <c r="CB34" s="430"/>
      <c r="CC34" s="430"/>
      <c r="CD34" s="430"/>
      <c r="CE34" s="430"/>
      <c r="CF34" s="430"/>
      <c r="CG34" s="430"/>
      <c r="CH34" s="430"/>
      <c r="CI34" s="430"/>
      <c r="CJ34" s="430"/>
      <c r="CK34" s="430"/>
      <c r="CL34" s="430"/>
      <c r="CM34" s="430"/>
      <c r="CN34" s="214"/>
      <c r="CO34" s="431">
        <f>IF(CQ34="","",MAX(C34:D43,U34:V43,AM34:AN43,BE34:BF43,BW34:BX43)+1)</f>
        <v>16</v>
      </c>
      <c r="CP34" s="431"/>
      <c r="CQ34" s="430" t="str">
        <f>IF('各会計、関係団体の財政状況及び健全化判断比率'!BS7="","",'各会計、関係団体の財政状況及び健全化判断比率'!BS7)</f>
        <v>（公財）府中市勤労者福祉振興公社</v>
      </c>
      <c r="CR34" s="430"/>
      <c r="CS34" s="430"/>
      <c r="CT34" s="430"/>
      <c r="CU34" s="430"/>
      <c r="CV34" s="430"/>
      <c r="CW34" s="430"/>
      <c r="CX34" s="430"/>
      <c r="CY34" s="430"/>
      <c r="CZ34" s="430"/>
      <c r="DA34" s="430"/>
      <c r="DB34" s="430"/>
      <c r="DC34" s="430"/>
      <c r="DD34" s="430"/>
      <c r="DE34" s="430"/>
      <c r="DF34" s="211"/>
      <c r="DG34" s="432" t="str">
        <f>IF('各会計、関係団体の財政状況及び健全化判断比率'!BR7="","",'各会計、関係団体の財政状況及び健全化判断比率'!BR7)</f>
        <v/>
      </c>
      <c r="DH34" s="432"/>
      <c r="DI34" s="218"/>
      <c r="DJ34" s="186"/>
      <c r="DK34" s="186"/>
      <c r="DL34" s="186"/>
      <c r="DM34" s="186"/>
      <c r="DN34" s="186"/>
      <c r="DO34" s="186"/>
    </row>
    <row r="35" spans="1:119" ht="32.25" customHeight="1" x14ac:dyDescent="0.15">
      <c r="A35" s="187"/>
      <c r="B35" s="213"/>
      <c r="C35" s="431">
        <f>IF(E35="","",C34+1)</f>
        <v>2</v>
      </c>
      <c r="D35" s="431"/>
      <c r="E35" s="430" t="str">
        <f>IF('各会計、関係団体の財政状況及び健全化判断比率'!B8="","",'各会計、関係団体の財政状況及び健全化判断比率'!B8)</f>
        <v>公共用地特別会計</v>
      </c>
      <c r="F35" s="430"/>
      <c r="G35" s="430"/>
      <c r="H35" s="430"/>
      <c r="I35" s="430"/>
      <c r="J35" s="430"/>
      <c r="K35" s="430"/>
      <c r="L35" s="430"/>
      <c r="M35" s="430"/>
      <c r="N35" s="430"/>
      <c r="O35" s="430"/>
      <c r="P35" s="430"/>
      <c r="Q35" s="430"/>
      <c r="R35" s="430"/>
      <c r="S35" s="430"/>
      <c r="T35" s="214"/>
      <c r="U35" s="431">
        <f>IF(W35="","",U34+1)</f>
        <v>4</v>
      </c>
      <c r="V35" s="431"/>
      <c r="W35" s="430" t="str">
        <f>IF('各会計、関係団体の財政状況及び健全化判断比率'!B29="","",'各会計、関係団体の財政状況及び健全化判断比率'!B29)</f>
        <v>介護保険特別会計</v>
      </c>
      <c r="X35" s="430"/>
      <c r="Y35" s="430"/>
      <c r="Z35" s="430"/>
      <c r="AA35" s="430"/>
      <c r="AB35" s="430"/>
      <c r="AC35" s="430"/>
      <c r="AD35" s="430"/>
      <c r="AE35" s="430"/>
      <c r="AF35" s="430"/>
      <c r="AG35" s="430"/>
      <c r="AH35" s="430"/>
      <c r="AI35" s="430"/>
      <c r="AJ35" s="430"/>
      <c r="AK35" s="430"/>
      <c r="AL35" s="214"/>
      <c r="AM35" s="431" t="str">
        <f t="shared" ref="AM35:AM43" si="0">IF(AO35="","",AM34+1)</f>
        <v/>
      </c>
      <c r="AN35" s="431"/>
      <c r="AO35" s="430"/>
      <c r="AP35" s="430"/>
      <c r="AQ35" s="430"/>
      <c r="AR35" s="430"/>
      <c r="AS35" s="430"/>
      <c r="AT35" s="430"/>
      <c r="AU35" s="430"/>
      <c r="AV35" s="430"/>
      <c r="AW35" s="430"/>
      <c r="AX35" s="430"/>
      <c r="AY35" s="430"/>
      <c r="AZ35" s="430"/>
      <c r="BA35" s="430"/>
      <c r="BB35" s="430"/>
      <c r="BC35" s="430"/>
      <c r="BD35" s="214"/>
      <c r="BE35" s="431" t="str">
        <f t="shared" ref="BE35:BE43" si="1">IF(BG35="","",BE34+1)</f>
        <v/>
      </c>
      <c r="BF35" s="431"/>
      <c r="BG35" s="430"/>
      <c r="BH35" s="430"/>
      <c r="BI35" s="430"/>
      <c r="BJ35" s="430"/>
      <c r="BK35" s="430"/>
      <c r="BL35" s="430"/>
      <c r="BM35" s="430"/>
      <c r="BN35" s="430"/>
      <c r="BO35" s="430"/>
      <c r="BP35" s="430"/>
      <c r="BQ35" s="430"/>
      <c r="BR35" s="430"/>
      <c r="BS35" s="430"/>
      <c r="BT35" s="430"/>
      <c r="BU35" s="430"/>
      <c r="BV35" s="214"/>
      <c r="BW35" s="431">
        <f t="shared" ref="BW35:BW43" si="2">IF(BY35="","",BW34+1)</f>
        <v>9</v>
      </c>
      <c r="BX35" s="431"/>
      <c r="BY35" s="430" t="str">
        <f>IF('各会計、関係団体の財政状況及び健全化判断比率'!B69="","",'各会計、関係団体の財政状況及び健全化判断比率'!B69)</f>
        <v>多摩川衛生組合</v>
      </c>
      <c r="BZ35" s="430"/>
      <c r="CA35" s="430"/>
      <c r="CB35" s="430"/>
      <c r="CC35" s="430"/>
      <c r="CD35" s="430"/>
      <c r="CE35" s="430"/>
      <c r="CF35" s="430"/>
      <c r="CG35" s="430"/>
      <c r="CH35" s="430"/>
      <c r="CI35" s="430"/>
      <c r="CJ35" s="430"/>
      <c r="CK35" s="430"/>
      <c r="CL35" s="430"/>
      <c r="CM35" s="430"/>
      <c r="CN35" s="214"/>
      <c r="CO35" s="431">
        <f t="shared" ref="CO35:CO43" si="3">IF(CQ35="","",CO34+1)</f>
        <v>17</v>
      </c>
      <c r="CP35" s="431"/>
      <c r="CQ35" s="430" t="str">
        <f>IF('各会計、関係団体の財政状況及び健全化判断比率'!BS8="","",'各会計、関係団体の財政状況及び健全化判断比率'!BS8)</f>
        <v>府中市土地開発公社</v>
      </c>
      <c r="CR35" s="430"/>
      <c r="CS35" s="430"/>
      <c r="CT35" s="430"/>
      <c r="CU35" s="430"/>
      <c r="CV35" s="430"/>
      <c r="CW35" s="430"/>
      <c r="CX35" s="430"/>
      <c r="CY35" s="430"/>
      <c r="CZ35" s="430"/>
      <c r="DA35" s="430"/>
      <c r="DB35" s="430"/>
      <c r="DC35" s="430"/>
      <c r="DD35" s="430"/>
      <c r="DE35" s="430"/>
      <c r="DF35" s="211"/>
      <c r="DG35" s="432" t="str">
        <f>IF('各会計、関係団体の財政状況及び健全化判断比率'!BR8="","",'各会計、関係団体の財政状況及び健全化判断比率'!BR8)</f>
        <v>〇</v>
      </c>
      <c r="DH35" s="432"/>
      <c r="DI35" s="218"/>
      <c r="DJ35" s="186"/>
      <c r="DK35" s="186"/>
      <c r="DL35" s="186"/>
      <c r="DM35" s="186"/>
      <c r="DN35" s="186"/>
      <c r="DO35" s="186"/>
    </row>
    <row r="36" spans="1:119" ht="32.25" customHeight="1" x14ac:dyDescent="0.15">
      <c r="A36" s="187"/>
      <c r="B36" s="213"/>
      <c r="C36" s="431" t="str">
        <f>IF(E36="","",C35+1)</f>
        <v/>
      </c>
      <c r="D36" s="431"/>
      <c r="E36" s="430" t="str">
        <f>IF('各会計、関係団体の財政状況及び健全化判断比率'!B9="","",'各会計、関係団体の財政状況及び健全化判断比率'!B9)</f>
        <v/>
      </c>
      <c r="F36" s="430"/>
      <c r="G36" s="430"/>
      <c r="H36" s="430"/>
      <c r="I36" s="430"/>
      <c r="J36" s="430"/>
      <c r="K36" s="430"/>
      <c r="L36" s="430"/>
      <c r="M36" s="430"/>
      <c r="N36" s="430"/>
      <c r="O36" s="430"/>
      <c r="P36" s="430"/>
      <c r="Q36" s="430"/>
      <c r="R36" s="430"/>
      <c r="S36" s="430"/>
      <c r="T36" s="214"/>
      <c r="U36" s="431">
        <f t="shared" ref="U36:U43" si="4">IF(W36="","",U35+1)</f>
        <v>5</v>
      </c>
      <c r="V36" s="431"/>
      <c r="W36" s="430" t="str">
        <f>IF('各会計、関係団体の財政状況及び健全化判断比率'!B30="","",'各会計、関係団体の財政状況及び健全化判断比率'!B30)</f>
        <v>後期高齢者医療特別会計</v>
      </c>
      <c r="X36" s="430"/>
      <c r="Y36" s="430"/>
      <c r="Z36" s="430"/>
      <c r="AA36" s="430"/>
      <c r="AB36" s="430"/>
      <c r="AC36" s="430"/>
      <c r="AD36" s="430"/>
      <c r="AE36" s="430"/>
      <c r="AF36" s="430"/>
      <c r="AG36" s="430"/>
      <c r="AH36" s="430"/>
      <c r="AI36" s="430"/>
      <c r="AJ36" s="430"/>
      <c r="AK36" s="430"/>
      <c r="AL36" s="214"/>
      <c r="AM36" s="431" t="str">
        <f t="shared" si="0"/>
        <v/>
      </c>
      <c r="AN36" s="431"/>
      <c r="AO36" s="430"/>
      <c r="AP36" s="430"/>
      <c r="AQ36" s="430"/>
      <c r="AR36" s="430"/>
      <c r="AS36" s="430"/>
      <c r="AT36" s="430"/>
      <c r="AU36" s="430"/>
      <c r="AV36" s="430"/>
      <c r="AW36" s="430"/>
      <c r="AX36" s="430"/>
      <c r="AY36" s="430"/>
      <c r="AZ36" s="430"/>
      <c r="BA36" s="430"/>
      <c r="BB36" s="430"/>
      <c r="BC36" s="430"/>
      <c r="BD36" s="214"/>
      <c r="BE36" s="431" t="str">
        <f t="shared" si="1"/>
        <v/>
      </c>
      <c r="BF36" s="431"/>
      <c r="BG36" s="430"/>
      <c r="BH36" s="430"/>
      <c r="BI36" s="430"/>
      <c r="BJ36" s="430"/>
      <c r="BK36" s="430"/>
      <c r="BL36" s="430"/>
      <c r="BM36" s="430"/>
      <c r="BN36" s="430"/>
      <c r="BO36" s="430"/>
      <c r="BP36" s="430"/>
      <c r="BQ36" s="430"/>
      <c r="BR36" s="430"/>
      <c r="BS36" s="430"/>
      <c r="BT36" s="430"/>
      <c r="BU36" s="430"/>
      <c r="BV36" s="214"/>
      <c r="BW36" s="431">
        <f t="shared" si="2"/>
        <v>10</v>
      </c>
      <c r="BX36" s="431"/>
      <c r="BY36" s="430" t="str">
        <f>IF('各会計、関係団体の財政状況及び健全化判断比率'!B70="","",'各会計、関係団体の財政状況及び健全化判断比率'!B70)</f>
        <v>東京都後期高齢者医療広域連合（一般会計）</v>
      </c>
      <c r="BZ36" s="430"/>
      <c r="CA36" s="430"/>
      <c r="CB36" s="430"/>
      <c r="CC36" s="430"/>
      <c r="CD36" s="430"/>
      <c r="CE36" s="430"/>
      <c r="CF36" s="430"/>
      <c r="CG36" s="430"/>
      <c r="CH36" s="430"/>
      <c r="CI36" s="430"/>
      <c r="CJ36" s="430"/>
      <c r="CK36" s="430"/>
      <c r="CL36" s="430"/>
      <c r="CM36" s="430"/>
      <c r="CN36" s="214"/>
      <c r="CO36" s="431">
        <f t="shared" si="3"/>
        <v>18</v>
      </c>
      <c r="CP36" s="431"/>
      <c r="CQ36" s="430" t="str">
        <f>IF('各会計、関係団体の財政状況及び健全化判断比率'!BS9="","",'各会計、関係団体の財政状況及び健全化判断比率'!BS9)</f>
        <v>（公財）府中文化振興財団</v>
      </c>
      <c r="CR36" s="430"/>
      <c r="CS36" s="430"/>
      <c r="CT36" s="430"/>
      <c r="CU36" s="430"/>
      <c r="CV36" s="430"/>
      <c r="CW36" s="430"/>
      <c r="CX36" s="430"/>
      <c r="CY36" s="430"/>
      <c r="CZ36" s="430"/>
      <c r="DA36" s="430"/>
      <c r="DB36" s="430"/>
      <c r="DC36" s="430"/>
      <c r="DD36" s="430"/>
      <c r="DE36" s="430"/>
      <c r="DF36" s="211"/>
      <c r="DG36" s="432" t="str">
        <f>IF('各会計、関係団体の財政状況及び健全化判断比率'!BR9="","",'各会計、関係団体の財政状況及び健全化判断比率'!BR9)</f>
        <v/>
      </c>
      <c r="DH36" s="432"/>
      <c r="DI36" s="218"/>
      <c r="DJ36" s="186"/>
      <c r="DK36" s="186"/>
      <c r="DL36" s="186"/>
      <c r="DM36" s="186"/>
      <c r="DN36" s="186"/>
      <c r="DO36" s="186"/>
    </row>
    <row r="37" spans="1:119" ht="32.25" customHeight="1" x14ac:dyDescent="0.15">
      <c r="A37" s="187"/>
      <c r="B37" s="213"/>
      <c r="C37" s="431" t="str">
        <f>IF(E37="","",C36+1)</f>
        <v/>
      </c>
      <c r="D37" s="431"/>
      <c r="E37" s="430" t="str">
        <f>IF('各会計、関係団体の財政状況及び健全化判断比率'!B10="","",'各会計、関係団体の財政状況及び健全化判断比率'!B10)</f>
        <v/>
      </c>
      <c r="F37" s="430"/>
      <c r="G37" s="430"/>
      <c r="H37" s="430"/>
      <c r="I37" s="430"/>
      <c r="J37" s="430"/>
      <c r="K37" s="430"/>
      <c r="L37" s="430"/>
      <c r="M37" s="430"/>
      <c r="N37" s="430"/>
      <c r="O37" s="430"/>
      <c r="P37" s="430"/>
      <c r="Q37" s="430"/>
      <c r="R37" s="430"/>
      <c r="S37" s="430"/>
      <c r="T37" s="214"/>
      <c r="U37" s="431" t="str">
        <f t="shared" si="4"/>
        <v/>
      </c>
      <c r="V37" s="431"/>
      <c r="W37" s="430"/>
      <c r="X37" s="430"/>
      <c r="Y37" s="430"/>
      <c r="Z37" s="430"/>
      <c r="AA37" s="430"/>
      <c r="AB37" s="430"/>
      <c r="AC37" s="430"/>
      <c r="AD37" s="430"/>
      <c r="AE37" s="430"/>
      <c r="AF37" s="430"/>
      <c r="AG37" s="430"/>
      <c r="AH37" s="430"/>
      <c r="AI37" s="430"/>
      <c r="AJ37" s="430"/>
      <c r="AK37" s="430"/>
      <c r="AL37" s="214"/>
      <c r="AM37" s="431" t="str">
        <f t="shared" si="0"/>
        <v/>
      </c>
      <c r="AN37" s="431"/>
      <c r="AO37" s="430"/>
      <c r="AP37" s="430"/>
      <c r="AQ37" s="430"/>
      <c r="AR37" s="430"/>
      <c r="AS37" s="430"/>
      <c r="AT37" s="430"/>
      <c r="AU37" s="430"/>
      <c r="AV37" s="430"/>
      <c r="AW37" s="430"/>
      <c r="AX37" s="430"/>
      <c r="AY37" s="430"/>
      <c r="AZ37" s="430"/>
      <c r="BA37" s="430"/>
      <c r="BB37" s="430"/>
      <c r="BC37" s="430"/>
      <c r="BD37" s="214"/>
      <c r="BE37" s="431" t="str">
        <f t="shared" si="1"/>
        <v/>
      </c>
      <c r="BF37" s="431"/>
      <c r="BG37" s="430"/>
      <c r="BH37" s="430"/>
      <c r="BI37" s="430"/>
      <c r="BJ37" s="430"/>
      <c r="BK37" s="430"/>
      <c r="BL37" s="430"/>
      <c r="BM37" s="430"/>
      <c r="BN37" s="430"/>
      <c r="BO37" s="430"/>
      <c r="BP37" s="430"/>
      <c r="BQ37" s="430"/>
      <c r="BR37" s="430"/>
      <c r="BS37" s="430"/>
      <c r="BT37" s="430"/>
      <c r="BU37" s="430"/>
      <c r="BV37" s="214"/>
      <c r="BW37" s="431">
        <f t="shared" si="2"/>
        <v>11</v>
      </c>
      <c r="BX37" s="431"/>
      <c r="BY37" s="430" t="str">
        <f>IF('各会計、関係団体の財政状況及び健全化判断比率'!B71="","",'各会計、関係団体の財政状況及び健全化判断比率'!B71)</f>
        <v>東京市町村総合事務組合（一般会計）</v>
      </c>
      <c r="BZ37" s="430"/>
      <c r="CA37" s="430"/>
      <c r="CB37" s="430"/>
      <c r="CC37" s="430"/>
      <c r="CD37" s="430"/>
      <c r="CE37" s="430"/>
      <c r="CF37" s="430"/>
      <c r="CG37" s="430"/>
      <c r="CH37" s="430"/>
      <c r="CI37" s="430"/>
      <c r="CJ37" s="430"/>
      <c r="CK37" s="430"/>
      <c r="CL37" s="430"/>
      <c r="CM37" s="430"/>
      <c r="CN37" s="214"/>
      <c r="CO37" s="431">
        <f t="shared" si="3"/>
        <v>19</v>
      </c>
      <c r="CP37" s="431"/>
      <c r="CQ37" s="430" t="str">
        <f>IF('各会計、関係団体の財政状況及び健全化判断比率'!BS10="","",'各会計、関係団体の財政状況及び健全化判断比率'!BS10)</f>
        <v>（株）府中駐車場管理公社</v>
      </c>
      <c r="CR37" s="430"/>
      <c r="CS37" s="430"/>
      <c r="CT37" s="430"/>
      <c r="CU37" s="430"/>
      <c r="CV37" s="430"/>
      <c r="CW37" s="430"/>
      <c r="CX37" s="430"/>
      <c r="CY37" s="430"/>
      <c r="CZ37" s="430"/>
      <c r="DA37" s="430"/>
      <c r="DB37" s="430"/>
      <c r="DC37" s="430"/>
      <c r="DD37" s="430"/>
      <c r="DE37" s="430"/>
      <c r="DF37" s="211"/>
      <c r="DG37" s="432" t="str">
        <f>IF('各会計、関係団体の財政状況及び健全化判断比率'!BR10="","",'各会計、関係団体の財政状況及び健全化判断比率'!BR10)</f>
        <v/>
      </c>
      <c r="DH37" s="432"/>
      <c r="DI37" s="218"/>
      <c r="DJ37" s="186"/>
      <c r="DK37" s="186"/>
      <c r="DL37" s="186"/>
      <c r="DM37" s="186"/>
      <c r="DN37" s="186"/>
      <c r="DO37" s="186"/>
    </row>
    <row r="38" spans="1:119" ht="32.25" customHeight="1" x14ac:dyDescent="0.15">
      <c r="A38" s="187"/>
      <c r="B38" s="213"/>
      <c r="C38" s="431" t="str">
        <f t="shared" ref="C38:C43" si="5">IF(E38="","",C37+1)</f>
        <v/>
      </c>
      <c r="D38" s="431"/>
      <c r="E38" s="430" t="str">
        <f>IF('各会計、関係団体の財政状況及び健全化判断比率'!B11="","",'各会計、関係団体の財政状況及び健全化判断比率'!B11)</f>
        <v/>
      </c>
      <c r="F38" s="430"/>
      <c r="G38" s="430"/>
      <c r="H38" s="430"/>
      <c r="I38" s="430"/>
      <c r="J38" s="430"/>
      <c r="K38" s="430"/>
      <c r="L38" s="430"/>
      <c r="M38" s="430"/>
      <c r="N38" s="430"/>
      <c r="O38" s="430"/>
      <c r="P38" s="430"/>
      <c r="Q38" s="430"/>
      <c r="R38" s="430"/>
      <c r="S38" s="430"/>
      <c r="T38" s="214"/>
      <c r="U38" s="431" t="str">
        <f t="shared" si="4"/>
        <v/>
      </c>
      <c r="V38" s="431"/>
      <c r="W38" s="430"/>
      <c r="X38" s="430"/>
      <c r="Y38" s="430"/>
      <c r="Z38" s="430"/>
      <c r="AA38" s="430"/>
      <c r="AB38" s="430"/>
      <c r="AC38" s="430"/>
      <c r="AD38" s="430"/>
      <c r="AE38" s="430"/>
      <c r="AF38" s="430"/>
      <c r="AG38" s="430"/>
      <c r="AH38" s="430"/>
      <c r="AI38" s="430"/>
      <c r="AJ38" s="430"/>
      <c r="AK38" s="430"/>
      <c r="AL38" s="214"/>
      <c r="AM38" s="431" t="str">
        <f t="shared" si="0"/>
        <v/>
      </c>
      <c r="AN38" s="431"/>
      <c r="AO38" s="430"/>
      <c r="AP38" s="430"/>
      <c r="AQ38" s="430"/>
      <c r="AR38" s="430"/>
      <c r="AS38" s="430"/>
      <c r="AT38" s="430"/>
      <c r="AU38" s="430"/>
      <c r="AV38" s="430"/>
      <c r="AW38" s="430"/>
      <c r="AX38" s="430"/>
      <c r="AY38" s="430"/>
      <c r="AZ38" s="430"/>
      <c r="BA38" s="430"/>
      <c r="BB38" s="430"/>
      <c r="BC38" s="430"/>
      <c r="BD38" s="214"/>
      <c r="BE38" s="431" t="str">
        <f t="shared" si="1"/>
        <v/>
      </c>
      <c r="BF38" s="431"/>
      <c r="BG38" s="430"/>
      <c r="BH38" s="430"/>
      <c r="BI38" s="430"/>
      <c r="BJ38" s="430"/>
      <c r="BK38" s="430"/>
      <c r="BL38" s="430"/>
      <c r="BM38" s="430"/>
      <c r="BN38" s="430"/>
      <c r="BO38" s="430"/>
      <c r="BP38" s="430"/>
      <c r="BQ38" s="430"/>
      <c r="BR38" s="430"/>
      <c r="BS38" s="430"/>
      <c r="BT38" s="430"/>
      <c r="BU38" s="430"/>
      <c r="BV38" s="214"/>
      <c r="BW38" s="431">
        <f t="shared" si="2"/>
        <v>12</v>
      </c>
      <c r="BX38" s="431"/>
      <c r="BY38" s="430" t="str">
        <f>IF('各会計、関係団体の財政状況及び健全化判断比率'!B72="","",'各会計、関係団体の財政状況及び健全化判断比率'!B72)</f>
        <v>東京都後期高齢者医療広域連合
（後期高齢者医療特別会計）</v>
      </c>
      <c r="BZ38" s="430"/>
      <c r="CA38" s="430"/>
      <c r="CB38" s="430"/>
      <c r="CC38" s="430"/>
      <c r="CD38" s="430"/>
      <c r="CE38" s="430"/>
      <c r="CF38" s="430"/>
      <c r="CG38" s="430"/>
      <c r="CH38" s="430"/>
      <c r="CI38" s="430"/>
      <c r="CJ38" s="430"/>
      <c r="CK38" s="430"/>
      <c r="CL38" s="430"/>
      <c r="CM38" s="430"/>
      <c r="CN38" s="214"/>
      <c r="CO38" s="431">
        <f t="shared" si="3"/>
        <v>20</v>
      </c>
      <c r="CP38" s="431"/>
      <c r="CQ38" s="430" t="str">
        <f>IF('各会計、関係団体の財政状況及び健全化判断比率'!BS11="","",'各会計、関係団体の財政状況及び健全化判断比率'!BS11)</f>
        <v>（一社）まちづくり府中</v>
      </c>
      <c r="CR38" s="430"/>
      <c r="CS38" s="430"/>
      <c r="CT38" s="430"/>
      <c r="CU38" s="430"/>
      <c r="CV38" s="430"/>
      <c r="CW38" s="430"/>
      <c r="CX38" s="430"/>
      <c r="CY38" s="430"/>
      <c r="CZ38" s="430"/>
      <c r="DA38" s="430"/>
      <c r="DB38" s="430"/>
      <c r="DC38" s="430"/>
      <c r="DD38" s="430"/>
      <c r="DE38" s="430"/>
      <c r="DF38" s="211"/>
      <c r="DG38" s="432" t="str">
        <f>IF('各会計、関係団体の財政状況及び健全化判断比率'!BR11="","",'各会計、関係団体の財政状況及び健全化判断比率'!BR11)</f>
        <v/>
      </c>
      <c r="DH38" s="432"/>
      <c r="DI38" s="218"/>
      <c r="DJ38" s="186"/>
      <c r="DK38" s="186"/>
      <c r="DL38" s="186"/>
      <c r="DM38" s="186"/>
      <c r="DN38" s="186"/>
      <c r="DO38" s="186"/>
    </row>
    <row r="39" spans="1:119" ht="32.25" customHeight="1" x14ac:dyDescent="0.15">
      <c r="A39" s="187"/>
      <c r="B39" s="213"/>
      <c r="C39" s="431" t="str">
        <f t="shared" si="5"/>
        <v/>
      </c>
      <c r="D39" s="431"/>
      <c r="E39" s="430" t="str">
        <f>IF('各会計、関係団体の財政状況及び健全化判断比率'!B12="","",'各会計、関係団体の財政状況及び健全化判断比率'!B12)</f>
        <v/>
      </c>
      <c r="F39" s="430"/>
      <c r="G39" s="430"/>
      <c r="H39" s="430"/>
      <c r="I39" s="430"/>
      <c r="J39" s="430"/>
      <c r="K39" s="430"/>
      <c r="L39" s="430"/>
      <c r="M39" s="430"/>
      <c r="N39" s="430"/>
      <c r="O39" s="430"/>
      <c r="P39" s="430"/>
      <c r="Q39" s="430"/>
      <c r="R39" s="430"/>
      <c r="S39" s="430"/>
      <c r="T39" s="214"/>
      <c r="U39" s="431" t="str">
        <f t="shared" si="4"/>
        <v/>
      </c>
      <c r="V39" s="431"/>
      <c r="W39" s="430"/>
      <c r="X39" s="430"/>
      <c r="Y39" s="430"/>
      <c r="Z39" s="430"/>
      <c r="AA39" s="430"/>
      <c r="AB39" s="430"/>
      <c r="AC39" s="430"/>
      <c r="AD39" s="430"/>
      <c r="AE39" s="430"/>
      <c r="AF39" s="430"/>
      <c r="AG39" s="430"/>
      <c r="AH39" s="430"/>
      <c r="AI39" s="430"/>
      <c r="AJ39" s="430"/>
      <c r="AK39" s="430"/>
      <c r="AL39" s="214"/>
      <c r="AM39" s="431" t="str">
        <f t="shared" si="0"/>
        <v/>
      </c>
      <c r="AN39" s="431"/>
      <c r="AO39" s="430"/>
      <c r="AP39" s="430"/>
      <c r="AQ39" s="430"/>
      <c r="AR39" s="430"/>
      <c r="AS39" s="430"/>
      <c r="AT39" s="430"/>
      <c r="AU39" s="430"/>
      <c r="AV39" s="430"/>
      <c r="AW39" s="430"/>
      <c r="AX39" s="430"/>
      <c r="AY39" s="430"/>
      <c r="AZ39" s="430"/>
      <c r="BA39" s="430"/>
      <c r="BB39" s="430"/>
      <c r="BC39" s="430"/>
      <c r="BD39" s="214"/>
      <c r="BE39" s="431" t="str">
        <f t="shared" si="1"/>
        <v/>
      </c>
      <c r="BF39" s="431"/>
      <c r="BG39" s="430"/>
      <c r="BH39" s="430"/>
      <c r="BI39" s="430"/>
      <c r="BJ39" s="430"/>
      <c r="BK39" s="430"/>
      <c r="BL39" s="430"/>
      <c r="BM39" s="430"/>
      <c r="BN39" s="430"/>
      <c r="BO39" s="430"/>
      <c r="BP39" s="430"/>
      <c r="BQ39" s="430"/>
      <c r="BR39" s="430"/>
      <c r="BS39" s="430"/>
      <c r="BT39" s="430"/>
      <c r="BU39" s="430"/>
      <c r="BV39" s="214"/>
      <c r="BW39" s="431">
        <f t="shared" si="2"/>
        <v>13</v>
      </c>
      <c r="BX39" s="431"/>
      <c r="BY39" s="430" t="str">
        <f>IF('各会計、関係団体の財政状況及び健全化判断比率'!B73="","",'各会計、関係団体の財政状況及び健全化判断比率'!B73)</f>
        <v>東京市町村総合事務組合
（交通災害共済事業特別会計）</v>
      </c>
      <c r="BZ39" s="430"/>
      <c r="CA39" s="430"/>
      <c r="CB39" s="430"/>
      <c r="CC39" s="430"/>
      <c r="CD39" s="430"/>
      <c r="CE39" s="430"/>
      <c r="CF39" s="430"/>
      <c r="CG39" s="430"/>
      <c r="CH39" s="430"/>
      <c r="CI39" s="430"/>
      <c r="CJ39" s="430"/>
      <c r="CK39" s="430"/>
      <c r="CL39" s="430"/>
      <c r="CM39" s="430"/>
      <c r="CN39" s="214"/>
      <c r="CO39" s="431" t="str">
        <f t="shared" si="3"/>
        <v/>
      </c>
      <c r="CP39" s="431"/>
      <c r="CQ39" s="430" t="str">
        <f>IF('各会計、関係団体の財政状況及び健全化判断比率'!BS12="","",'各会計、関係団体の財政状況及び健全化判断比率'!BS12)</f>
        <v/>
      </c>
      <c r="CR39" s="430"/>
      <c r="CS39" s="430"/>
      <c r="CT39" s="430"/>
      <c r="CU39" s="430"/>
      <c r="CV39" s="430"/>
      <c r="CW39" s="430"/>
      <c r="CX39" s="430"/>
      <c r="CY39" s="430"/>
      <c r="CZ39" s="430"/>
      <c r="DA39" s="430"/>
      <c r="DB39" s="430"/>
      <c r="DC39" s="430"/>
      <c r="DD39" s="430"/>
      <c r="DE39" s="430"/>
      <c r="DF39" s="211"/>
      <c r="DG39" s="432" t="str">
        <f>IF('各会計、関係団体の財政状況及び健全化判断比率'!BR12="","",'各会計、関係団体の財政状況及び健全化判断比率'!BR12)</f>
        <v/>
      </c>
      <c r="DH39" s="432"/>
      <c r="DI39" s="218"/>
      <c r="DJ39" s="186"/>
      <c r="DK39" s="186"/>
      <c r="DL39" s="186"/>
      <c r="DM39" s="186"/>
      <c r="DN39" s="186"/>
      <c r="DO39" s="186"/>
    </row>
    <row r="40" spans="1:119" ht="32.25" customHeight="1" x14ac:dyDescent="0.15">
      <c r="A40" s="187"/>
      <c r="B40" s="213"/>
      <c r="C40" s="431" t="str">
        <f t="shared" si="5"/>
        <v/>
      </c>
      <c r="D40" s="431"/>
      <c r="E40" s="430" t="str">
        <f>IF('各会計、関係団体の財政状況及び健全化判断比率'!B13="","",'各会計、関係団体の財政状況及び健全化判断比率'!B13)</f>
        <v/>
      </c>
      <c r="F40" s="430"/>
      <c r="G40" s="430"/>
      <c r="H40" s="430"/>
      <c r="I40" s="430"/>
      <c r="J40" s="430"/>
      <c r="K40" s="430"/>
      <c r="L40" s="430"/>
      <c r="M40" s="430"/>
      <c r="N40" s="430"/>
      <c r="O40" s="430"/>
      <c r="P40" s="430"/>
      <c r="Q40" s="430"/>
      <c r="R40" s="430"/>
      <c r="S40" s="430"/>
      <c r="T40" s="214"/>
      <c r="U40" s="431" t="str">
        <f t="shared" si="4"/>
        <v/>
      </c>
      <c r="V40" s="431"/>
      <c r="W40" s="430"/>
      <c r="X40" s="430"/>
      <c r="Y40" s="430"/>
      <c r="Z40" s="430"/>
      <c r="AA40" s="430"/>
      <c r="AB40" s="430"/>
      <c r="AC40" s="430"/>
      <c r="AD40" s="430"/>
      <c r="AE40" s="430"/>
      <c r="AF40" s="430"/>
      <c r="AG40" s="430"/>
      <c r="AH40" s="430"/>
      <c r="AI40" s="430"/>
      <c r="AJ40" s="430"/>
      <c r="AK40" s="430"/>
      <c r="AL40" s="214"/>
      <c r="AM40" s="431" t="str">
        <f t="shared" si="0"/>
        <v/>
      </c>
      <c r="AN40" s="431"/>
      <c r="AO40" s="430"/>
      <c r="AP40" s="430"/>
      <c r="AQ40" s="430"/>
      <c r="AR40" s="430"/>
      <c r="AS40" s="430"/>
      <c r="AT40" s="430"/>
      <c r="AU40" s="430"/>
      <c r="AV40" s="430"/>
      <c r="AW40" s="430"/>
      <c r="AX40" s="430"/>
      <c r="AY40" s="430"/>
      <c r="AZ40" s="430"/>
      <c r="BA40" s="430"/>
      <c r="BB40" s="430"/>
      <c r="BC40" s="430"/>
      <c r="BD40" s="214"/>
      <c r="BE40" s="431" t="str">
        <f t="shared" si="1"/>
        <v/>
      </c>
      <c r="BF40" s="431"/>
      <c r="BG40" s="430"/>
      <c r="BH40" s="430"/>
      <c r="BI40" s="430"/>
      <c r="BJ40" s="430"/>
      <c r="BK40" s="430"/>
      <c r="BL40" s="430"/>
      <c r="BM40" s="430"/>
      <c r="BN40" s="430"/>
      <c r="BO40" s="430"/>
      <c r="BP40" s="430"/>
      <c r="BQ40" s="430"/>
      <c r="BR40" s="430"/>
      <c r="BS40" s="430"/>
      <c r="BT40" s="430"/>
      <c r="BU40" s="430"/>
      <c r="BV40" s="214"/>
      <c r="BW40" s="431">
        <f t="shared" si="2"/>
        <v>14</v>
      </c>
      <c r="BX40" s="431"/>
      <c r="BY40" s="430" t="str">
        <f>IF('各会計、関係団体の財政状況及び健全化判断比率'!B74="","",'各会計、関係団体の財政状況及び健全化判断比率'!B74)</f>
        <v>稲城・府中墓苑組合（一般会計）</v>
      </c>
      <c r="BZ40" s="430"/>
      <c r="CA40" s="430"/>
      <c r="CB40" s="430"/>
      <c r="CC40" s="430"/>
      <c r="CD40" s="430"/>
      <c r="CE40" s="430"/>
      <c r="CF40" s="430"/>
      <c r="CG40" s="430"/>
      <c r="CH40" s="430"/>
      <c r="CI40" s="430"/>
      <c r="CJ40" s="430"/>
      <c r="CK40" s="430"/>
      <c r="CL40" s="430"/>
      <c r="CM40" s="430"/>
      <c r="CN40" s="214"/>
      <c r="CO40" s="431" t="str">
        <f t="shared" si="3"/>
        <v/>
      </c>
      <c r="CP40" s="431"/>
      <c r="CQ40" s="430" t="str">
        <f>IF('各会計、関係団体の財政状況及び健全化判断比率'!BS13="","",'各会計、関係団体の財政状況及び健全化判断比率'!BS13)</f>
        <v/>
      </c>
      <c r="CR40" s="430"/>
      <c r="CS40" s="430"/>
      <c r="CT40" s="430"/>
      <c r="CU40" s="430"/>
      <c r="CV40" s="430"/>
      <c r="CW40" s="430"/>
      <c r="CX40" s="430"/>
      <c r="CY40" s="430"/>
      <c r="CZ40" s="430"/>
      <c r="DA40" s="430"/>
      <c r="DB40" s="430"/>
      <c r="DC40" s="430"/>
      <c r="DD40" s="430"/>
      <c r="DE40" s="430"/>
      <c r="DF40" s="211"/>
      <c r="DG40" s="432" t="str">
        <f>IF('各会計、関係団体の財政状況及び健全化判断比率'!BR13="","",'各会計、関係団体の財政状況及び健全化判断比率'!BR13)</f>
        <v/>
      </c>
      <c r="DH40" s="432"/>
      <c r="DI40" s="218"/>
      <c r="DJ40" s="186"/>
      <c r="DK40" s="186"/>
      <c r="DL40" s="186"/>
      <c r="DM40" s="186"/>
      <c r="DN40" s="186"/>
      <c r="DO40" s="186"/>
    </row>
    <row r="41" spans="1:119" ht="32.25" customHeight="1" x14ac:dyDescent="0.15">
      <c r="A41" s="187"/>
      <c r="B41" s="213"/>
      <c r="C41" s="431" t="str">
        <f t="shared" si="5"/>
        <v/>
      </c>
      <c r="D41" s="431"/>
      <c r="E41" s="430" t="str">
        <f>IF('各会計、関係団体の財政状況及び健全化判断比率'!B14="","",'各会計、関係団体の財政状況及び健全化判断比率'!B14)</f>
        <v/>
      </c>
      <c r="F41" s="430"/>
      <c r="G41" s="430"/>
      <c r="H41" s="430"/>
      <c r="I41" s="430"/>
      <c r="J41" s="430"/>
      <c r="K41" s="430"/>
      <c r="L41" s="430"/>
      <c r="M41" s="430"/>
      <c r="N41" s="430"/>
      <c r="O41" s="430"/>
      <c r="P41" s="430"/>
      <c r="Q41" s="430"/>
      <c r="R41" s="430"/>
      <c r="S41" s="430"/>
      <c r="T41" s="214"/>
      <c r="U41" s="431" t="str">
        <f t="shared" si="4"/>
        <v/>
      </c>
      <c r="V41" s="431"/>
      <c r="W41" s="430"/>
      <c r="X41" s="430"/>
      <c r="Y41" s="430"/>
      <c r="Z41" s="430"/>
      <c r="AA41" s="430"/>
      <c r="AB41" s="430"/>
      <c r="AC41" s="430"/>
      <c r="AD41" s="430"/>
      <c r="AE41" s="430"/>
      <c r="AF41" s="430"/>
      <c r="AG41" s="430"/>
      <c r="AH41" s="430"/>
      <c r="AI41" s="430"/>
      <c r="AJ41" s="430"/>
      <c r="AK41" s="430"/>
      <c r="AL41" s="214"/>
      <c r="AM41" s="431" t="str">
        <f t="shared" si="0"/>
        <v/>
      </c>
      <c r="AN41" s="431"/>
      <c r="AO41" s="430"/>
      <c r="AP41" s="430"/>
      <c r="AQ41" s="430"/>
      <c r="AR41" s="430"/>
      <c r="AS41" s="430"/>
      <c r="AT41" s="430"/>
      <c r="AU41" s="430"/>
      <c r="AV41" s="430"/>
      <c r="AW41" s="430"/>
      <c r="AX41" s="430"/>
      <c r="AY41" s="430"/>
      <c r="AZ41" s="430"/>
      <c r="BA41" s="430"/>
      <c r="BB41" s="430"/>
      <c r="BC41" s="430"/>
      <c r="BD41" s="214"/>
      <c r="BE41" s="431" t="str">
        <f t="shared" si="1"/>
        <v/>
      </c>
      <c r="BF41" s="431"/>
      <c r="BG41" s="430"/>
      <c r="BH41" s="430"/>
      <c r="BI41" s="430"/>
      <c r="BJ41" s="430"/>
      <c r="BK41" s="430"/>
      <c r="BL41" s="430"/>
      <c r="BM41" s="430"/>
      <c r="BN41" s="430"/>
      <c r="BO41" s="430"/>
      <c r="BP41" s="430"/>
      <c r="BQ41" s="430"/>
      <c r="BR41" s="430"/>
      <c r="BS41" s="430"/>
      <c r="BT41" s="430"/>
      <c r="BU41" s="430"/>
      <c r="BV41" s="214"/>
      <c r="BW41" s="431">
        <f t="shared" si="2"/>
        <v>15</v>
      </c>
      <c r="BX41" s="431"/>
      <c r="BY41" s="430" t="str">
        <f>IF('各会計、関係団体の財政状況及び健全化判断比率'!B75="","",'各会計、関係団体の財政状況及び健全化判断比率'!B75)</f>
        <v>稲城・府中墓苑組合（墓地特別会計）</v>
      </c>
      <c r="BZ41" s="430"/>
      <c r="CA41" s="430"/>
      <c r="CB41" s="430"/>
      <c r="CC41" s="430"/>
      <c r="CD41" s="430"/>
      <c r="CE41" s="430"/>
      <c r="CF41" s="430"/>
      <c r="CG41" s="430"/>
      <c r="CH41" s="430"/>
      <c r="CI41" s="430"/>
      <c r="CJ41" s="430"/>
      <c r="CK41" s="430"/>
      <c r="CL41" s="430"/>
      <c r="CM41" s="430"/>
      <c r="CN41" s="214"/>
      <c r="CO41" s="431" t="str">
        <f t="shared" si="3"/>
        <v/>
      </c>
      <c r="CP41" s="431"/>
      <c r="CQ41" s="430" t="str">
        <f>IF('各会計、関係団体の財政状況及び健全化判断比率'!BS14="","",'各会計、関係団体の財政状況及び健全化判断比率'!BS14)</f>
        <v/>
      </c>
      <c r="CR41" s="430"/>
      <c r="CS41" s="430"/>
      <c r="CT41" s="430"/>
      <c r="CU41" s="430"/>
      <c r="CV41" s="430"/>
      <c r="CW41" s="430"/>
      <c r="CX41" s="430"/>
      <c r="CY41" s="430"/>
      <c r="CZ41" s="430"/>
      <c r="DA41" s="430"/>
      <c r="DB41" s="430"/>
      <c r="DC41" s="430"/>
      <c r="DD41" s="430"/>
      <c r="DE41" s="430"/>
      <c r="DF41" s="211"/>
      <c r="DG41" s="432" t="str">
        <f>IF('各会計、関係団体の財政状況及び健全化判断比率'!BR14="","",'各会計、関係団体の財政状況及び健全化判断比率'!BR14)</f>
        <v/>
      </c>
      <c r="DH41" s="432"/>
      <c r="DI41" s="218"/>
      <c r="DJ41" s="186"/>
      <c r="DK41" s="186"/>
      <c r="DL41" s="186"/>
      <c r="DM41" s="186"/>
      <c r="DN41" s="186"/>
      <c r="DO41" s="186"/>
    </row>
    <row r="42" spans="1:119" ht="32.25" customHeight="1" x14ac:dyDescent="0.15">
      <c r="A42" s="186"/>
      <c r="B42" s="213"/>
      <c r="C42" s="431" t="str">
        <f t="shared" si="5"/>
        <v/>
      </c>
      <c r="D42" s="431"/>
      <c r="E42" s="430" t="str">
        <f>IF('各会計、関係団体の財政状況及び健全化判断比率'!B15="","",'各会計、関係団体の財政状況及び健全化判断比率'!B15)</f>
        <v/>
      </c>
      <c r="F42" s="430"/>
      <c r="G42" s="430"/>
      <c r="H42" s="430"/>
      <c r="I42" s="430"/>
      <c r="J42" s="430"/>
      <c r="K42" s="430"/>
      <c r="L42" s="430"/>
      <c r="M42" s="430"/>
      <c r="N42" s="430"/>
      <c r="O42" s="430"/>
      <c r="P42" s="430"/>
      <c r="Q42" s="430"/>
      <c r="R42" s="430"/>
      <c r="S42" s="430"/>
      <c r="T42" s="214"/>
      <c r="U42" s="431" t="str">
        <f t="shared" si="4"/>
        <v/>
      </c>
      <c r="V42" s="431"/>
      <c r="W42" s="430"/>
      <c r="X42" s="430"/>
      <c r="Y42" s="430"/>
      <c r="Z42" s="430"/>
      <c r="AA42" s="430"/>
      <c r="AB42" s="430"/>
      <c r="AC42" s="430"/>
      <c r="AD42" s="430"/>
      <c r="AE42" s="430"/>
      <c r="AF42" s="430"/>
      <c r="AG42" s="430"/>
      <c r="AH42" s="430"/>
      <c r="AI42" s="430"/>
      <c r="AJ42" s="430"/>
      <c r="AK42" s="430"/>
      <c r="AL42" s="214"/>
      <c r="AM42" s="431" t="str">
        <f t="shared" si="0"/>
        <v/>
      </c>
      <c r="AN42" s="431"/>
      <c r="AO42" s="430"/>
      <c r="AP42" s="430"/>
      <c r="AQ42" s="430"/>
      <c r="AR42" s="430"/>
      <c r="AS42" s="430"/>
      <c r="AT42" s="430"/>
      <c r="AU42" s="430"/>
      <c r="AV42" s="430"/>
      <c r="AW42" s="430"/>
      <c r="AX42" s="430"/>
      <c r="AY42" s="430"/>
      <c r="AZ42" s="430"/>
      <c r="BA42" s="430"/>
      <c r="BB42" s="430"/>
      <c r="BC42" s="430"/>
      <c r="BD42" s="214"/>
      <c r="BE42" s="431" t="str">
        <f t="shared" si="1"/>
        <v/>
      </c>
      <c r="BF42" s="431"/>
      <c r="BG42" s="430"/>
      <c r="BH42" s="430"/>
      <c r="BI42" s="430"/>
      <c r="BJ42" s="430"/>
      <c r="BK42" s="430"/>
      <c r="BL42" s="430"/>
      <c r="BM42" s="430"/>
      <c r="BN42" s="430"/>
      <c r="BO42" s="430"/>
      <c r="BP42" s="430"/>
      <c r="BQ42" s="430"/>
      <c r="BR42" s="430"/>
      <c r="BS42" s="430"/>
      <c r="BT42" s="430"/>
      <c r="BU42" s="430"/>
      <c r="BV42" s="214"/>
      <c r="BW42" s="431" t="str">
        <f t="shared" si="2"/>
        <v/>
      </c>
      <c r="BX42" s="431"/>
      <c r="BY42" s="430" t="str">
        <f>IF('各会計、関係団体の財政状況及び健全化判断比率'!B76="","",'各会計、関係団体の財政状況及び健全化判断比率'!B76)</f>
        <v/>
      </c>
      <c r="BZ42" s="430"/>
      <c r="CA42" s="430"/>
      <c r="CB42" s="430"/>
      <c r="CC42" s="430"/>
      <c r="CD42" s="430"/>
      <c r="CE42" s="430"/>
      <c r="CF42" s="430"/>
      <c r="CG42" s="430"/>
      <c r="CH42" s="430"/>
      <c r="CI42" s="430"/>
      <c r="CJ42" s="430"/>
      <c r="CK42" s="430"/>
      <c r="CL42" s="430"/>
      <c r="CM42" s="430"/>
      <c r="CN42" s="214"/>
      <c r="CO42" s="431" t="str">
        <f t="shared" si="3"/>
        <v/>
      </c>
      <c r="CP42" s="431"/>
      <c r="CQ42" s="430" t="str">
        <f>IF('各会計、関係団体の財政状況及び健全化判断比率'!BS15="","",'各会計、関係団体の財政状況及び健全化判断比率'!BS15)</f>
        <v/>
      </c>
      <c r="CR42" s="430"/>
      <c r="CS42" s="430"/>
      <c r="CT42" s="430"/>
      <c r="CU42" s="430"/>
      <c r="CV42" s="430"/>
      <c r="CW42" s="430"/>
      <c r="CX42" s="430"/>
      <c r="CY42" s="430"/>
      <c r="CZ42" s="430"/>
      <c r="DA42" s="430"/>
      <c r="DB42" s="430"/>
      <c r="DC42" s="430"/>
      <c r="DD42" s="430"/>
      <c r="DE42" s="430"/>
      <c r="DF42" s="211"/>
      <c r="DG42" s="432" t="str">
        <f>IF('各会計、関係団体の財政状況及び健全化判断比率'!BR15="","",'各会計、関係団体の財政状況及び健全化判断比率'!BR15)</f>
        <v/>
      </c>
      <c r="DH42" s="432"/>
      <c r="DI42" s="218"/>
      <c r="DJ42" s="186"/>
      <c r="DK42" s="186"/>
      <c r="DL42" s="186"/>
      <c r="DM42" s="186"/>
      <c r="DN42" s="186"/>
      <c r="DO42" s="186"/>
    </row>
    <row r="43" spans="1:119" ht="32.25" customHeight="1" x14ac:dyDescent="0.15">
      <c r="A43" s="186"/>
      <c r="B43" s="213"/>
      <c r="C43" s="431" t="str">
        <f t="shared" si="5"/>
        <v/>
      </c>
      <c r="D43" s="431"/>
      <c r="E43" s="430" t="str">
        <f>IF('各会計、関係団体の財政状況及び健全化判断比率'!B16="","",'各会計、関係団体の財政状況及び健全化判断比率'!B16)</f>
        <v/>
      </c>
      <c r="F43" s="430"/>
      <c r="G43" s="430"/>
      <c r="H43" s="430"/>
      <c r="I43" s="430"/>
      <c r="J43" s="430"/>
      <c r="K43" s="430"/>
      <c r="L43" s="430"/>
      <c r="M43" s="430"/>
      <c r="N43" s="430"/>
      <c r="O43" s="430"/>
      <c r="P43" s="430"/>
      <c r="Q43" s="430"/>
      <c r="R43" s="430"/>
      <c r="S43" s="430"/>
      <c r="T43" s="214"/>
      <c r="U43" s="431" t="str">
        <f t="shared" si="4"/>
        <v/>
      </c>
      <c r="V43" s="431"/>
      <c r="W43" s="430"/>
      <c r="X43" s="430"/>
      <c r="Y43" s="430"/>
      <c r="Z43" s="430"/>
      <c r="AA43" s="430"/>
      <c r="AB43" s="430"/>
      <c r="AC43" s="430"/>
      <c r="AD43" s="430"/>
      <c r="AE43" s="430"/>
      <c r="AF43" s="430"/>
      <c r="AG43" s="430"/>
      <c r="AH43" s="430"/>
      <c r="AI43" s="430"/>
      <c r="AJ43" s="430"/>
      <c r="AK43" s="430"/>
      <c r="AL43" s="214"/>
      <c r="AM43" s="431" t="str">
        <f t="shared" si="0"/>
        <v/>
      </c>
      <c r="AN43" s="431"/>
      <c r="AO43" s="430"/>
      <c r="AP43" s="430"/>
      <c r="AQ43" s="430"/>
      <c r="AR43" s="430"/>
      <c r="AS43" s="430"/>
      <c r="AT43" s="430"/>
      <c r="AU43" s="430"/>
      <c r="AV43" s="430"/>
      <c r="AW43" s="430"/>
      <c r="AX43" s="430"/>
      <c r="AY43" s="430"/>
      <c r="AZ43" s="430"/>
      <c r="BA43" s="430"/>
      <c r="BB43" s="430"/>
      <c r="BC43" s="430"/>
      <c r="BD43" s="214"/>
      <c r="BE43" s="431" t="str">
        <f t="shared" si="1"/>
        <v/>
      </c>
      <c r="BF43" s="431"/>
      <c r="BG43" s="430"/>
      <c r="BH43" s="430"/>
      <c r="BI43" s="430"/>
      <c r="BJ43" s="430"/>
      <c r="BK43" s="430"/>
      <c r="BL43" s="430"/>
      <c r="BM43" s="430"/>
      <c r="BN43" s="430"/>
      <c r="BO43" s="430"/>
      <c r="BP43" s="430"/>
      <c r="BQ43" s="430"/>
      <c r="BR43" s="430"/>
      <c r="BS43" s="430"/>
      <c r="BT43" s="430"/>
      <c r="BU43" s="430"/>
      <c r="BV43" s="214"/>
      <c r="BW43" s="431" t="str">
        <f t="shared" si="2"/>
        <v/>
      </c>
      <c r="BX43" s="431"/>
      <c r="BY43" s="430" t="str">
        <f>IF('各会計、関係団体の財政状況及び健全化判断比率'!B77="","",'各会計、関係団体の財政状況及び健全化判断比率'!B77)</f>
        <v/>
      </c>
      <c r="BZ43" s="430"/>
      <c r="CA43" s="430"/>
      <c r="CB43" s="430"/>
      <c r="CC43" s="430"/>
      <c r="CD43" s="430"/>
      <c r="CE43" s="430"/>
      <c r="CF43" s="430"/>
      <c r="CG43" s="430"/>
      <c r="CH43" s="430"/>
      <c r="CI43" s="430"/>
      <c r="CJ43" s="430"/>
      <c r="CK43" s="430"/>
      <c r="CL43" s="430"/>
      <c r="CM43" s="430"/>
      <c r="CN43" s="214"/>
      <c r="CO43" s="431" t="str">
        <f t="shared" si="3"/>
        <v/>
      </c>
      <c r="CP43" s="431"/>
      <c r="CQ43" s="430" t="str">
        <f>IF('各会計、関係団体の財政状況及び健全化判断比率'!BS16="","",'各会計、関係団体の財政状況及び健全化判断比率'!BS16)</f>
        <v/>
      </c>
      <c r="CR43" s="430"/>
      <c r="CS43" s="430"/>
      <c r="CT43" s="430"/>
      <c r="CU43" s="430"/>
      <c r="CV43" s="430"/>
      <c r="CW43" s="430"/>
      <c r="CX43" s="430"/>
      <c r="CY43" s="430"/>
      <c r="CZ43" s="430"/>
      <c r="DA43" s="430"/>
      <c r="DB43" s="430"/>
      <c r="DC43" s="430"/>
      <c r="DD43" s="430"/>
      <c r="DE43" s="430"/>
      <c r="DF43" s="211"/>
      <c r="DG43" s="432" t="str">
        <f>IF('各会計、関係団体の財政状況及び健全化判断比率'!BR16="","",'各会計、関係団体の財政状況及び健全化判断比率'!BR16)</f>
        <v/>
      </c>
      <c r="DH43" s="43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tjR5CEXOynFWup7RfJs3WVU+EsMf4yUn5U/ARwV6HgJJ7nUJL8IWe2ZJil/69FIeOo+e29ZIumQRjCIR72rBmQ==" saltValue="/mCqcQuOcxX6JKQVRzFc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5" t="s">
        <v>572</v>
      </c>
      <c r="D34" s="1255"/>
      <c r="E34" s="1256"/>
      <c r="F34" s="32">
        <v>2.2999999999999998</v>
      </c>
      <c r="G34" s="33">
        <v>3.51</v>
      </c>
      <c r="H34" s="33">
        <v>4.58</v>
      </c>
      <c r="I34" s="33">
        <v>6.87</v>
      </c>
      <c r="J34" s="34">
        <v>7.32</v>
      </c>
      <c r="K34" s="22"/>
      <c r="L34" s="22"/>
      <c r="M34" s="22"/>
      <c r="N34" s="22"/>
      <c r="O34" s="22"/>
      <c r="P34" s="22"/>
    </row>
    <row r="35" spans="1:16" ht="39" customHeight="1" x14ac:dyDescent="0.15">
      <c r="A35" s="22"/>
      <c r="B35" s="35"/>
      <c r="C35" s="1249" t="s">
        <v>573</v>
      </c>
      <c r="D35" s="1250"/>
      <c r="E35" s="1251"/>
      <c r="F35" s="36">
        <v>5.0199999999999996</v>
      </c>
      <c r="G35" s="37">
        <v>4.9000000000000004</v>
      </c>
      <c r="H35" s="37">
        <v>5.62</v>
      </c>
      <c r="I35" s="37">
        <v>6.27</v>
      </c>
      <c r="J35" s="38">
        <v>4.4800000000000004</v>
      </c>
      <c r="K35" s="22"/>
      <c r="L35" s="22"/>
      <c r="M35" s="22"/>
      <c r="N35" s="22"/>
      <c r="O35" s="22"/>
      <c r="P35" s="22"/>
    </row>
    <row r="36" spans="1:16" ht="39" customHeight="1" x14ac:dyDescent="0.15">
      <c r="A36" s="22"/>
      <c r="B36" s="35"/>
      <c r="C36" s="1249" t="s">
        <v>574</v>
      </c>
      <c r="D36" s="1250"/>
      <c r="E36" s="1251"/>
      <c r="F36" s="36">
        <v>0.74</v>
      </c>
      <c r="G36" s="37">
        <v>1.27</v>
      </c>
      <c r="H36" s="37">
        <v>1.19</v>
      </c>
      <c r="I36" s="37">
        <v>0.94</v>
      </c>
      <c r="J36" s="38">
        <v>1.01</v>
      </c>
      <c r="K36" s="22"/>
      <c r="L36" s="22"/>
      <c r="M36" s="22"/>
      <c r="N36" s="22"/>
      <c r="O36" s="22"/>
      <c r="P36" s="22"/>
    </row>
    <row r="37" spans="1:16" ht="39" customHeight="1" x14ac:dyDescent="0.15">
      <c r="A37" s="22"/>
      <c r="B37" s="35"/>
      <c r="C37" s="1249" t="s">
        <v>575</v>
      </c>
      <c r="D37" s="1250"/>
      <c r="E37" s="1251"/>
      <c r="F37" s="36">
        <v>0.67</v>
      </c>
      <c r="G37" s="37">
        <v>0.44</v>
      </c>
      <c r="H37" s="37">
        <v>0.11</v>
      </c>
      <c r="I37" s="37">
        <v>0.25</v>
      </c>
      <c r="J37" s="38">
        <v>0.68</v>
      </c>
      <c r="K37" s="22"/>
      <c r="L37" s="22"/>
      <c r="M37" s="22"/>
      <c r="N37" s="22"/>
      <c r="O37" s="22"/>
      <c r="P37" s="22"/>
    </row>
    <row r="38" spans="1:16" ht="39" customHeight="1" x14ac:dyDescent="0.15">
      <c r="A38" s="22"/>
      <c r="B38" s="35"/>
      <c r="C38" s="1249" t="s">
        <v>576</v>
      </c>
      <c r="D38" s="1250"/>
      <c r="E38" s="1251"/>
      <c r="F38" s="36">
        <v>0.48</v>
      </c>
      <c r="G38" s="37">
        <v>0.11</v>
      </c>
      <c r="H38" s="37">
        <v>0.09</v>
      </c>
      <c r="I38" s="37">
        <v>0.1</v>
      </c>
      <c r="J38" s="38">
        <v>0.1</v>
      </c>
      <c r="K38" s="22"/>
      <c r="L38" s="22"/>
      <c r="M38" s="22"/>
      <c r="N38" s="22"/>
      <c r="O38" s="22"/>
      <c r="P38" s="22"/>
    </row>
    <row r="39" spans="1:16" ht="39" customHeight="1" x14ac:dyDescent="0.15">
      <c r="A39" s="22"/>
      <c r="B39" s="35"/>
      <c r="C39" s="1249" t="s">
        <v>577</v>
      </c>
      <c r="D39" s="1250"/>
      <c r="E39" s="1251"/>
      <c r="F39" s="36">
        <v>0.01</v>
      </c>
      <c r="G39" s="37">
        <v>0.01</v>
      </c>
      <c r="H39" s="37">
        <v>0.02</v>
      </c>
      <c r="I39" s="37">
        <v>0.26</v>
      </c>
      <c r="J39" s="38">
        <v>0.01</v>
      </c>
      <c r="K39" s="22"/>
      <c r="L39" s="22"/>
      <c r="M39" s="22"/>
      <c r="N39" s="22"/>
      <c r="O39" s="22"/>
      <c r="P39" s="22"/>
    </row>
    <row r="40" spans="1:16" ht="39" customHeight="1" x14ac:dyDescent="0.15">
      <c r="A40" s="22"/>
      <c r="B40" s="35"/>
      <c r="C40" s="1249" t="s">
        <v>578</v>
      </c>
      <c r="D40" s="1250"/>
      <c r="E40" s="1251"/>
      <c r="F40" s="36">
        <v>0.04</v>
      </c>
      <c r="G40" s="37">
        <v>0</v>
      </c>
      <c r="H40" s="37">
        <v>0</v>
      </c>
      <c r="I40" s="37">
        <v>0.01</v>
      </c>
      <c r="J40" s="38">
        <v>0</v>
      </c>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579</v>
      </c>
      <c r="D42" s="1250"/>
      <c r="E42" s="1251"/>
      <c r="F42" s="36" t="s">
        <v>522</v>
      </c>
      <c r="G42" s="37" t="s">
        <v>522</v>
      </c>
      <c r="H42" s="37" t="s">
        <v>522</v>
      </c>
      <c r="I42" s="37" t="s">
        <v>522</v>
      </c>
      <c r="J42" s="38" t="s">
        <v>522</v>
      </c>
      <c r="K42" s="22"/>
      <c r="L42" s="22"/>
      <c r="M42" s="22"/>
      <c r="N42" s="22"/>
      <c r="O42" s="22"/>
      <c r="P42" s="22"/>
    </row>
    <row r="43" spans="1:16" ht="39" customHeight="1" thickBot="1" x14ac:dyDescent="0.2">
      <c r="A43" s="22"/>
      <c r="B43" s="40"/>
      <c r="C43" s="1252" t="s">
        <v>580</v>
      </c>
      <c r="D43" s="1253"/>
      <c r="E43" s="1254"/>
      <c r="F43" s="41">
        <v>0</v>
      </c>
      <c r="G43" s="42">
        <v>0</v>
      </c>
      <c r="H43" s="42">
        <v>0</v>
      </c>
      <c r="I43" s="42">
        <v>0</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nZusj/NNNAP4ajt2Dv1fzG90jRBj85kwdpxoFaSgonw9jHMuEUq+UY4jk5jhZxmR1L6weY34Rp+ZFJwdAg1g==" saltValue="5cUmTSS/6VzNpIYZShp4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5" t="s">
        <v>10</v>
      </c>
      <c r="C45" s="1276"/>
      <c r="D45" s="58"/>
      <c r="E45" s="1281" t="s">
        <v>11</v>
      </c>
      <c r="F45" s="1281"/>
      <c r="G45" s="1281"/>
      <c r="H45" s="1281"/>
      <c r="I45" s="1281"/>
      <c r="J45" s="1282"/>
      <c r="K45" s="59">
        <v>4440</v>
      </c>
      <c r="L45" s="60">
        <v>4254</v>
      </c>
      <c r="M45" s="60">
        <v>4185</v>
      </c>
      <c r="N45" s="60">
        <v>4136</v>
      </c>
      <c r="O45" s="61">
        <v>4036</v>
      </c>
      <c r="P45" s="48"/>
      <c r="Q45" s="48"/>
      <c r="R45" s="48"/>
      <c r="S45" s="48"/>
      <c r="T45" s="48"/>
      <c r="U45" s="48"/>
    </row>
    <row r="46" spans="1:21" ht="30.75" customHeight="1" x14ac:dyDescent="0.15">
      <c r="A46" s="48"/>
      <c r="B46" s="1277"/>
      <c r="C46" s="1278"/>
      <c r="D46" s="62"/>
      <c r="E46" s="1259" t="s">
        <v>12</v>
      </c>
      <c r="F46" s="1259"/>
      <c r="G46" s="1259"/>
      <c r="H46" s="1259"/>
      <c r="I46" s="1259"/>
      <c r="J46" s="1260"/>
      <c r="K46" s="63" t="s">
        <v>522</v>
      </c>
      <c r="L46" s="64" t="s">
        <v>522</v>
      </c>
      <c r="M46" s="64" t="s">
        <v>522</v>
      </c>
      <c r="N46" s="64" t="s">
        <v>522</v>
      </c>
      <c r="O46" s="65" t="s">
        <v>522</v>
      </c>
      <c r="P46" s="48"/>
      <c r="Q46" s="48"/>
      <c r="R46" s="48"/>
      <c r="S46" s="48"/>
      <c r="T46" s="48"/>
      <c r="U46" s="48"/>
    </row>
    <row r="47" spans="1:21" ht="30.75" customHeight="1" x14ac:dyDescent="0.15">
      <c r="A47" s="48"/>
      <c r="B47" s="1277"/>
      <c r="C47" s="1278"/>
      <c r="D47" s="62"/>
      <c r="E47" s="1259" t="s">
        <v>13</v>
      </c>
      <c r="F47" s="1259"/>
      <c r="G47" s="1259"/>
      <c r="H47" s="1259"/>
      <c r="I47" s="1259"/>
      <c r="J47" s="1260"/>
      <c r="K47" s="63" t="s">
        <v>522</v>
      </c>
      <c r="L47" s="64" t="s">
        <v>522</v>
      </c>
      <c r="M47" s="64" t="s">
        <v>522</v>
      </c>
      <c r="N47" s="64" t="s">
        <v>522</v>
      </c>
      <c r="O47" s="65" t="s">
        <v>522</v>
      </c>
      <c r="P47" s="48"/>
      <c r="Q47" s="48"/>
      <c r="R47" s="48"/>
      <c r="S47" s="48"/>
      <c r="T47" s="48"/>
      <c r="U47" s="48"/>
    </row>
    <row r="48" spans="1:21" ht="30.75" customHeight="1" x14ac:dyDescent="0.15">
      <c r="A48" s="48"/>
      <c r="B48" s="1277"/>
      <c r="C48" s="1278"/>
      <c r="D48" s="62"/>
      <c r="E48" s="1259" t="s">
        <v>14</v>
      </c>
      <c r="F48" s="1259"/>
      <c r="G48" s="1259"/>
      <c r="H48" s="1259"/>
      <c r="I48" s="1259"/>
      <c r="J48" s="1260"/>
      <c r="K48" s="63">
        <v>408</v>
      </c>
      <c r="L48" s="64">
        <v>406</v>
      </c>
      <c r="M48" s="64">
        <v>386</v>
      </c>
      <c r="N48" s="64">
        <v>266</v>
      </c>
      <c r="O48" s="65">
        <v>257</v>
      </c>
      <c r="P48" s="48"/>
      <c r="Q48" s="48"/>
      <c r="R48" s="48"/>
      <c r="S48" s="48"/>
      <c r="T48" s="48"/>
      <c r="U48" s="48"/>
    </row>
    <row r="49" spans="1:21" ht="30.75" customHeight="1" x14ac:dyDescent="0.15">
      <c r="A49" s="48"/>
      <c r="B49" s="1277"/>
      <c r="C49" s="1278"/>
      <c r="D49" s="62"/>
      <c r="E49" s="1259" t="s">
        <v>15</v>
      </c>
      <c r="F49" s="1259"/>
      <c r="G49" s="1259"/>
      <c r="H49" s="1259"/>
      <c r="I49" s="1259"/>
      <c r="J49" s="1260"/>
      <c r="K49" s="63">
        <v>52</v>
      </c>
      <c r="L49" s="64">
        <v>72</v>
      </c>
      <c r="M49" s="64">
        <v>88</v>
      </c>
      <c r="N49" s="64">
        <v>101</v>
      </c>
      <c r="O49" s="65">
        <v>102</v>
      </c>
      <c r="P49" s="48"/>
      <c r="Q49" s="48"/>
      <c r="R49" s="48"/>
      <c r="S49" s="48"/>
      <c r="T49" s="48"/>
      <c r="U49" s="48"/>
    </row>
    <row r="50" spans="1:21" ht="30.75" customHeight="1" x14ac:dyDescent="0.15">
      <c r="A50" s="48"/>
      <c r="B50" s="1277"/>
      <c r="C50" s="1278"/>
      <c r="D50" s="62"/>
      <c r="E50" s="1259" t="s">
        <v>16</v>
      </c>
      <c r="F50" s="1259"/>
      <c r="G50" s="1259"/>
      <c r="H50" s="1259"/>
      <c r="I50" s="1259"/>
      <c r="J50" s="1260"/>
      <c r="K50" s="63">
        <v>991</v>
      </c>
      <c r="L50" s="64">
        <v>1320</v>
      </c>
      <c r="M50" s="64">
        <v>759</v>
      </c>
      <c r="N50" s="64">
        <v>1031</v>
      </c>
      <c r="O50" s="65">
        <v>691</v>
      </c>
      <c r="P50" s="48"/>
      <c r="Q50" s="48"/>
      <c r="R50" s="48"/>
      <c r="S50" s="48"/>
      <c r="T50" s="48"/>
      <c r="U50" s="48"/>
    </row>
    <row r="51" spans="1:21" ht="30.75" customHeight="1" x14ac:dyDescent="0.15">
      <c r="A51" s="48"/>
      <c r="B51" s="1279"/>
      <c r="C51" s="1280"/>
      <c r="D51" s="66"/>
      <c r="E51" s="1259" t="s">
        <v>17</v>
      </c>
      <c r="F51" s="1259"/>
      <c r="G51" s="1259"/>
      <c r="H51" s="1259"/>
      <c r="I51" s="1259"/>
      <c r="J51" s="1260"/>
      <c r="K51" s="63" t="s">
        <v>522</v>
      </c>
      <c r="L51" s="64" t="s">
        <v>522</v>
      </c>
      <c r="M51" s="64" t="s">
        <v>522</v>
      </c>
      <c r="N51" s="64" t="s">
        <v>522</v>
      </c>
      <c r="O51" s="65" t="s">
        <v>522</v>
      </c>
      <c r="P51" s="48"/>
      <c r="Q51" s="48"/>
      <c r="R51" s="48"/>
      <c r="S51" s="48"/>
      <c r="T51" s="48"/>
      <c r="U51" s="48"/>
    </row>
    <row r="52" spans="1:21" ht="30.75" customHeight="1" x14ac:dyDescent="0.15">
      <c r="A52" s="48"/>
      <c r="B52" s="1257" t="s">
        <v>18</v>
      </c>
      <c r="C52" s="1258"/>
      <c r="D52" s="66"/>
      <c r="E52" s="1259" t="s">
        <v>19</v>
      </c>
      <c r="F52" s="1259"/>
      <c r="G52" s="1259"/>
      <c r="H52" s="1259"/>
      <c r="I52" s="1259"/>
      <c r="J52" s="1260"/>
      <c r="K52" s="63">
        <v>4400</v>
      </c>
      <c r="L52" s="64">
        <v>4218</v>
      </c>
      <c r="M52" s="64">
        <v>4165</v>
      </c>
      <c r="N52" s="64">
        <v>3830</v>
      </c>
      <c r="O52" s="65">
        <v>3685</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1491</v>
      </c>
      <c r="L53" s="69">
        <v>1834</v>
      </c>
      <c r="M53" s="69">
        <v>1253</v>
      </c>
      <c r="N53" s="69">
        <v>1704</v>
      </c>
      <c r="O53" s="70">
        <v>1401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5" t="s">
        <v>24</v>
      </c>
      <c r="C57" s="1266"/>
      <c r="D57" s="1269" t="s">
        <v>25</v>
      </c>
      <c r="E57" s="1270"/>
      <c r="F57" s="1270"/>
      <c r="G57" s="1270"/>
      <c r="H57" s="1270"/>
      <c r="I57" s="1270"/>
      <c r="J57" s="1271"/>
      <c r="K57" s="83"/>
      <c r="L57" s="84"/>
      <c r="M57" s="84"/>
      <c r="N57" s="84"/>
      <c r="O57" s="85"/>
    </row>
    <row r="58" spans="1:21" ht="31.5" customHeight="1" thickBot="1" x14ac:dyDescent="0.2">
      <c r="B58" s="1267"/>
      <c r="C58" s="1268"/>
      <c r="D58" s="1272" t="s">
        <v>26</v>
      </c>
      <c r="E58" s="1273"/>
      <c r="F58" s="1273"/>
      <c r="G58" s="1273"/>
      <c r="H58" s="1273"/>
      <c r="I58" s="1273"/>
      <c r="J58" s="12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suSCV3dB8KTpW9QjvtsxVre1d6utx7levVR0zA/7afAnnw87MI3nv5wNupN7NRukzIzRp6YRErelBcWzwNWQ==" saltValue="Fq4mROysVYlrR9oBcAI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95" t="s">
        <v>29</v>
      </c>
      <c r="C41" s="1296"/>
      <c r="D41" s="102"/>
      <c r="E41" s="1297" t="s">
        <v>30</v>
      </c>
      <c r="F41" s="1297"/>
      <c r="G41" s="1297"/>
      <c r="H41" s="1298"/>
      <c r="I41" s="103">
        <v>38866</v>
      </c>
      <c r="J41" s="104">
        <v>40632</v>
      </c>
      <c r="K41" s="104">
        <v>44391</v>
      </c>
      <c r="L41" s="104">
        <v>42279</v>
      </c>
      <c r="M41" s="105">
        <v>40438</v>
      </c>
    </row>
    <row r="42" spans="2:13" ht="27.75" customHeight="1" x14ac:dyDescent="0.15">
      <c r="B42" s="1285"/>
      <c r="C42" s="1286"/>
      <c r="D42" s="106"/>
      <c r="E42" s="1289" t="s">
        <v>31</v>
      </c>
      <c r="F42" s="1289"/>
      <c r="G42" s="1289"/>
      <c r="H42" s="1290"/>
      <c r="I42" s="107">
        <v>6259</v>
      </c>
      <c r="J42" s="108">
        <v>4653</v>
      </c>
      <c r="K42" s="108">
        <v>4033</v>
      </c>
      <c r="L42" s="108">
        <v>3509</v>
      </c>
      <c r="M42" s="109">
        <v>3281</v>
      </c>
    </row>
    <row r="43" spans="2:13" ht="27.75" customHeight="1" x14ac:dyDescent="0.15">
      <c r="B43" s="1285"/>
      <c r="C43" s="1286"/>
      <c r="D43" s="106"/>
      <c r="E43" s="1289" t="s">
        <v>32</v>
      </c>
      <c r="F43" s="1289"/>
      <c r="G43" s="1289"/>
      <c r="H43" s="1290"/>
      <c r="I43" s="107">
        <v>3703</v>
      </c>
      <c r="J43" s="108">
        <v>3964</v>
      </c>
      <c r="K43" s="108">
        <v>4714</v>
      </c>
      <c r="L43" s="108">
        <v>4239</v>
      </c>
      <c r="M43" s="109">
        <v>3615</v>
      </c>
    </row>
    <row r="44" spans="2:13" ht="27.75" customHeight="1" x14ac:dyDescent="0.15">
      <c r="B44" s="1285"/>
      <c r="C44" s="1286"/>
      <c r="D44" s="106"/>
      <c r="E44" s="1289" t="s">
        <v>33</v>
      </c>
      <c r="F44" s="1289"/>
      <c r="G44" s="1289"/>
      <c r="H44" s="1290"/>
      <c r="I44" s="107">
        <v>526</v>
      </c>
      <c r="J44" s="108">
        <v>747</v>
      </c>
      <c r="K44" s="108">
        <v>665</v>
      </c>
      <c r="L44" s="108">
        <v>594</v>
      </c>
      <c r="M44" s="109">
        <v>511</v>
      </c>
    </row>
    <row r="45" spans="2:13" ht="27.75" customHeight="1" x14ac:dyDescent="0.15">
      <c r="B45" s="1285"/>
      <c r="C45" s="1286"/>
      <c r="D45" s="106"/>
      <c r="E45" s="1289" t="s">
        <v>34</v>
      </c>
      <c r="F45" s="1289"/>
      <c r="G45" s="1289"/>
      <c r="H45" s="1290"/>
      <c r="I45" s="107">
        <v>8148</v>
      </c>
      <c r="J45" s="108">
        <v>8162</v>
      </c>
      <c r="K45" s="108">
        <v>8111</v>
      </c>
      <c r="L45" s="108">
        <v>8203</v>
      </c>
      <c r="M45" s="109">
        <v>8227</v>
      </c>
    </row>
    <row r="46" spans="2:13" ht="27.75" customHeight="1" x14ac:dyDescent="0.15">
      <c r="B46" s="1285"/>
      <c r="C46" s="1286"/>
      <c r="D46" s="110"/>
      <c r="E46" s="1289" t="s">
        <v>35</v>
      </c>
      <c r="F46" s="1289"/>
      <c r="G46" s="1289"/>
      <c r="H46" s="1290"/>
      <c r="I46" s="107" t="s">
        <v>522</v>
      </c>
      <c r="J46" s="108" t="s">
        <v>522</v>
      </c>
      <c r="K46" s="108" t="s">
        <v>522</v>
      </c>
      <c r="L46" s="108" t="s">
        <v>522</v>
      </c>
      <c r="M46" s="109" t="s">
        <v>522</v>
      </c>
    </row>
    <row r="47" spans="2:13" ht="27.75" customHeight="1" x14ac:dyDescent="0.15">
      <c r="B47" s="1285"/>
      <c r="C47" s="1286"/>
      <c r="D47" s="111"/>
      <c r="E47" s="1299" t="s">
        <v>36</v>
      </c>
      <c r="F47" s="1300"/>
      <c r="G47" s="1300"/>
      <c r="H47" s="1301"/>
      <c r="I47" s="107" t="s">
        <v>522</v>
      </c>
      <c r="J47" s="108" t="s">
        <v>522</v>
      </c>
      <c r="K47" s="108" t="s">
        <v>522</v>
      </c>
      <c r="L47" s="108" t="s">
        <v>522</v>
      </c>
      <c r="M47" s="109" t="s">
        <v>522</v>
      </c>
    </row>
    <row r="48" spans="2:13" ht="27.75" customHeight="1" x14ac:dyDescent="0.15">
      <c r="B48" s="1285"/>
      <c r="C48" s="1286"/>
      <c r="D48" s="106"/>
      <c r="E48" s="1289" t="s">
        <v>37</v>
      </c>
      <c r="F48" s="1289"/>
      <c r="G48" s="1289"/>
      <c r="H48" s="1290"/>
      <c r="I48" s="107" t="s">
        <v>522</v>
      </c>
      <c r="J48" s="108" t="s">
        <v>522</v>
      </c>
      <c r="K48" s="108" t="s">
        <v>522</v>
      </c>
      <c r="L48" s="108" t="s">
        <v>522</v>
      </c>
      <c r="M48" s="109" t="s">
        <v>522</v>
      </c>
    </row>
    <row r="49" spans="2:13" ht="27.75" customHeight="1" x14ac:dyDescent="0.15">
      <c r="B49" s="1287"/>
      <c r="C49" s="1288"/>
      <c r="D49" s="106"/>
      <c r="E49" s="1289" t="s">
        <v>38</v>
      </c>
      <c r="F49" s="1289"/>
      <c r="G49" s="1289"/>
      <c r="H49" s="1290"/>
      <c r="I49" s="107" t="s">
        <v>522</v>
      </c>
      <c r="J49" s="108" t="s">
        <v>522</v>
      </c>
      <c r="K49" s="108" t="s">
        <v>522</v>
      </c>
      <c r="L49" s="108" t="s">
        <v>522</v>
      </c>
      <c r="M49" s="109" t="s">
        <v>522</v>
      </c>
    </row>
    <row r="50" spans="2:13" ht="27.75" customHeight="1" x14ac:dyDescent="0.15">
      <c r="B50" s="1283" t="s">
        <v>39</v>
      </c>
      <c r="C50" s="1284"/>
      <c r="D50" s="112"/>
      <c r="E50" s="1289" t="s">
        <v>40</v>
      </c>
      <c r="F50" s="1289"/>
      <c r="G50" s="1289"/>
      <c r="H50" s="1290"/>
      <c r="I50" s="107">
        <v>43043</v>
      </c>
      <c r="J50" s="108">
        <v>48663</v>
      </c>
      <c r="K50" s="108">
        <v>49628</v>
      </c>
      <c r="L50" s="108">
        <v>54062</v>
      </c>
      <c r="M50" s="109">
        <v>60567</v>
      </c>
    </row>
    <row r="51" spans="2:13" ht="27.75" customHeight="1" x14ac:dyDescent="0.15">
      <c r="B51" s="1285"/>
      <c r="C51" s="1286"/>
      <c r="D51" s="106"/>
      <c r="E51" s="1289" t="s">
        <v>41</v>
      </c>
      <c r="F51" s="1289"/>
      <c r="G51" s="1289"/>
      <c r="H51" s="1290"/>
      <c r="I51" s="107">
        <v>17805</v>
      </c>
      <c r="J51" s="108">
        <v>17539</v>
      </c>
      <c r="K51" s="108">
        <v>20781</v>
      </c>
      <c r="L51" s="108">
        <v>18909</v>
      </c>
      <c r="M51" s="109">
        <v>17642</v>
      </c>
    </row>
    <row r="52" spans="2:13" ht="27.75" customHeight="1" x14ac:dyDescent="0.15">
      <c r="B52" s="1287"/>
      <c r="C52" s="1288"/>
      <c r="D52" s="106"/>
      <c r="E52" s="1289" t="s">
        <v>42</v>
      </c>
      <c r="F52" s="1289"/>
      <c r="G52" s="1289"/>
      <c r="H52" s="1290"/>
      <c r="I52" s="107">
        <v>23377</v>
      </c>
      <c r="J52" s="108">
        <v>21030</v>
      </c>
      <c r="K52" s="108">
        <v>18732</v>
      </c>
      <c r="L52" s="108">
        <v>16555</v>
      </c>
      <c r="M52" s="109">
        <v>14444</v>
      </c>
    </row>
    <row r="53" spans="2:13" ht="27.75" customHeight="1" thickBot="1" x14ac:dyDescent="0.2">
      <c r="B53" s="1291" t="s">
        <v>43</v>
      </c>
      <c r="C53" s="1292"/>
      <c r="D53" s="113"/>
      <c r="E53" s="1293" t="s">
        <v>44</v>
      </c>
      <c r="F53" s="1293"/>
      <c r="G53" s="1293"/>
      <c r="H53" s="1294"/>
      <c r="I53" s="114">
        <v>-26722</v>
      </c>
      <c r="J53" s="115">
        <v>-29073</v>
      </c>
      <c r="K53" s="115">
        <v>-27227</v>
      </c>
      <c r="L53" s="115">
        <v>-30702</v>
      </c>
      <c r="M53" s="116">
        <v>-36583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jHsMB6CcdOiFSKCcxdPa5GKTba0ipMCZzJrSSnIjxV75FGg0Ym8kV0LUJrnutqw6oEO3yollSdqmpIFJ6uIg==" saltValue="oYCSYa2yUJW7LkRHzhkC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4" t="s">
        <v>47</v>
      </c>
      <c r="D55" s="1304"/>
      <c r="E55" s="1305"/>
      <c r="F55" s="128">
        <v>8000</v>
      </c>
      <c r="G55" s="128">
        <v>8000</v>
      </c>
      <c r="H55" s="129">
        <v>8007</v>
      </c>
    </row>
    <row r="56" spans="2:8" ht="52.5" customHeight="1" x14ac:dyDescent="0.15">
      <c r="B56" s="130"/>
      <c r="C56" s="1306" t="s">
        <v>48</v>
      </c>
      <c r="D56" s="1306"/>
      <c r="E56" s="1307"/>
      <c r="F56" s="131" t="s">
        <v>522</v>
      </c>
      <c r="G56" s="131" t="s">
        <v>522</v>
      </c>
      <c r="H56" s="132" t="s">
        <v>522</v>
      </c>
    </row>
    <row r="57" spans="2:8" ht="53.25" customHeight="1" x14ac:dyDescent="0.15">
      <c r="B57" s="130"/>
      <c r="C57" s="1308" t="s">
        <v>49</v>
      </c>
      <c r="D57" s="1308"/>
      <c r="E57" s="1309"/>
      <c r="F57" s="133">
        <v>38448</v>
      </c>
      <c r="G57" s="133">
        <v>42748</v>
      </c>
      <c r="H57" s="134">
        <v>48507</v>
      </c>
    </row>
    <row r="58" spans="2:8" ht="45.75" customHeight="1" x14ac:dyDescent="0.15">
      <c r="B58" s="135"/>
      <c r="C58" s="386" t="s">
        <v>587</v>
      </c>
      <c r="D58" s="387"/>
      <c r="E58" s="388"/>
      <c r="F58" s="136">
        <v>22658</v>
      </c>
      <c r="G58" s="136">
        <v>26975</v>
      </c>
      <c r="H58" s="137">
        <v>31936</v>
      </c>
    </row>
    <row r="59" spans="2:8" ht="45.75" customHeight="1" x14ac:dyDescent="0.15">
      <c r="B59" s="135"/>
      <c r="C59" s="386" t="s">
        <v>588</v>
      </c>
      <c r="D59" s="387"/>
      <c r="E59" s="388"/>
      <c r="F59" s="136">
        <v>6311</v>
      </c>
      <c r="G59" s="136">
        <v>6295</v>
      </c>
      <c r="H59" s="137">
        <v>6721</v>
      </c>
    </row>
    <row r="60" spans="2:8" ht="45.75" customHeight="1" x14ac:dyDescent="0.15">
      <c r="B60" s="135"/>
      <c r="C60" s="386" t="s">
        <v>589</v>
      </c>
      <c r="D60" s="387"/>
      <c r="E60" s="388"/>
      <c r="F60" s="136">
        <v>4160</v>
      </c>
      <c r="G60" s="136">
        <v>4160</v>
      </c>
      <c r="H60" s="137">
        <v>4160</v>
      </c>
    </row>
    <row r="61" spans="2:8" ht="45.75" customHeight="1" x14ac:dyDescent="0.15">
      <c r="B61" s="135"/>
      <c r="C61" s="386" t="s">
        <v>590</v>
      </c>
      <c r="D61" s="387"/>
      <c r="E61" s="388"/>
      <c r="F61" s="136">
        <v>908</v>
      </c>
      <c r="G61" s="136">
        <v>933</v>
      </c>
      <c r="H61" s="137">
        <v>1302</v>
      </c>
    </row>
    <row r="62" spans="2:8" ht="45.75" customHeight="1" thickBot="1" x14ac:dyDescent="0.2">
      <c r="B62" s="138"/>
      <c r="C62" s="389" t="s">
        <v>607</v>
      </c>
      <c r="D62" s="390"/>
      <c r="E62" s="391"/>
      <c r="F62" s="139">
        <v>1200</v>
      </c>
      <c r="G62" s="139">
        <v>1202</v>
      </c>
      <c r="H62" s="140">
        <v>1203</v>
      </c>
    </row>
    <row r="63" spans="2:8" ht="52.5" customHeight="1" thickBot="1" x14ac:dyDescent="0.2">
      <c r="B63" s="141"/>
      <c r="C63" s="1302" t="s">
        <v>50</v>
      </c>
      <c r="D63" s="1302"/>
      <c r="E63" s="1303"/>
      <c r="F63" s="142">
        <v>46448</v>
      </c>
      <c r="G63" s="142">
        <v>50748</v>
      </c>
      <c r="H63" s="143">
        <v>56514</v>
      </c>
    </row>
    <row r="64" spans="2:8" ht="15" customHeight="1" x14ac:dyDescent="0.15"/>
  </sheetData>
  <sheetProtection algorithmName="SHA-512" hashValue="Z4a9d6Tq6jcXn6ZAD1ZiJAXLgny5A72lSFI/3SmTDops34AIZAPNk55PeRYgh37zxfTylIdMDck6NSfJF0y8sg==" saltValue="A6Enwi4VGSmLesOZgi3M3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94" customWidth="1"/>
    <col min="2" max="107" width="2.5" style="394" customWidth="1"/>
    <col min="108" max="108" width="6.125" style="402" customWidth="1"/>
    <col min="109" max="109" width="5.875" style="401" customWidth="1"/>
    <col min="110" max="110" width="19.125" style="394" hidden="1"/>
    <col min="111" max="115" width="12.625" style="394" hidden="1"/>
    <col min="116" max="349" width="8.625" style="394" hidden="1"/>
    <col min="350" max="355" width="14.875" style="394" hidden="1"/>
    <col min="356" max="357" width="15.875" style="394" hidden="1"/>
    <col min="358" max="363" width="16.125" style="394" hidden="1"/>
    <col min="364" max="364" width="6.125" style="394" hidden="1"/>
    <col min="365" max="365" width="3" style="394" hidden="1"/>
    <col min="366" max="605" width="8.625" style="394" hidden="1"/>
    <col min="606" max="611" width="14.875" style="394" hidden="1"/>
    <col min="612" max="613" width="15.875" style="394" hidden="1"/>
    <col min="614" max="619" width="16.125" style="394" hidden="1"/>
    <col min="620" max="620" width="6.125" style="394" hidden="1"/>
    <col min="621" max="621" width="3" style="394" hidden="1"/>
    <col min="622" max="861" width="8.625" style="394" hidden="1"/>
    <col min="862" max="867" width="14.875" style="394" hidden="1"/>
    <col min="868" max="869" width="15.875" style="394" hidden="1"/>
    <col min="870" max="875" width="16.125" style="394" hidden="1"/>
    <col min="876" max="876" width="6.125" style="394" hidden="1"/>
    <col min="877" max="877" width="3" style="394" hidden="1"/>
    <col min="878" max="1117" width="8.625" style="394" hidden="1"/>
    <col min="1118" max="1123" width="14.875" style="394" hidden="1"/>
    <col min="1124" max="1125" width="15.875" style="394" hidden="1"/>
    <col min="1126" max="1131" width="16.125" style="394" hidden="1"/>
    <col min="1132" max="1132" width="6.125" style="394" hidden="1"/>
    <col min="1133" max="1133" width="3" style="394" hidden="1"/>
    <col min="1134" max="1373" width="8.625" style="394" hidden="1"/>
    <col min="1374" max="1379" width="14.875" style="394" hidden="1"/>
    <col min="1380" max="1381" width="15.875" style="394" hidden="1"/>
    <col min="1382" max="1387" width="16.125" style="394" hidden="1"/>
    <col min="1388" max="1388" width="6.125" style="394" hidden="1"/>
    <col min="1389" max="1389" width="3" style="394" hidden="1"/>
    <col min="1390" max="1629" width="8.625" style="394" hidden="1"/>
    <col min="1630" max="1635" width="14.875" style="394" hidden="1"/>
    <col min="1636" max="1637" width="15.875" style="394" hidden="1"/>
    <col min="1638" max="1643" width="16.125" style="394" hidden="1"/>
    <col min="1644" max="1644" width="6.125" style="394" hidden="1"/>
    <col min="1645" max="1645" width="3" style="394" hidden="1"/>
    <col min="1646" max="1885" width="8.625" style="394" hidden="1"/>
    <col min="1886" max="1891" width="14.875" style="394" hidden="1"/>
    <col min="1892" max="1893" width="15.875" style="394" hidden="1"/>
    <col min="1894" max="1899" width="16.125" style="394" hidden="1"/>
    <col min="1900" max="1900" width="6.125" style="394" hidden="1"/>
    <col min="1901" max="1901" width="3" style="394" hidden="1"/>
    <col min="1902" max="2141" width="8.625" style="394" hidden="1"/>
    <col min="2142" max="2147" width="14.875" style="394" hidden="1"/>
    <col min="2148" max="2149" width="15.875" style="394" hidden="1"/>
    <col min="2150" max="2155" width="16.125" style="394" hidden="1"/>
    <col min="2156" max="2156" width="6.125" style="394" hidden="1"/>
    <col min="2157" max="2157" width="3" style="394" hidden="1"/>
    <col min="2158" max="2397" width="8.625" style="394" hidden="1"/>
    <col min="2398" max="2403" width="14.875" style="394" hidden="1"/>
    <col min="2404" max="2405" width="15.875" style="394" hidden="1"/>
    <col min="2406" max="2411" width="16.125" style="394" hidden="1"/>
    <col min="2412" max="2412" width="6.125" style="394" hidden="1"/>
    <col min="2413" max="2413" width="3" style="394" hidden="1"/>
    <col min="2414" max="2653" width="8.625" style="394" hidden="1"/>
    <col min="2654" max="2659" width="14.875" style="394" hidden="1"/>
    <col min="2660" max="2661" width="15.875" style="394" hidden="1"/>
    <col min="2662" max="2667" width="16.125" style="394" hidden="1"/>
    <col min="2668" max="2668" width="6.125" style="394" hidden="1"/>
    <col min="2669" max="2669" width="3" style="394" hidden="1"/>
    <col min="2670" max="2909" width="8.625" style="394" hidden="1"/>
    <col min="2910" max="2915" width="14.875" style="394" hidden="1"/>
    <col min="2916" max="2917" width="15.875" style="394" hidden="1"/>
    <col min="2918" max="2923" width="16.125" style="394" hidden="1"/>
    <col min="2924" max="2924" width="6.125" style="394" hidden="1"/>
    <col min="2925" max="2925" width="3" style="394" hidden="1"/>
    <col min="2926" max="3165" width="8.625" style="394" hidden="1"/>
    <col min="3166" max="3171" width="14.875" style="394" hidden="1"/>
    <col min="3172" max="3173" width="15.875" style="394" hidden="1"/>
    <col min="3174" max="3179" width="16.125" style="394" hidden="1"/>
    <col min="3180" max="3180" width="6.125" style="394" hidden="1"/>
    <col min="3181" max="3181" width="3" style="394" hidden="1"/>
    <col min="3182" max="3421" width="8.625" style="394" hidden="1"/>
    <col min="3422" max="3427" width="14.875" style="394" hidden="1"/>
    <col min="3428" max="3429" width="15.875" style="394" hidden="1"/>
    <col min="3430" max="3435" width="16.125" style="394" hidden="1"/>
    <col min="3436" max="3436" width="6.125" style="394" hidden="1"/>
    <col min="3437" max="3437" width="3" style="394" hidden="1"/>
    <col min="3438" max="3677" width="8.625" style="394" hidden="1"/>
    <col min="3678" max="3683" width="14.875" style="394" hidden="1"/>
    <col min="3684" max="3685" width="15.875" style="394" hidden="1"/>
    <col min="3686" max="3691" width="16.125" style="394" hidden="1"/>
    <col min="3692" max="3692" width="6.125" style="394" hidden="1"/>
    <col min="3693" max="3693" width="3" style="394" hidden="1"/>
    <col min="3694" max="3933" width="8.625" style="394" hidden="1"/>
    <col min="3934" max="3939" width="14.875" style="394" hidden="1"/>
    <col min="3940" max="3941" width="15.875" style="394" hidden="1"/>
    <col min="3942" max="3947" width="16.125" style="394" hidden="1"/>
    <col min="3948" max="3948" width="6.125" style="394" hidden="1"/>
    <col min="3949" max="3949" width="3" style="394" hidden="1"/>
    <col min="3950" max="4189" width="8.625" style="394" hidden="1"/>
    <col min="4190" max="4195" width="14.875" style="394" hidden="1"/>
    <col min="4196" max="4197" width="15.875" style="394" hidden="1"/>
    <col min="4198" max="4203" width="16.125" style="394" hidden="1"/>
    <col min="4204" max="4204" width="6.125" style="394" hidden="1"/>
    <col min="4205" max="4205" width="3" style="394" hidden="1"/>
    <col min="4206" max="4445" width="8.625" style="394" hidden="1"/>
    <col min="4446" max="4451" width="14.875" style="394" hidden="1"/>
    <col min="4452" max="4453" width="15.875" style="394" hidden="1"/>
    <col min="4454" max="4459" width="16.125" style="394" hidden="1"/>
    <col min="4460" max="4460" width="6.125" style="394" hidden="1"/>
    <col min="4461" max="4461" width="3" style="394" hidden="1"/>
    <col min="4462" max="4701" width="8.625" style="394" hidden="1"/>
    <col min="4702" max="4707" width="14.875" style="394" hidden="1"/>
    <col min="4708" max="4709" width="15.875" style="394" hidden="1"/>
    <col min="4710" max="4715" width="16.125" style="394" hidden="1"/>
    <col min="4716" max="4716" width="6.125" style="394" hidden="1"/>
    <col min="4717" max="4717" width="3" style="394" hidden="1"/>
    <col min="4718" max="4957" width="8.625" style="394" hidden="1"/>
    <col min="4958" max="4963" width="14.875" style="394" hidden="1"/>
    <col min="4964" max="4965" width="15.875" style="394" hidden="1"/>
    <col min="4966" max="4971" width="16.125" style="394" hidden="1"/>
    <col min="4972" max="4972" width="6.125" style="394" hidden="1"/>
    <col min="4973" max="4973" width="3" style="394" hidden="1"/>
    <col min="4974" max="5213" width="8.625" style="394" hidden="1"/>
    <col min="5214" max="5219" width="14.875" style="394" hidden="1"/>
    <col min="5220" max="5221" width="15.875" style="394" hidden="1"/>
    <col min="5222" max="5227" width="16.125" style="394" hidden="1"/>
    <col min="5228" max="5228" width="6.125" style="394" hidden="1"/>
    <col min="5229" max="5229" width="3" style="394" hidden="1"/>
    <col min="5230" max="5469" width="8.625" style="394" hidden="1"/>
    <col min="5470" max="5475" width="14.875" style="394" hidden="1"/>
    <col min="5476" max="5477" width="15.875" style="394" hidden="1"/>
    <col min="5478" max="5483" width="16.125" style="394" hidden="1"/>
    <col min="5484" max="5484" width="6.125" style="394" hidden="1"/>
    <col min="5485" max="5485" width="3" style="394" hidden="1"/>
    <col min="5486" max="5725" width="8.625" style="394" hidden="1"/>
    <col min="5726" max="5731" width="14.875" style="394" hidden="1"/>
    <col min="5732" max="5733" width="15.875" style="394" hidden="1"/>
    <col min="5734" max="5739" width="16.125" style="394" hidden="1"/>
    <col min="5740" max="5740" width="6.125" style="394" hidden="1"/>
    <col min="5741" max="5741" width="3" style="394" hidden="1"/>
    <col min="5742" max="5981" width="8.625" style="394" hidden="1"/>
    <col min="5982" max="5987" width="14.875" style="394" hidden="1"/>
    <col min="5988" max="5989" width="15.875" style="394" hidden="1"/>
    <col min="5990" max="5995" width="16.125" style="394" hidden="1"/>
    <col min="5996" max="5996" width="6.125" style="394" hidden="1"/>
    <col min="5997" max="5997" width="3" style="394" hidden="1"/>
    <col min="5998" max="6237" width="8.625" style="394" hidden="1"/>
    <col min="6238" max="6243" width="14.875" style="394" hidden="1"/>
    <col min="6244" max="6245" width="15.875" style="394" hidden="1"/>
    <col min="6246" max="6251" width="16.125" style="394" hidden="1"/>
    <col min="6252" max="6252" width="6.125" style="394" hidden="1"/>
    <col min="6253" max="6253" width="3" style="394" hidden="1"/>
    <col min="6254" max="6493" width="8.625" style="394" hidden="1"/>
    <col min="6494" max="6499" width="14.875" style="394" hidden="1"/>
    <col min="6500" max="6501" width="15.875" style="394" hidden="1"/>
    <col min="6502" max="6507" width="16.125" style="394" hidden="1"/>
    <col min="6508" max="6508" width="6.125" style="394" hidden="1"/>
    <col min="6509" max="6509" width="3" style="394" hidden="1"/>
    <col min="6510" max="6749" width="8.625" style="394" hidden="1"/>
    <col min="6750" max="6755" width="14.875" style="394" hidden="1"/>
    <col min="6756" max="6757" width="15.875" style="394" hidden="1"/>
    <col min="6758" max="6763" width="16.125" style="394" hidden="1"/>
    <col min="6764" max="6764" width="6.125" style="394" hidden="1"/>
    <col min="6765" max="6765" width="3" style="394" hidden="1"/>
    <col min="6766" max="7005" width="8.625" style="394" hidden="1"/>
    <col min="7006" max="7011" width="14.875" style="394" hidden="1"/>
    <col min="7012" max="7013" width="15.875" style="394" hidden="1"/>
    <col min="7014" max="7019" width="16.125" style="394" hidden="1"/>
    <col min="7020" max="7020" width="6.125" style="394" hidden="1"/>
    <col min="7021" max="7021" width="3" style="394" hidden="1"/>
    <col min="7022" max="7261" width="8.625" style="394" hidden="1"/>
    <col min="7262" max="7267" width="14.875" style="394" hidden="1"/>
    <col min="7268" max="7269" width="15.875" style="394" hidden="1"/>
    <col min="7270" max="7275" width="16.125" style="394" hidden="1"/>
    <col min="7276" max="7276" width="6.125" style="394" hidden="1"/>
    <col min="7277" max="7277" width="3" style="394" hidden="1"/>
    <col min="7278" max="7517" width="8.625" style="394" hidden="1"/>
    <col min="7518" max="7523" width="14.875" style="394" hidden="1"/>
    <col min="7524" max="7525" width="15.875" style="394" hidden="1"/>
    <col min="7526" max="7531" width="16.125" style="394" hidden="1"/>
    <col min="7532" max="7532" width="6.125" style="394" hidden="1"/>
    <col min="7533" max="7533" width="3" style="394" hidden="1"/>
    <col min="7534" max="7773" width="8.625" style="394" hidden="1"/>
    <col min="7774" max="7779" width="14.875" style="394" hidden="1"/>
    <col min="7780" max="7781" width="15.875" style="394" hidden="1"/>
    <col min="7782" max="7787" width="16.125" style="394" hidden="1"/>
    <col min="7788" max="7788" width="6.125" style="394" hidden="1"/>
    <col min="7789" max="7789" width="3" style="394" hidden="1"/>
    <col min="7790" max="8029" width="8.625" style="394" hidden="1"/>
    <col min="8030" max="8035" width="14.875" style="394" hidden="1"/>
    <col min="8036" max="8037" width="15.875" style="394" hidden="1"/>
    <col min="8038" max="8043" width="16.125" style="394" hidden="1"/>
    <col min="8044" max="8044" width="6.125" style="394" hidden="1"/>
    <col min="8045" max="8045" width="3" style="394" hidden="1"/>
    <col min="8046" max="8285" width="8.625" style="394" hidden="1"/>
    <col min="8286" max="8291" width="14.875" style="394" hidden="1"/>
    <col min="8292" max="8293" width="15.875" style="394" hidden="1"/>
    <col min="8294" max="8299" width="16.125" style="394" hidden="1"/>
    <col min="8300" max="8300" width="6.125" style="394" hidden="1"/>
    <col min="8301" max="8301" width="3" style="394" hidden="1"/>
    <col min="8302" max="8541" width="8.625" style="394" hidden="1"/>
    <col min="8542" max="8547" width="14.875" style="394" hidden="1"/>
    <col min="8548" max="8549" width="15.875" style="394" hidden="1"/>
    <col min="8550" max="8555" width="16.125" style="394" hidden="1"/>
    <col min="8556" max="8556" width="6.125" style="394" hidden="1"/>
    <col min="8557" max="8557" width="3" style="394" hidden="1"/>
    <col min="8558" max="8797" width="8.625" style="394" hidden="1"/>
    <col min="8798" max="8803" width="14.875" style="394" hidden="1"/>
    <col min="8804" max="8805" width="15.875" style="394" hidden="1"/>
    <col min="8806" max="8811" width="16.125" style="394" hidden="1"/>
    <col min="8812" max="8812" width="6.125" style="394" hidden="1"/>
    <col min="8813" max="8813" width="3" style="394" hidden="1"/>
    <col min="8814" max="9053" width="8.625" style="394" hidden="1"/>
    <col min="9054" max="9059" width="14.875" style="394" hidden="1"/>
    <col min="9060" max="9061" width="15.875" style="394" hidden="1"/>
    <col min="9062" max="9067" width="16.125" style="394" hidden="1"/>
    <col min="9068" max="9068" width="6.125" style="394" hidden="1"/>
    <col min="9069" max="9069" width="3" style="394" hidden="1"/>
    <col min="9070" max="9309" width="8.625" style="394" hidden="1"/>
    <col min="9310" max="9315" width="14.875" style="394" hidden="1"/>
    <col min="9316" max="9317" width="15.875" style="394" hidden="1"/>
    <col min="9318" max="9323" width="16.125" style="394" hidden="1"/>
    <col min="9324" max="9324" width="6.125" style="394" hidden="1"/>
    <col min="9325" max="9325" width="3" style="394" hidden="1"/>
    <col min="9326" max="9565" width="8.625" style="394" hidden="1"/>
    <col min="9566" max="9571" width="14.875" style="394" hidden="1"/>
    <col min="9572" max="9573" width="15.875" style="394" hidden="1"/>
    <col min="9574" max="9579" width="16.125" style="394" hidden="1"/>
    <col min="9580" max="9580" width="6.125" style="394" hidden="1"/>
    <col min="9581" max="9581" width="3" style="394" hidden="1"/>
    <col min="9582" max="9821" width="8.625" style="394" hidden="1"/>
    <col min="9822" max="9827" width="14.875" style="394" hidden="1"/>
    <col min="9828" max="9829" width="15.875" style="394" hidden="1"/>
    <col min="9830" max="9835" width="16.125" style="394" hidden="1"/>
    <col min="9836" max="9836" width="6.125" style="394" hidden="1"/>
    <col min="9837" max="9837" width="3" style="394" hidden="1"/>
    <col min="9838" max="10077" width="8.625" style="394" hidden="1"/>
    <col min="10078" max="10083" width="14.875" style="394" hidden="1"/>
    <col min="10084" max="10085" width="15.875" style="394" hidden="1"/>
    <col min="10086" max="10091" width="16.125" style="394" hidden="1"/>
    <col min="10092" max="10092" width="6.125" style="394" hidden="1"/>
    <col min="10093" max="10093" width="3" style="394" hidden="1"/>
    <col min="10094" max="10333" width="8.625" style="394" hidden="1"/>
    <col min="10334" max="10339" width="14.875" style="394" hidden="1"/>
    <col min="10340" max="10341" width="15.875" style="394" hidden="1"/>
    <col min="10342" max="10347" width="16.125" style="394" hidden="1"/>
    <col min="10348" max="10348" width="6.125" style="394" hidden="1"/>
    <col min="10349" max="10349" width="3" style="394" hidden="1"/>
    <col min="10350" max="10589" width="8.625" style="394" hidden="1"/>
    <col min="10590" max="10595" width="14.875" style="394" hidden="1"/>
    <col min="10596" max="10597" width="15.875" style="394" hidden="1"/>
    <col min="10598" max="10603" width="16.125" style="394" hidden="1"/>
    <col min="10604" max="10604" width="6.125" style="394" hidden="1"/>
    <col min="10605" max="10605" width="3" style="394" hidden="1"/>
    <col min="10606" max="10845" width="8.625" style="394" hidden="1"/>
    <col min="10846" max="10851" width="14.875" style="394" hidden="1"/>
    <col min="10852" max="10853" width="15.875" style="394" hidden="1"/>
    <col min="10854" max="10859" width="16.125" style="394" hidden="1"/>
    <col min="10860" max="10860" width="6.125" style="394" hidden="1"/>
    <col min="10861" max="10861" width="3" style="394" hidden="1"/>
    <col min="10862" max="11101" width="8.625" style="394" hidden="1"/>
    <col min="11102" max="11107" width="14.875" style="394" hidden="1"/>
    <col min="11108" max="11109" width="15.875" style="394" hidden="1"/>
    <col min="11110" max="11115" width="16.125" style="394" hidden="1"/>
    <col min="11116" max="11116" width="6.125" style="394" hidden="1"/>
    <col min="11117" max="11117" width="3" style="394" hidden="1"/>
    <col min="11118" max="11357" width="8.625" style="394" hidden="1"/>
    <col min="11358" max="11363" width="14.875" style="394" hidden="1"/>
    <col min="11364" max="11365" width="15.875" style="394" hidden="1"/>
    <col min="11366" max="11371" width="16.125" style="394" hidden="1"/>
    <col min="11372" max="11372" width="6.125" style="394" hidden="1"/>
    <col min="11373" max="11373" width="3" style="394" hidden="1"/>
    <col min="11374" max="11613" width="8.625" style="394" hidden="1"/>
    <col min="11614" max="11619" width="14.875" style="394" hidden="1"/>
    <col min="11620" max="11621" width="15.875" style="394" hidden="1"/>
    <col min="11622" max="11627" width="16.125" style="394" hidden="1"/>
    <col min="11628" max="11628" width="6.125" style="394" hidden="1"/>
    <col min="11629" max="11629" width="3" style="394" hidden="1"/>
    <col min="11630" max="11869" width="8.625" style="394" hidden="1"/>
    <col min="11870" max="11875" width="14.875" style="394" hidden="1"/>
    <col min="11876" max="11877" width="15.875" style="394" hidden="1"/>
    <col min="11878" max="11883" width="16.125" style="394" hidden="1"/>
    <col min="11884" max="11884" width="6.125" style="394" hidden="1"/>
    <col min="11885" max="11885" width="3" style="394" hidden="1"/>
    <col min="11886" max="12125" width="8.625" style="394" hidden="1"/>
    <col min="12126" max="12131" width="14.875" style="394" hidden="1"/>
    <col min="12132" max="12133" width="15.875" style="394" hidden="1"/>
    <col min="12134" max="12139" width="16.125" style="394" hidden="1"/>
    <col min="12140" max="12140" width="6.125" style="394" hidden="1"/>
    <col min="12141" max="12141" width="3" style="394" hidden="1"/>
    <col min="12142" max="12381" width="8.625" style="394" hidden="1"/>
    <col min="12382" max="12387" width="14.875" style="394" hidden="1"/>
    <col min="12388" max="12389" width="15.875" style="394" hidden="1"/>
    <col min="12390" max="12395" width="16.125" style="394" hidden="1"/>
    <col min="12396" max="12396" width="6.125" style="394" hidden="1"/>
    <col min="12397" max="12397" width="3" style="394" hidden="1"/>
    <col min="12398" max="12637" width="8.625" style="394" hidden="1"/>
    <col min="12638" max="12643" width="14.875" style="394" hidden="1"/>
    <col min="12644" max="12645" width="15.875" style="394" hidden="1"/>
    <col min="12646" max="12651" width="16.125" style="394" hidden="1"/>
    <col min="12652" max="12652" width="6.125" style="394" hidden="1"/>
    <col min="12653" max="12653" width="3" style="394" hidden="1"/>
    <col min="12654" max="12893" width="8.625" style="394" hidden="1"/>
    <col min="12894" max="12899" width="14.875" style="394" hidden="1"/>
    <col min="12900" max="12901" width="15.875" style="394" hidden="1"/>
    <col min="12902" max="12907" width="16.125" style="394" hidden="1"/>
    <col min="12908" max="12908" width="6.125" style="394" hidden="1"/>
    <col min="12909" max="12909" width="3" style="394" hidden="1"/>
    <col min="12910" max="13149" width="8.625" style="394" hidden="1"/>
    <col min="13150" max="13155" width="14.875" style="394" hidden="1"/>
    <col min="13156" max="13157" width="15.875" style="394" hidden="1"/>
    <col min="13158" max="13163" width="16.125" style="394" hidden="1"/>
    <col min="13164" max="13164" width="6.125" style="394" hidden="1"/>
    <col min="13165" max="13165" width="3" style="394" hidden="1"/>
    <col min="13166" max="13405" width="8.625" style="394" hidden="1"/>
    <col min="13406" max="13411" width="14.875" style="394" hidden="1"/>
    <col min="13412" max="13413" width="15.875" style="394" hidden="1"/>
    <col min="13414" max="13419" width="16.125" style="394" hidden="1"/>
    <col min="13420" max="13420" width="6.125" style="394" hidden="1"/>
    <col min="13421" max="13421" width="3" style="394" hidden="1"/>
    <col min="13422" max="13661" width="8.625" style="394" hidden="1"/>
    <col min="13662" max="13667" width="14.875" style="394" hidden="1"/>
    <col min="13668" max="13669" width="15.875" style="394" hidden="1"/>
    <col min="13670" max="13675" width="16.125" style="394" hidden="1"/>
    <col min="13676" max="13676" width="6.125" style="394" hidden="1"/>
    <col min="13677" max="13677" width="3" style="394" hidden="1"/>
    <col min="13678" max="13917" width="8.625" style="394" hidden="1"/>
    <col min="13918" max="13923" width="14.875" style="394" hidden="1"/>
    <col min="13924" max="13925" width="15.875" style="394" hidden="1"/>
    <col min="13926" max="13931" width="16.125" style="394" hidden="1"/>
    <col min="13932" max="13932" width="6.125" style="394" hidden="1"/>
    <col min="13933" max="13933" width="3" style="394" hidden="1"/>
    <col min="13934" max="14173" width="8.625" style="394" hidden="1"/>
    <col min="14174" max="14179" width="14.875" style="394" hidden="1"/>
    <col min="14180" max="14181" width="15.875" style="394" hidden="1"/>
    <col min="14182" max="14187" width="16.125" style="394" hidden="1"/>
    <col min="14188" max="14188" width="6.125" style="394" hidden="1"/>
    <col min="14189" max="14189" width="3" style="394" hidden="1"/>
    <col min="14190" max="14429" width="8.625" style="394" hidden="1"/>
    <col min="14430" max="14435" width="14.875" style="394" hidden="1"/>
    <col min="14436" max="14437" width="15.875" style="394" hidden="1"/>
    <col min="14438" max="14443" width="16.125" style="394" hidden="1"/>
    <col min="14444" max="14444" width="6.125" style="394" hidden="1"/>
    <col min="14445" max="14445" width="3" style="394" hidden="1"/>
    <col min="14446" max="14685" width="8.625" style="394" hidden="1"/>
    <col min="14686" max="14691" width="14.875" style="394" hidden="1"/>
    <col min="14692" max="14693" width="15.875" style="394" hidden="1"/>
    <col min="14694" max="14699" width="16.125" style="394" hidden="1"/>
    <col min="14700" max="14700" width="6.125" style="394" hidden="1"/>
    <col min="14701" max="14701" width="3" style="394" hidden="1"/>
    <col min="14702" max="14941" width="8.625" style="394" hidden="1"/>
    <col min="14942" max="14947" width="14.875" style="394" hidden="1"/>
    <col min="14948" max="14949" width="15.875" style="394" hidden="1"/>
    <col min="14950" max="14955" width="16.125" style="394" hidden="1"/>
    <col min="14956" max="14956" width="6.125" style="394" hidden="1"/>
    <col min="14957" max="14957" width="3" style="394" hidden="1"/>
    <col min="14958" max="15197" width="8.625" style="394" hidden="1"/>
    <col min="15198" max="15203" width="14.875" style="394" hidden="1"/>
    <col min="15204" max="15205" width="15.875" style="394" hidden="1"/>
    <col min="15206" max="15211" width="16.125" style="394" hidden="1"/>
    <col min="15212" max="15212" width="6.125" style="394" hidden="1"/>
    <col min="15213" max="15213" width="3" style="394" hidden="1"/>
    <col min="15214" max="15453" width="8.625" style="394" hidden="1"/>
    <col min="15454" max="15459" width="14.875" style="394" hidden="1"/>
    <col min="15460" max="15461" width="15.875" style="394" hidden="1"/>
    <col min="15462" max="15467" width="16.125" style="394" hidden="1"/>
    <col min="15468" max="15468" width="6.125" style="394" hidden="1"/>
    <col min="15469" max="15469" width="3" style="394" hidden="1"/>
    <col min="15470" max="15709" width="8.625" style="394" hidden="1"/>
    <col min="15710" max="15715" width="14.875" style="394" hidden="1"/>
    <col min="15716" max="15717" width="15.875" style="394" hidden="1"/>
    <col min="15718" max="15723" width="16.125" style="394" hidden="1"/>
    <col min="15724" max="15724" width="6.125" style="394" hidden="1"/>
    <col min="15725" max="15725" width="3" style="394" hidden="1"/>
    <col min="15726" max="15965" width="8.625" style="394" hidden="1"/>
    <col min="15966" max="15971" width="14.875" style="394" hidden="1"/>
    <col min="15972" max="15973" width="15.875" style="394" hidden="1"/>
    <col min="15974" max="15979" width="16.125" style="394" hidden="1"/>
    <col min="15980" max="15980" width="6.125" style="394" hidden="1"/>
    <col min="15981" max="15981" width="3" style="394" hidden="1"/>
    <col min="15982" max="16221" width="8.625" style="394" hidden="1"/>
    <col min="16222" max="16227" width="14.875" style="394" hidden="1"/>
    <col min="16228" max="16229" width="15.875" style="394" hidden="1"/>
    <col min="16230" max="16235" width="16.125" style="394" hidden="1"/>
    <col min="16236" max="16236" width="6.125" style="394" hidden="1"/>
    <col min="16237" max="16237" width="3" style="394" hidden="1"/>
    <col min="16238" max="16384" width="8.625" style="394" hidden="1"/>
  </cols>
  <sheetData>
    <row r="1" spans="1:143" ht="42.75" customHeight="1" x14ac:dyDescent="0.15">
      <c r="A1" s="392"/>
      <c r="B1" s="393"/>
      <c r="DD1" s="394"/>
      <c r="DE1" s="394"/>
    </row>
    <row r="2" spans="1:143"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94"/>
      <c r="DE2" s="394"/>
    </row>
    <row r="3" spans="1:143"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94"/>
      <c r="DE3" s="394"/>
    </row>
    <row r="4" spans="1:143" s="291" customFormat="1"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4"/>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4"/>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4"/>
      <c r="DE19" s="394"/>
    </row>
    <row r="20" spans="1:351" x14ac:dyDescent="0.15">
      <c r="DD20" s="394"/>
      <c r="DE20" s="394"/>
    </row>
    <row r="21" spans="1:351" ht="17.25" x14ac:dyDescent="0.15">
      <c r="B21" s="396"/>
      <c r="C21" s="397"/>
      <c r="D21" s="397"/>
      <c r="E21" s="397"/>
      <c r="F21" s="397"/>
      <c r="G21" s="397"/>
      <c r="H21" s="397"/>
      <c r="I21" s="397"/>
      <c r="J21" s="397"/>
      <c r="K21" s="397"/>
      <c r="L21" s="397"/>
      <c r="M21" s="397"/>
      <c r="N21" s="398"/>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8"/>
      <c r="AU21" s="397"/>
      <c r="AV21" s="397"/>
      <c r="AW21" s="397"/>
      <c r="AX21" s="397"/>
      <c r="AY21" s="397"/>
      <c r="AZ21" s="397"/>
      <c r="BA21" s="397"/>
      <c r="BB21" s="397"/>
      <c r="BC21" s="397"/>
      <c r="BD21" s="397"/>
      <c r="BE21" s="397"/>
      <c r="BF21" s="398"/>
      <c r="BG21" s="397"/>
      <c r="BH21" s="397"/>
      <c r="BI21" s="397"/>
      <c r="BJ21" s="397"/>
      <c r="BK21" s="397"/>
      <c r="BL21" s="397"/>
      <c r="BM21" s="397"/>
      <c r="BN21" s="397"/>
      <c r="BO21" s="397"/>
      <c r="BP21" s="397"/>
      <c r="BQ21" s="397"/>
      <c r="BR21" s="398"/>
      <c r="BS21" s="397"/>
      <c r="BT21" s="397"/>
      <c r="BU21" s="397"/>
      <c r="BV21" s="397"/>
      <c r="BW21" s="397"/>
      <c r="BX21" s="397"/>
      <c r="BY21" s="397"/>
      <c r="BZ21" s="397"/>
      <c r="CA21" s="397"/>
      <c r="CB21" s="397"/>
      <c r="CC21" s="397"/>
      <c r="CD21" s="398"/>
      <c r="CE21" s="397"/>
      <c r="CF21" s="397"/>
      <c r="CG21" s="397"/>
      <c r="CH21" s="397"/>
      <c r="CI21" s="397"/>
      <c r="CJ21" s="397"/>
      <c r="CK21" s="397"/>
      <c r="CL21" s="397"/>
      <c r="CM21" s="397"/>
      <c r="CN21" s="397"/>
      <c r="CO21" s="397"/>
      <c r="CP21" s="398"/>
      <c r="CQ21" s="397"/>
      <c r="CR21" s="397"/>
      <c r="CS21" s="397"/>
      <c r="CT21" s="397"/>
      <c r="CU21" s="397"/>
      <c r="CV21" s="397"/>
      <c r="CW21" s="397"/>
      <c r="CX21" s="397"/>
      <c r="CY21" s="397"/>
      <c r="CZ21" s="397"/>
      <c r="DA21" s="397"/>
      <c r="DB21" s="398"/>
      <c r="DC21" s="397"/>
      <c r="DD21" s="399"/>
      <c r="DE21" s="394"/>
      <c r="MM21" s="400"/>
    </row>
    <row r="22" spans="1:351" ht="17.25" x14ac:dyDescent="0.15">
      <c r="B22" s="401"/>
      <c r="MM22" s="400"/>
    </row>
    <row r="23" spans="1:351" x14ac:dyDescent="0.15">
      <c r="B23" s="401"/>
    </row>
    <row r="24" spans="1:351" x14ac:dyDescent="0.15">
      <c r="B24" s="401"/>
    </row>
    <row r="25" spans="1:351" x14ac:dyDescent="0.15">
      <c r="B25" s="401"/>
    </row>
    <row r="26" spans="1:351" x14ac:dyDescent="0.15">
      <c r="B26" s="401"/>
    </row>
    <row r="27" spans="1:351" x14ac:dyDescent="0.15">
      <c r="B27" s="401"/>
    </row>
    <row r="28" spans="1:351" x14ac:dyDescent="0.15">
      <c r="B28" s="401"/>
    </row>
    <row r="29" spans="1:351" x14ac:dyDescent="0.15">
      <c r="B29" s="401"/>
    </row>
    <row r="30" spans="1:351" x14ac:dyDescent="0.15">
      <c r="B30" s="401"/>
    </row>
    <row r="31" spans="1:351" x14ac:dyDescent="0.15">
      <c r="B31" s="401"/>
    </row>
    <row r="32" spans="1:351" x14ac:dyDescent="0.15">
      <c r="B32" s="401"/>
    </row>
    <row r="33" spans="2:109" x14ac:dyDescent="0.15">
      <c r="B33" s="401"/>
    </row>
    <row r="34" spans="2:109" x14ac:dyDescent="0.15">
      <c r="B34" s="401"/>
    </row>
    <row r="35" spans="2:109" x14ac:dyDescent="0.15">
      <c r="B35" s="401"/>
    </row>
    <row r="36" spans="2:109" x14ac:dyDescent="0.15">
      <c r="B36" s="401"/>
    </row>
    <row r="37" spans="2:109" x14ac:dyDescent="0.15">
      <c r="B37" s="401"/>
    </row>
    <row r="38" spans="2:109" x14ac:dyDescent="0.15">
      <c r="B38" s="401"/>
    </row>
    <row r="39" spans="2:109" x14ac:dyDescent="0.15">
      <c r="B39" s="403"/>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c r="CZ39" s="404"/>
      <c r="DA39" s="404"/>
      <c r="DB39" s="404"/>
      <c r="DC39" s="404"/>
      <c r="DD39" s="405"/>
    </row>
    <row r="40" spans="2:109" x14ac:dyDescent="0.15">
      <c r="B40" s="406"/>
      <c r="DD40" s="406"/>
      <c r="DE40" s="394"/>
    </row>
    <row r="41" spans="2:109" ht="17.25" x14ac:dyDescent="0.15">
      <c r="B41" s="407" t="s">
        <v>612</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9"/>
    </row>
    <row r="42" spans="2:109" x14ac:dyDescent="0.15">
      <c r="B42" s="401"/>
      <c r="G42" s="408"/>
      <c r="I42" s="409"/>
      <c r="J42" s="409"/>
      <c r="K42" s="409"/>
      <c r="AM42" s="408"/>
      <c r="AN42" s="408" t="s">
        <v>613</v>
      </c>
      <c r="AP42" s="409"/>
      <c r="AQ42" s="409"/>
      <c r="AR42" s="409"/>
      <c r="AY42" s="408"/>
      <c r="BA42" s="409"/>
      <c r="BB42" s="409"/>
      <c r="BC42" s="409"/>
      <c r="BK42" s="408"/>
      <c r="BM42" s="409"/>
      <c r="BN42" s="409"/>
      <c r="BO42" s="409"/>
      <c r="BW42" s="408"/>
      <c r="BY42" s="409"/>
      <c r="BZ42" s="409"/>
      <c r="CA42" s="409"/>
      <c r="CI42" s="408"/>
      <c r="CK42" s="409"/>
      <c r="CL42" s="409"/>
      <c r="CM42" s="409"/>
      <c r="CU42" s="408"/>
      <c r="CW42" s="409"/>
      <c r="CX42" s="409"/>
      <c r="CY42" s="409"/>
    </row>
    <row r="43" spans="2:109" ht="13.5" customHeight="1" x14ac:dyDescent="0.15">
      <c r="B43" s="401"/>
      <c r="AN43" s="1323" t="s">
        <v>622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401"/>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401"/>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401"/>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401"/>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401"/>
      <c r="H48" s="410"/>
      <c r="I48" s="410"/>
      <c r="J48" s="410"/>
      <c r="AN48" s="410"/>
      <c r="AO48" s="410"/>
      <c r="AP48" s="410"/>
      <c r="AZ48" s="410"/>
      <c r="BA48" s="410"/>
      <c r="BB48" s="410"/>
      <c r="BL48" s="410"/>
      <c r="BM48" s="410"/>
      <c r="BN48" s="410"/>
      <c r="BX48" s="410"/>
      <c r="BY48" s="410"/>
      <c r="BZ48" s="410"/>
      <c r="CJ48" s="410"/>
      <c r="CK48" s="410"/>
      <c r="CL48" s="410"/>
      <c r="CV48" s="410"/>
      <c r="CW48" s="410"/>
      <c r="CX48" s="410"/>
    </row>
    <row r="49" spans="1:109" x14ac:dyDescent="0.15">
      <c r="B49" s="401"/>
      <c r="AN49" s="394" t="s">
        <v>614</v>
      </c>
    </row>
    <row r="50" spans="1:109" x14ac:dyDescent="0.15">
      <c r="B50" s="401"/>
      <c r="G50" s="1316"/>
      <c r="H50" s="1316"/>
      <c r="I50" s="1316"/>
      <c r="J50" s="1316"/>
      <c r="K50" s="411"/>
      <c r="L50" s="411"/>
      <c r="M50" s="412"/>
      <c r="N50" s="412"/>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401"/>
      <c r="G51" s="1318"/>
      <c r="H51" s="1318"/>
      <c r="I51" s="1332"/>
      <c r="J51" s="1332"/>
      <c r="K51" s="1317"/>
      <c r="L51" s="1317"/>
      <c r="M51" s="1317"/>
      <c r="N51" s="1317"/>
      <c r="AM51" s="410"/>
      <c r="AN51" s="1313" t="s">
        <v>615</v>
      </c>
      <c r="AO51" s="1313"/>
      <c r="AP51" s="1313"/>
      <c r="AQ51" s="1313"/>
      <c r="AR51" s="1313"/>
      <c r="AS51" s="1313"/>
      <c r="AT51" s="1313"/>
      <c r="AU51" s="1313"/>
      <c r="AV51" s="1313"/>
      <c r="AW51" s="1313"/>
      <c r="AX51" s="1313"/>
      <c r="AY51" s="1313"/>
      <c r="AZ51" s="1313"/>
      <c r="BA51" s="1313"/>
      <c r="BB51" s="1313" t="s">
        <v>616</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401"/>
      <c r="G52" s="1318"/>
      <c r="H52" s="1318"/>
      <c r="I52" s="1332"/>
      <c r="J52" s="1332"/>
      <c r="K52" s="1317"/>
      <c r="L52" s="1317"/>
      <c r="M52" s="1317"/>
      <c r="N52" s="1317"/>
      <c r="AM52" s="410"/>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9"/>
      <c r="B53" s="401"/>
      <c r="G53" s="1318"/>
      <c r="H53" s="1318"/>
      <c r="I53" s="1316"/>
      <c r="J53" s="1316"/>
      <c r="K53" s="1317"/>
      <c r="L53" s="1317"/>
      <c r="M53" s="1317"/>
      <c r="N53" s="1317"/>
      <c r="AM53" s="410"/>
      <c r="AN53" s="1313"/>
      <c r="AO53" s="1313"/>
      <c r="AP53" s="1313"/>
      <c r="AQ53" s="1313"/>
      <c r="AR53" s="1313"/>
      <c r="AS53" s="1313"/>
      <c r="AT53" s="1313"/>
      <c r="AU53" s="1313"/>
      <c r="AV53" s="1313"/>
      <c r="AW53" s="1313"/>
      <c r="AX53" s="1313"/>
      <c r="AY53" s="1313"/>
      <c r="AZ53" s="1313"/>
      <c r="BA53" s="1313"/>
      <c r="BB53" s="1313" t="s">
        <v>617</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66.5</v>
      </c>
      <c r="BY53" s="1310"/>
      <c r="BZ53" s="1310"/>
      <c r="CA53" s="1310"/>
      <c r="CB53" s="1310"/>
      <c r="CC53" s="1310"/>
      <c r="CD53" s="1310"/>
      <c r="CE53" s="1310"/>
      <c r="CF53" s="1310">
        <v>60.9</v>
      </c>
      <c r="CG53" s="1310"/>
      <c r="CH53" s="1310"/>
      <c r="CI53" s="1310"/>
      <c r="CJ53" s="1310"/>
      <c r="CK53" s="1310"/>
      <c r="CL53" s="1310"/>
      <c r="CM53" s="1310"/>
      <c r="CN53" s="1310">
        <v>61.8</v>
      </c>
      <c r="CO53" s="1310"/>
      <c r="CP53" s="1310"/>
      <c r="CQ53" s="1310"/>
      <c r="CR53" s="1310"/>
      <c r="CS53" s="1310"/>
      <c r="CT53" s="1310"/>
      <c r="CU53" s="1310"/>
      <c r="CV53" s="1310">
        <v>62.5</v>
      </c>
      <c r="CW53" s="1310"/>
      <c r="CX53" s="1310"/>
      <c r="CY53" s="1310"/>
      <c r="CZ53" s="1310"/>
      <c r="DA53" s="1310"/>
      <c r="DB53" s="1310"/>
      <c r="DC53" s="1310"/>
    </row>
    <row r="54" spans="1:109" x14ac:dyDescent="0.15">
      <c r="A54" s="409"/>
      <c r="B54" s="401"/>
      <c r="G54" s="1318"/>
      <c r="H54" s="1318"/>
      <c r="I54" s="1316"/>
      <c r="J54" s="1316"/>
      <c r="K54" s="1317"/>
      <c r="L54" s="1317"/>
      <c r="M54" s="1317"/>
      <c r="N54" s="1317"/>
      <c r="AM54" s="410"/>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9"/>
      <c r="B55" s="401"/>
      <c r="G55" s="1316"/>
      <c r="H55" s="1316"/>
      <c r="I55" s="1316"/>
      <c r="J55" s="1316"/>
      <c r="K55" s="1317"/>
      <c r="L55" s="1317"/>
      <c r="M55" s="1317"/>
      <c r="N55" s="1317"/>
      <c r="AN55" s="1315" t="s">
        <v>618</v>
      </c>
      <c r="AO55" s="1315"/>
      <c r="AP55" s="1315"/>
      <c r="AQ55" s="1315"/>
      <c r="AR55" s="1315"/>
      <c r="AS55" s="1315"/>
      <c r="AT55" s="1315"/>
      <c r="AU55" s="1315"/>
      <c r="AV55" s="1315"/>
      <c r="AW55" s="1315"/>
      <c r="AX55" s="1315"/>
      <c r="AY55" s="1315"/>
      <c r="AZ55" s="1315"/>
      <c r="BA55" s="1315"/>
      <c r="BB55" s="1313" t="s">
        <v>616</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16.600000000000001</v>
      </c>
      <c r="BY55" s="1310"/>
      <c r="BZ55" s="1310"/>
      <c r="CA55" s="1310"/>
      <c r="CB55" s="1310"/>
      <c r="CC55" s="1310"/>
      <c r="CD55" s="1310"/>
      <c r="CE55" s="1310"/>
      <c r="CF55" s="1310">
        <v>17.399999999999999</v>
      </c>
      <c r="CG55" s="1310"/>
      <c r="CH55" s="1310"/>
      <c r="CI55" s="1310"/>
      <c r="CJ55" s="1310"/>
      <c r="CK55" s="1310"/>
      <c r="CL55" s="1310"/>
      <c r="CM55" s="1310"/>
      <c r="CN55" s="1310">
        <v>12.1</v>
      </c>
      <c r="CO55" s="1310"/>
      <c r="CP55" s="1310"/>
      <c r="CQ55" s="1310"/>
      <c r="CR55" s="1310"/>
      <c r="CS55" s="1310"/>
      <c r="CT55" s="1310"/>
      <c r="CU55" s="1310"/>
      <c r="CV55" s="1310">
        <v>11.2</v>
      </c>
      <c r="CW55" s="1310"/>
      <c r="CX55" s="1310"/>
      <c r="CY55" s="1310"/>
      <c r="CZ55" s="1310"/>
      <c r="DA55" s="1310"/>
      <c r="DB55" s="1310"/>
      <c r="DC55" s="1310"/>
    </row>
    <row r="56" spans="1:109" x14ac:dyDescent="0.15">
      <c r="A56" s="409"/>
      <c r="B56" s="401"/>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9" customFormat="1" x14ac:dyDescent="0.15">
      <c r="B57" s="413"/>
      <c r="G57" s="1316"/>
      <c r="H57" s="1316"/>
      <c r="I57" s="1311"/>
      <c r="J57" s="1311"/>
      <c r="K57" s="1317"/>
      <c r="L57" s="1317"/>
      <c r="M57" s="1317"/>
      <c r="N57" s="1317"/>
      <c r="AM57" s="394"/>
      <c r="AN57" s="1315"/>
      <c r="AO57" s="1315"/>
      <c r="AP57" s="1315"/>
      <c r="AQ57" s="1315"/>
      <c r="AR57" s="1315"/>
      <c r="AS57" s="1315"/>
      <c r="AT57" s="1315"/>
      <c r="AU57" s="1315"/>
      <c r="AV57" s="1315"/>
      <c r="AW57" s="1315"/>
      <c r="AX57" s="1315"/>
      <c r="AY57" s="1315"/>
      <c r="AZ57" s="1315"/>
      <c r="BA57" s="1315"/>
      <c r="BB57" s="1313" t="s">
        <v>617</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58.6</v>
      </c>
      <c r="BY57" s="1310"/>
      <c r="BZ57" s="1310"/>
      <c r="CA57" s="1310"/>
      <c r="CB57" s="1310"/>
      <c r="CC57" s="1310"/>
      <c r="CD57" s="1310"/>
      <c r="CE57" s="1310"/>
      <c r="CF57" s="1310">
        <v>58.9</v>
      </c>
      <c r="CG57" s="1310"/>
      <c r="CH57" s="1310"/>
      <c r="CI57" s="1310"/>
      <c r="CJ57" s="1310"/>
      <c r="CK57" s="1310"/>
      <c r="CL57" s="1310"/>
      <c r="CM57" s="1310"/>
      <c r="CN57" s="1310">
        <v>59.4</v>
      </c>
      <c r="CO57" s="1310"/>
      <c r="CP57" s="1310"/>
      <c r="CQ57" s="1310"/>
      <c r="CR57" s="1310"/>
      <c r="CS57" s="1310"/>
      <c r="CT57" s="1310"/>
      <c r="CU57" s="1310"/>
      <c r="CV57" s="1310">
        <v>60.4</v>
      </c>
      <c r="CW57" s="1310"/>
      <c r="CX57" s="1310"/>
      <c r="CY57" s="1310"/>
      <c r="CZ57" s="1310"/>
      <c r="DA57" s="1310"/>
      <c r="DB57" s="1310"/>
      <c r="DC57" s="1310"/>
      <c r="DD57" s="414"/>
      <c r="DE57" s="413"/>
    </row>
    <row r="58" spans="1:109" s="409" customFormat="1" x14ac:dyDescent="0.15">
      <c r="A58" s="394"/>
      <c r="B58" s="413"/>
      <c r="G58" s="1316"/>
      <c r="H58" s="1316"/>
      <c r="I58" s="1311"/>
      <c r="J58" s="1311"/>
      <c r="K58" s="1317"/>
      <c r="L58" s="1317"/>
      <c r="M58" s="1317"/>
      <c r="N58" s="1317"/>
      <c r="AM58" s="394"/>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4"/>
      <c r="DE58" s="413"/>
    </row>
    <row r="59" spans="1:109" s="409" customFormat="1" x14ac:dyDescent="0.15">
      <c r="A59" s="394"/>
      <c r="B59" s="413"/>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13"/>
    </row>
    <row r="60" spans="1:109" s="409" customFormat="1" x14ac:dyDescent="0.15">
      <c r="A60" s="394"/>
      <c r="B60" s="413"/>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13"/>
    </row>
    <row r="61" spans="1:109" s="409" customFormat="1" x14ac:dyDescent="0.15">
      <c r="A61" s="394"/>
      <c r="B61" s="416"/>
      <c r="C61" s="417"/>
      <c r="D61" s="417"/>
      <c r="E61" s="417"/>
      <c r="F61" s="417"/>
      <c r="G61" s="417"/>
      <c r="H61" s="417"/>
      <c r="I61" s="417"/>
      <c r="J61" s="417"/>
      <c r="K61" s="417"/>
      <c r="L61" s="417"/>
      <c r="M61" s="418"/>
      <c r="N61" s="418"/>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8"/>
      <c r="AT61" s="418"/>
      <c r="AU61" s="417"/>
      <c r="AV61" s="417"/>
      <c r="AW61" s="417"/>
      <c r="AX61" s="417"/>
      <c r="AY61" s="417"/>
      <c r="AZ61" s="417"/>
      <c r="BA61" s="417"/>
      <c r="BB61" s="417"/>
      <c r="BC61" s="417"/>
      <c r="BD61" s="417"/>
      <c r="BE61" s="418"/>
      <c r="BF61" s="418"/>
      <c r="BG61" s="417"/>
      <c r="BH61" s="417"/>
      <c r="BI61" s="417"/>
      <c r="BJ61" s="417"/>
      <c r="BK61" s="417"/>
      <c r="BL61" s="417"/>
      <c r="BM61" s="417"/>
      <c r="BN61" s="417"/>
      <c r="BO61" s="417"/>
      <c r="BP61" s="417"/>
      <c r="BQ61" s="418"/>
      <c r="BR61" s="418"/>
      <c r="BS61" s="417"/>
      <c r="BT61" s="417"/>
      <c r="BU61" s="417"/>
      <c r="BV61" s="417"/>
      <c r="BW61" s="417"/>
      <c r="BX61" s="417"/>
      <c r="BY61" s="417"/>
      <c r="BZ61" s="417"/>
      <c r="CA61" s="417"/>
      <c r="CB61" s="417"/>
      <c r="CC61" s="418"/>
      <c r="CD61" s="418"/>
      <c r="CE61" s="417"/>
      <c r="CF61" s="417"/>
      <c r="CG61" s="417"/>
      <c r="CH61" s="417"/>
      <c r="CI61" s="417"/>
      <c r="CJ61" s="417"/>
      <c r="CK61" s="417"/>
      <c r="CL61" s="417"/>
      <c r="CM61" s="417"/>
      <c r="CN61" s="417"/>
      <c r="CO61" s="418"/>
      <c r="CP61" s="418"/>
      <c r="CQ61" s="417"/>
      <c r="CR61" s="417"/>
      <c r="CS61" s="417"/>
      <c r="CT61" s="417"/>
      <c r="CU61" s="417"/>
      <c r="CV61" s="417"/>
      <c r="CW61" s="417"/>
      <c r="CX61" s="417"/>
      <c r="CY61" s="417"/>
      <c r="CZ61" s="417"/>
      <c r="DA61" s="418"/>
      <c r="DB61" s="418"/>
      <c r="DC61" s="418"/>
      <c r="DD61" s="419"/>
      <c r="DE61" s="413"/>
    </row>
    <row r="62" spans="1:109"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94"/>
    </row>
    <row r="63" spans="1:109" ht="17.25" x14ac:dyDescent="0.15">
      <c r="B63" s="420" t="s">
        <v>619</v>
      </c>
    </row>
    <row r="64" spans="1:109" x14ac:dyDescent="0.15">
      <c r="B64" s="401"/>
      <c r="G64" s="408"/>
      <c r="I64" s="421"/>
      <c r="J64" s="421"/>
      <c r="K64" s="421"/>
      <c r="L64" s="421"/>
      <c r="M64" s="421"/>
      <c r="N64" s="422"/>
      <c r="AM64" s="408"/>
      <c r="AN64" s="408" t="s">
        <v>613</v>
      </c>
      <c r="AP64" s="409"/>
      <c r="AQ64" s="409"/>
      <c r="AR64" s="409"/>
      <c r="AY64" s="408"/>
      <c r="BA64" s="409"/>
      <c r="BB64" s="409"/>
      <c r="BC64" s="409"/>
      <c r="BK64" s="408"/>
      <c r="BM64" s="409"/>
      <c r="BN64" s="409"/>
      <c r="BO64" s="409"/>
      <c r="BW64" s="408"/>
      <c r="BY64" s="409"/>
      <c r="BZ64" s="409"/>
      <c r="CA64" s="409"/>
      <c r="CI64" s="408"/>
      <c r="CK64" s="409"/>
      <c r="CL64" s="409"/>
      <c r="CM64" s="409"/>
      <c r="CU64" s="408"/>
      <c r="CW64" s="409"/>
      <c r="CX64" s="409"/>
      <c r="CY64" s="409"/>
    </row>
    <row r="65" spans="2:107" x14ac:dyDescent="0.15">
      <c r="B65" s="401"/>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401"/>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401"/>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401"/>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401"/>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401"/>
      <c r="H70" s="423"/>
      <c r="I70" s="423"/>
      <c r="J70" s="424"/>
      <c r="K70" s="424"/>
      <c r="L70" s="425"/>
      <c r="M70" s="424"/>
      <c r="N70" s="425"/>
      <c r="AN70" s="410"/>
      <c r="AO70" s="410"/>
      <c r="AP70" s="410"/>
      <c r="AZ70" s="410"/>
      <c r="BA70" s="410"/>
      <c r="BB70" s="410"/>
      <c r="BL70" s="410"/>
      <c r="BM70" s="410"/>
      <c r="BN70" s="410"/>
      <c r="BX70" s="410"/>
      <c r="BY70" s="410"/>
      <c r="BZ70" s="410"/>
      <c r="CJ70" s="410"/>
      <c r="CK70" s="410"/>
      <c r="CL70" s="410"/>
      <c r="CV70" s="410"/>
      <c r="CW70" s="410"/>
      <c r="CX70" s="410"/>
    </row>
    <row r="71" spans="2:107" x14ac:dyDescent="0.15">
      <c r="B71" s="401"/>
      <c r="G71" s="426"/>
      <c r="I71" s="427"/>
      <c r="J71" s="424"/>
      <c r="K71" s="424"/>
      <c r="L71" s="425"/>
      <c r="M71" s="424"/>
      <c r="N71" s="425"/>
      <c r="AM71" s="426"/>
      <c r="AN71" s="394" t="s">
        <v>614</v>
      </c>
    </row>
    <row r="72" spans="2:107" x14ac:dyDescent="0.15">
      <c r="B72" s="401"/>
      <c r="G72" s="1316"/>
      <c r="H72" s="1316"/>
      <c r="I72" s="1316"/>
      <c r="J72" s="1316"/>
      <c r="K72" s="411"/>
      <c r="L72" s="411"/>
      <c r="M72" s="412"/>
      <c r="N72" s="412"/>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401"/>
      <c r="G73" s="1318"/>
      <c r="H73" s="1318"/>
      <c r="I73" s="1318"/>
      <c r="J73" s="1318"/>
      <c r="K73" s="1314"/>
      <c r="L73" s="1314"/>
      <c r="M73" s="1314"/>
      <c r="N73" s="1314"/>
      <c r="AM73" s="410"/>
      <c r="AN73" s="1313" t="s">
        <v>615</v>
      </c>
      <c r="AO73" s="1313"/>
      <c r="AP73" s="1313"/>
      <c r="AQ73" s="1313"/>
      <c r="AR73" s="1313"/>
      <c r="AS73" s="1313"/>
      <c r="AT73" s="1313"/>
      <c r="AU73" s="1313"/>
      <c r="AV73" s="1313"/>
      <c r="AW73" s="1313"/>
      <c r="AX73" s="1313"/>
      <c r="AY73" s="1313"/>
      <c r="AZ73" s="1313"/>
      <c r="BA73" s="1313"/>
      <c r="BB73" s="1313" t="s">
        <v>616</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401"/>
      <c r="G74" s="1318"/>
      <c r="H74" s="1318"/>
      <c r="I74" s="1318"/>
      <c r="J74" s="1318"/>
      <c r="K74" s="1314"/>
      <c r="L74" s="1314"/>
      <c r="M74" s="1314"/>
      <c r="N74" s="1314"/>
      <c r="AM74" s="410"/>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401"/>
      <c r="G75" s="1318"/>
      <c r="H75" s="1318"/>
      <c r="I75" s="1316"/>
      <c r="J75" s="1316"/>
      <c r="K75" s="1317"/>
      <c r="L75" s="1317"/>
      <c r="M75" s="1317"/>
      <c r="N75" s="1317"/>
      <c r="AM75" s="410"/>
      <c r="AN75" s="1313"/>
      <c r="AO75" s="1313"/>
      <c r="AP75" s="1313"/>
      <c r="AQ75" s="1313"/>
      <c r="AR75" s="1313"/>
      <c r="AS75" s="1313"/>
      <c r="AT75" s="1313"/>
      <c r="AU75" s="1313"/>
      <c r="AV75" s="1313"/>
      <c r="AW75" s="1313"/>
      <c r="AX75" s="1313"/>
      <c r="AY75" s="1313"/>
      <c r="AZ75" s="1313"/>
      <c r="BA75" s="1313"/>
      <c r="BB75" s="1313" t="s">
        <v>620</v>
      </c>
      <c r="BC75" s="1313"/>
      <c r="BD75" s="1313"/>
      <c r="BE75" s="1313"/>
      <c r="BF75" s="1313"/>
      <c r="BG75" s="1313"/>
      <c r="BH75" s="1313"/>
      <c r="BI75" s="1313"/>
      <c r="BJ75" s="1313"/>
      <c r="BK75" s="1313"/>
      <c r="BL75" s="1313"/>
      <c r="BM75" s="1313"/>
      <c r="BN75" s="1313"/>
      <c r="BO75" s="1313"/>
      <c r="BP75" s="1310">
        <v>3.2</v>
      </c>
      <c r="BQ75" s="1310"/>
      <c r="BR75" s="1310"/>
      <c r="BS75" s="1310"/>
      <c r="BT75" s="1310"/>
      <c r="BU75" s="1310"/>
      <c r="BV75" s="1310"/>
      <c r="BW75" s="1310"/>
      <c r="BX75" s="1310">
        <v>2.6</v>
      </c>
      <c r="BY75" s="1310"/>
      <c r="BZ75" s="1310"/>
      <c r="CA75" s="1310"/>
      <c r="CB75" s="1310"/>
      <c r="CC75" s="1310"/>
      <c r="CD75" s="1310"/>
      <c r="CE75" s="1310"/>
      <c r="CF75" s="1310">
        <v>2.9</v>
      </c>
      <c r="CG75" s="1310"/>
      <c r="CH75" s="1310"/>
      <c r="CI75" s="1310"/>
      <c r="CJ75" s="1310"/>
      <c r="CK75" s="1310"/>
      <c r="CL75" s="1310"/>
      <c r="CM75" s="1310"/>
      <c r="CN75" s="1310">
        <v>3</v>
      </c>
      <c r="CO75" s="1310"/>
      <c r="CP75" s="1310"/>
      <c r="CQ75" s="1310"/>
      <c r="CR75" s="1310"/>
      <c r="CS75" s="1310"/>
      <c r="CT75" s="1310"/>
      <c r="CU75" s="1310"/>
      <c r="CV75" s="1310">
        <v>2.7</v>
      </c>
      <c r="CW75" s="1310"/>
      <c r="CX75" s="1310"/>
      <c r="CY75" s="1310"/>
      <c r="CZ75" s="1310"/>
      <c r="DA75" s="1310"/>
      <c r="DB75" s="1310"/>
      <c r="DC75" s="1310"/>
    </row>
    <row r="76" spans="2:107" x14ac:dyDescent="0.15">
      <c r="B76" s="401"/>
      <c r="G76" s="1318"/>
      <c r="H76" s="1318"/>
      <c r="I76" s="1316"/>
      <c r="J76" s="1316"/>
      <c r="K76" s="1317"/>
      <c r="L76" s="1317"/>
      <c r="M76" s="1317"/>
      <c r="N76" s="1317"/>
      <c r="AM76" s="410"/>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401"/>
      <c r="G77" s="1316"/>
      <c r="H77" s="1316"/>
      <c r="I77" s="1316"/>
      <c r="J77" s="1316"/>
      <c r="K77" s="1314"/>
      <c r="L77" s="1314"/>
      <c r="M77" s="1314"/>
      <c r="N77" s="1314"/>
      <c r="AN77" s="1315" t="s">
        <v>618</v>
      </c>
      <c r="AO77" s="1315"/>
      <c r="AP77" s="1315"/>
      <c r="AQ77" s="1315"/>
      <c r="AR77" s="1315"/>
      <c r="AS77" s="1315"/>
      <c r="AT77" s="1315"/>
      <c r="AU77" s="1315"/>
      <c r="AV77" s="1315"/>
      <c r="AW77" s="1315"/>
      <c r="AX77" s="1315"/>
      <c r="AY77" s="1315"/>
      <c r="AZ77" s="1315"/>
      <c r="BA77" s="1315"/>
      <c r="BB77" s="1313" t="s">
        <v>616</v>
      </c>
      <c r="BC77" s="1313"/>
      <c r="BD77" s="1313"/>
      <c r="BE77" s="1313"/>
      <c r="BF77" s="1313"/>
      <c r="BG77" s="1313"/>
      <c r="BH77" s="1313"/>
      <c r="BI77" s="1313"/>
      <c r="BJ77" s="1313"/>
      <c r="BK77" s="1313"/>
      <c r="BL77" s="1313"/>
      <c r="BM77" s="1313"/>
      <c r="BN77" s="1313"/>
      <c r="BO77" s="1313"/>
      <c r="BP77" s="1310">
        <v>25.4</v>
      </c>
      <c r="BQ77" s="1310"/>
      <c r="BR77" s="1310"/>
      <c r="BS77" s="1310"/>
      <c r="BT77" s="1310"/>
      <c r="BU77" s="1310"/>
      <c r="BV77" s="1310"/>
      <c r="BW77" s="1310"/>
      <c r="BX77" s="1310">
        <v>16.600000000000001</v>
      </c>
      <c r="BY77" s="1310"/>
      <c r="BZ77" s="1310"/>
      <c r="CA77" s="1310"/>
      <c r="CB77" s="1310"/>
      <c r="CC77" s="1310"/>
      <c r="CD77" s="1310"/>
      <c r="CE77" s="1310"/>
      <c r="CF77" s="1310">
        <v>17.399999999999999</v>
      </c>
      <c r="CG77" s="1310"/>
      <c r="CH77" s="1310"/>
      <c r="CI77" s="1310"/>
      <c r="CJ77" s="1310"/>
      <c r="CK77" s="1310"/>
      <c r="CL77" s="1310"/>
      <c r="CM77" s="1310"/>
      <c r="CN77" s="1310">
        <v>12.1</v>
      </c>
      <c r="CO77" s="1310"/>
      <c r="CP77" s="1310"/>
      <c r="CQ77" s="1310"/>
      <c r="CR77" s="1310"/>
      <c r="CS77" s="1310"/>
      <c r="CT77" s="1310"/>
      <c r="CU77" s="1310"/>
      <c r="CV77" s="1310">
        <v>11.2</v>
      </c>
      <c r="CW77" s="1310"/>
      <c r="CX77" s="1310"/>
      <c r="CY77" s="1310"/>
      <c r="CZ77" s="1310"/>
      <c r="DA77" s="1310"/>
      <c r="DB77" s="1310"/>
      <c r="DC77" s="1310"/>
    </row>
    <row r="78" spans="2:107" x14ac:dyDescent="0.15">
      <c r="B78" s="401"/>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401"/>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620</v>
      </c>
      <c r="BC79" s="1313"/>
      <c r="BD79" s="1313"/>
      <c r="BE79" s="1313"/>
      <c r="BF79" s="1313"/>
      <c r="BG79" s="1313"/>
      <c r="BH79" s="1313"/>
      <c r="BI79" s="1313"/>
      <c r="BJ79" s="1313"/>
      <c r="BK79" s="1313"/>
      <c r="BL79" s="1313"/>
      <c r="BM79" s="1313"/>
      <c r="BN79" s="1313"/>
      <c r="BO79" s="1313"/>
      <c r="BP79" s="1310">
        <v>4.8</v>
      </c>
      <c r="BQ79" s="1310"/>
      <c r="BR79" s="1310"/>
      <c r="BS79" s="1310"/>
      <c r="BT79" s="1310"/>
      <c r="BU79" s="1310"/>
      <c r="BV79" s="1310"/>
      <c r="BW79" s="1310"/>
      <c r="BX79" s="1310">
        <v>3.6</v>
      </c>
      <c r="BY79" s="1310"/>
      <c r="BZ79" s="1310"/>
      <c r="CA79" s="1310"/>
      <c r="CB79" s="1310"/>
      <c r="CC79" s="1310"/>
      <c r="CD79" s="1310"/>
      <c r="CE79" s="1310"/>
      <c r="CF79" s="1310">
        <v>3.6</v>
      </c>
      <c r="CG79" s="1310"/>
      <c r="CH79" s="1310"/>
      <c r="CI79" s="1310"/>
      <c r="CJ79" s="1310"/>
      <c r="CK79" s="1310"/>
      <c r="CL79" s="1310"/>
      <c r="CM79" s="1310"/>
      <c r="CN79" s="1310">
        <v>3.5</v>
      </c>
      <c r="CO79" s="1310"/>
      <c r="CP79" s="1310"/>
      <c r="CQ79" s="1310"/>
      <c r="CR79" s="1310"/>
      <c r="CS79" s="1310"/>
      <c r="CT79" s="1310"/>
      <c r="CU79" s="1310"/>
      <c r="CV79" s="1310">
        <v>3.5</v>
      </c>
      <c r="CW79" s="1310"/>
      <c r="CX79" s="1310"/>
      <c r="CY79" s="1310"/>
      <c r="CZ79" s="1310"/>
      <c r="DA79" s="1310"/>
      <c r="DB79" s="1310"/>
      <c r="DC79" s="1310"/>
    </row>
    <row r="80" spans="2:107" x14ac:dyDescent="0.15">
      <c r="B80" s="401"/>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401"/>
    </row>
    <row r="82" spans="2:109" ht="17.25" x14ac:dyDescent="0.15">
      <c r="B82" s="401"/>
      <c r="K82" s="428"/>
      <c r="L82" s="428"/>
      <c r="M82" s="428"/>
      <c r="N82" s="428"/>
      <c r="AQ82" s="428"/>
      <c r="AR82" s="428"/>
      <c r="AS82" s="428"/>
      <c r="AT82" s="428"/>
      <c r="BC82" s="428"/>
      <c r="BD82" s="428"/>
      <c r="BE82" s="428"/>
      <c r="BF82" s="428"/>
      <c r="BO82" s="428"/>
      <c r="BP82" s="428"/>
      <c r="BQ82" s="428"/>
      <c r="BR82" s="428"/>
      <c r="CA82" s="428"/>
      <c r="CB82" s="428"/>
      <c r="CC82" s="428"/>
      <c r="CD82" s="428"/>
      <c r="CM82" s="428"/>
      <c r="CN82" s="428"/>
      <c r="CO82" s="428"/>
      <c r="CP82" s="428"/>
      <c r="CY82" s="428"/>
      <c r="CZ82" s="428"/>
      <c r="DA82" s="428"/>
      <c r="DB82" s="428"/>
      <c r="DC82" s="428"/>
    </row>
    <row r="83" spans="2:109" x14ac:dyDescent="0.15">
      <c r="B83" s="403"/>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5"/>
    </row>
    <row r="84" spans="2:109" x14ac:dyDescent="0.15">
      <c r="DD84" s="394"/>
      <c r="DE84" s="394"/>
    </row>
    <row r="85" spans="2:109" x14ac:dyDescent="0.15">
      <c r="DD85" s="394"/>
      <c r="DE85" s="394"/>
    </row>
    <row r="86" spans="2:109" hidden="1" x14ac:dyDescent="0.15">
      <c r="DD86" s="394"/>
      <c r="DE86" s="394"/>
    </row>
    <row r="87" spans="2:109" hidden="1" x14ac:dyDescent="0.15">
      <c r="K87" s="429"/>
      <c r="AQ87" s="429"/>
      <c r="BC87" s="429"/>
      <c r="BO87" s="429"/>
      <c r="CA87" s="429"/>
      <c r="CM87" s="429"/>
      <c r="CY87" s="429"/>
      <c r="DD87" s="394"/>
      <c r="DE87" s="394"/>
    </row>
    <row r="88" spans="2:109" hidden="1" x14ac:dyDescent="0.15">
      <c r="DD88" s="394"/>
      <c r="DE88" s="394"/>
    </row>
    <row r="89" spans="2:109" hidden="1" x14ac:dyDescent="0.15">
      <c r="DD89" s="394"/>
      <c r="DE89" s="394"/>
    </row>
    <row r="90" spans="2:109" hidden="1" x14ac:dyDescent="0.15">
      <c r="DD90" s="394"/>
      <c r="DE90" s="394"/>
    </row>
    <row r="91" spans="2:109" hidden="1" x14ac:dyDescent="0.15">
      <c r="DD91" s="394"/>
      <c r="DE91" s="394"/>
    </row>
    <row r="92" spans="2:109" ht="13.5" hidden="1" customHeight="1" x14ac:dyDescent="0.15">
      <c r="DD92" s="394"/>
      <c r="DE92" s="394"/>
    </row>
    <row r="93" spans="2:109" ht="13.5" hidden="1" customHeight="1" x14ac:dyDescent="0.15">
      <c r="DD93" s="394"/>
      <c r="DE93" s="394"/>
    </row>
    <row r="94" spans="2:109" ht="13.5" hidden="1" customHeight="1" x14ac:dyDescent="0.15">
      <c r="DD94" s="394"/>
      <c r="DE94" s="394"/>
    </row>
    <row r="95" spans="2:109" ht="13.5" hidden="1" customHeight="1" x14ac:dyDescent="0.15">
      <c r="DD95" s="394"/>
      <c r="DE95" s="394"/>
    </row>
    <row r="96" spans="2:109" ht="13.5" hidden="1" customHeight="1" x14ac:dyDescent="0.15">
      <c r="DD96" s="394"/>
      <c r="DE96" s="394"/>
    </row>
    <row r="97" s="394" customFormat="1" ht="13.5" hidden="1" customHeight="1" x14ac:dyDescent="0.15"/>
    <row r="98" s="394" customFormat="1" ht="13.5" hidden="1" customHeight="1" x14ac:dyDescent="0.15"/>
    <row r="99" s="394" customFormat="1" ht="13.5" hidden="1" customHeight="1" x14ac:dyDescent="0.15"/>
    <row r="100" s="394" customFormat="1" ht="13.5" hidden="1" customHeight="1" x14ac:dyDescent="0.15"/>
    <row r="101" s="394" customFormat="1" ht="13.5" hidden="1" customHeight="1" x14ac:dyDescent="0.15"/>
    <row r="102" s="394" customFormat="1" ht="13.5" hidden="1" customHeight="1" x14ac:dyDescent="0.15"/>
    <row r="103" s="394" customFormat="1" ht="13.5" hidden="1" customHeight="1" x14ac:dyDescent="0.15"/>
    <row r="104" s="394" customFormat="1" ht="13.5" hidden="1" customHeight="1" x14ac:dyDescent="0.15"/>
    <row r="105" s="394" customFormat="1" ht="13.5" hidden="1" customHeight="1" x14ac:dyDescent="0.15"/>
    <row r="106" s="394" customFormat="1" ht="13.5" hidden="1" customHeight="1" x14ac:dyDescent="0.15"/>
    <row r="107" s="394" customFormat="1" ht="13.5" hidden="1" customHeight="1" x14ac:dyDescent="0.15"/>
    <row r="108" s="394" customFormat="1" ht="13.5" hidden="1" customHeight="1" x14ac:dyDescent="0.15"/>
    <row r="109" s="394" customFormat="1" ht="13.5" hidden="1" customHeight="1" x14ac:dyDescent="0.15"/>
    <row r="110" s="394" customFormat="1" ht="13.5" hidden="1" customHeight="1" x14ac:dyDescent="0.15"/>
    <row r="111" s="394" customFormat="1" ht="13.5" hidden="1" customHeight="1" x14ac:dyDescent="0.15"/>
    <row r="112" s="394" customFormat="1" ht="13.5" hidden="1" customHeight="1" x14ac:dyDescent="0.15"/>
    <row r="113" s="394" customFormat="1" ht="13.5" hidden="1" customHeight="1" x14ac:dyDescent="0.15"/>
    <row r="114" s="394" customFormat="1" ht="13.5" hidden="1" customHeight="1" x14ac:dyDescent="0.15"/>
    <row r="115" s="394" customFormat="1" ht="13.5" hidden="1" customHeight="1" x14ac:dyDescent="0.15"/>
    <row r="116" s="394" customFormat="1" ht="13.5" hidden="1" customHeight="1" x14ac:dyDescent="0.15"/>
    <row r="117" s="394" customFormat="1" ht="13.5" hidden="1" customHeight="1" x14ac:dyDescent="0.15"/>
    <row r="118" s="394" customFormat="1" ht="13.5" hidden="1" customHeight="1" x14ac:dyDescent="0.15"/>
    <row r="119" s="394" customFormat="1" ht="13.5" hidden="1" customHeight="1" x14ac:dyDescent="0.15"/>
    <row r="120" s="394" customFormat="1" ht="13.5" hidden="1" customHeight="1" x14ac:dyDescent="0.15"/>
    <row r="121" s="394" customFormat="1" ht="13.5" hidden="1" customHeight="1" x14ac:dyDescent="0.15"/>
    <row r="122" s="394" customFormat="1" ht="13.5" hidden="1" customHeight="1" x14ac:dyDescent="0.15"/>
    <row r="123" s="394" customFormat="1" ht="13.5" hidden="1" customHeight="1" x14ac:dyDescent="0.15"/>
    <row r="124" s="394" customFormat="1" ht="13.5" hidden="1" customHeight="1" x14ac:dyDescent="0.15"/>
    <row r="125" s="394" customFormat="1" ht="13.5" hidden="1" customHeight="1" x14ac:dyDescent="0.15"/>
    <row r="126" s="394" customFormat="1" ht="13.5" hidden="1" customHeight="1" x14ac:dyDescent="0.15"/>
    <row r="127" s="394" customFormat="1" ht="13.5" hidden="1" customHeight="1" x14ac:dyDescent="0.15"/>
    <row r="128" s="394" customFormat="1" ht="13.5" hidden="1" customHeight="1" x14ac:dyDescent="0.15"/>
    <row r="129" s="394" customFormat="1" ht="13.5" hidden="1" customHeight="1" x14ac:dyDescent="0.15"/>
    <row r="130" s="394" customFormat="1" ht="13.5" hidden="1" customHeight="1" x14ac:dyDescent="0.15"/>
    <row r="131" s="394" customFormat="1" ht="13.5" hidden="1" customHeight="1" x14ac:dyDescent="0.15"/>
    <row r="132" s="394" customFormat="1" ht="13.5" hidden="1" customHeight="1" x14ac:dyDescent="0.15"/>
    <row r="133" s="394" customFormat="1" ht="13.5" hidden="1" customHeight="1" x14ac:dyDescent="0.15"/>
    <row r="134" s="394" customFormat="1" ht="13.5" hidden="1" customHeight="1" x14ac:dyDescent="0.15"/>
    <row r="135" s="394" customFormat="1" ht="13.5" hidden="1" customHeight="1" x14ac:dyDescent="0.15"/>
    <row r="136" s="394" customFormat="1" ht="13.5" hidden="1" customHeight="1" x14ac:dyDescent="0.15"/>
    <row r="137" s="394" customFormat="1" ht="13.5" hidden="1" customHeight="1" x14ac:dyDescent="0.15"/>
    <row r="138" s="394" customFormat="1" ht="13.5" hidden="1" customHeight="1" x14ac:dyDescent="0.15"/>
    <row r="139" s="394" customFormat="1" ht="13.5" hidden="1" customHeight="1" x14ac:dyDescent="0.15"/>
    <row r="140" s="394" customFormat="1" ht="13.5" hidden="1" customHeight="1" x14ac:dyDescent="0.15"/>
    <row r="141" s="394" customFormat="1" ht="13.5" hidden="1" customHeight="1" x14ac:dyDescent="0.15"/>
    <row r="142" s="394" customFormat="1" ht="13.5" hidden="1" customHeight="1" x14ac:dyDescent="0.15"/>
    <row r="143" s="394" customFormat="1" ht="13.5" hidden="1" customHeight="1" x14ac:dyDescent="0.15"/>
    <row r="144" s="394" customFormat="1" ht="13.5" hidden="1" customHeight="1" x14ac:dyDescent="0.15"/>
    <row r="145" s="394" customFormat="1" ht="13.5" hidden="1" customHeight="1" x14ac:dyDescent="0.15"/>
    <row r="146" s="394" customFormat="1" ht="13.5" hidden="1" customHeight="1" x14ac:dyDescent="0.15"/>
    <row r="147" s="394" customFormat="1" ht="13.5" hidden="1" customHeight="1" x14ac:dyDescent="0.15"/>
    <row r="148" s="394" customFormat="1" ht="13.5" hidden="1" customHeight="1" x14ac:dyDescent="0.15"/>
    <row r="149" s="394" customFormat="1" ht="13.5" hidden="1" customHeight="1" x14ac:dyDescent="0.15"/>
    <row r="150" s="394" customFormat="1" ht="13.5" hidden="1" customHeight="1" x14ac:dyDescent="0.15"/>
    <row r="151" s="394" customFormat="1" ht="13.5" hidden="1" customHeight="1" x14ac:dyDescent="0.15"/>
    <row r="152" s="394" customFormat="1" ht="13.5" hidden="1" customHeight="1" x14ac:dyDescent="0.15"/>
    <row r="153" s="394" customFormat="1" ht="13.5" hidden="1" customHeight="1" x14ac:dyDescent="0.15"/>
    <row r="154" s="394" customFormat="1" ht="13.5" hidden="1" customHeight="1" x14ac:dyDescent="0.15"/>
    <row r="155" s="394" customFormat="1" ht="13.5" hidden="1" customHeight="1" x14ac:dyDescent="0.15"/>
    <row r="156" s="394" customFormat="1" ht="13.5" hidden="1" customHeight="1" x14ac:dyDescent="0.15"/>
    <row r="157" s="394" customFormat="1" ht="13.5" hidden="1" customHeight="1" x14ac:dyDescent="0.15"/>
    <row r="158" s="394" customFormat="1" ht="13.5" hidden="1" customHeight="1" x14ac:dyDescent="0.15"/>
    <row r="159" s="394" customFormat="1" ht="13.5" hidden="1" customHeight="1" x14ac:dyDescent="0.15"/>
    <row r="160" s="394" customFormat="1" ht="13.5" hidden="1" customHeight="1" x14ac:dyDescent="0.15"/>
  </sheetData>
  <sheetProtection algorithmName="SHA-512" hashValue="WYfU4eTNw5bX0Dv6DKzZL3hOSjkTYFOhn9WEKug6puUOR8LGPI+fdTJksL9TmL9cO927VEQ4Eo0hmUsyMki1Fw==" saltValue="KRD6FDC4vVCYZp8hOPiG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J23" sqref="CJ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621</v>
      </c>
    </row>
  </sheetData>
  <sheetProtection algorithmName="SHA-512" hashValue="FOZM65BU1UXquGoTLBOG2tph/ZRbOo06exDOpggGeUwyLDxJQoGRLXalfR2pn4gq9qOXRhIR4QUKpSsEgXZmOg==" saltValue="rYn90Afs2SMCplS/2Lpm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D89" sqref="AD8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lcsyEoAlqeSB7G9OylX/JjssFkFHD16y6SLtWTZyG5BvJrrfl062w61HsQP7AI72vjCM0pwE0br6dYdLVq6iHg==" saltValue="2PDf/Y0L0Yz8HZku2Rw3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47934</v>
      </c>
      <c r="E3" s="162"/>
      <c r="F3" s="163">
        <v>39951</v>
      </c>
      <c r="G3" s="164"/>
      <c r="H3" s="165"/>
    </row>
    <row r="4" spans="1:8" x14ac:dyDescent="0.15">
      <c r="A4" s="166"/>
      <c r="B4" s="167"/>
      <c r="C4" s="168"/>
      <c r="D4" s="169">
        <v>18109</v>
      </c>
      <c r="E4" s="170"/>
      <c r="F4" s="171">
        <v>22555</v>
      </c>
      <c r="G4" s="172"/>
      <c r="H4" s="173"/>
    </row>
    <row r="5" spans="1:8" x14ac:dyDescent="0.15">
      <c r="A5" s="154" t="s">
        <v>556</v>
      </c>
      <c r="B5" s="159"/>
      <c r="C5" s="160"/>
      <c r="D5" s="161">
        <v>79242</v>
      </c>
      <c r="E5" s="162"/>
      <c r="F5" s="163">
        <v>39893</v>
      </c>
      <c r="G5" s="164"/>
      <c r="H5" s="165"/>
    </row>
    <row r="6" spans="1:8" x14ac:dyDescent="0.15">
      <c r="A6" s="166"/>
      <c r="B6" s="167"/>
      <c r="C6" s="168"/>
      <c r="D6" s="169">
        <v>43498</v>
      </c>
      <c r="E6" s="170"/>
      <c r="F6" s="171">
        <v>26170</v>
      </c>
      <c r="G6" s="172"/>
      <c r="H6" s="173"/>
    </row>
    <row r="7" spans="1:8" x14ac:dyDescent="0.15">
      <c r="A7" s="154" t="s">
        <v>557</v>
      </c>
      <c r="B7" s="159"/>
      <c r="C7" s="160"/>
      <c r="D7" s="161">
        <v>76765</v>
      </c>
      <c r="E7" s="162"/>
      <c r="F7" s="163">
        <v>41080</v>
      </c>
      <c r="G7" s="164"/>
      <c r="H7" s="165"/>
    </row>
    <row r="8" spans="1:8" x14ac:dyDescent="0.15">
      <c r="A8" s="166"/>
      <c r="B8" s="167"/>
      <c r="C8" s="168"/>
      <c r="D8" s="169">
        <v>59425</v>
      </c>
      <c r="E8" s="170"/>
      <c r="F8" s="171">
        <v>27265</v>
      </c>
      <c r="G8" s="172"/>
      <c r="H8" s="173"/>
    </row>
    <row r="9" spans="1:8" x14ac:dyDescent="0.15">
      <c r="A9" s="154" t="s">
        <v>558</v>
      </c>
      <c r="B9" s="159"/>
      <c r="C9" s="160"/>
      <c r="D9" s="161">
        <v>34821</v>
      </c>
      <c r="E9" s="162"/>
      <c r="F9" s="163">
        <v>33173</v>
      </c>
      <c r="G9" s="164"/>
      <c r="H9" s="165"/>
    </row>
    <row r="10" spans="1:8" x14ac:dyDescent="0.15">
      <c r="A10" s="166"/>
      <c r="B10" s="167"/>
      <c r="C10" s="168"/>
      <c r="D10" s="169">
        <v>24228</v>
      </c>
      <c r="E10" s="170"/>
      <c r="F10" s="171">
        <v>20353</v>
      </c>
      <c r="G10" s="172"/>
      <c r="H10" s="173"/>
    </row>
    <row r="11" spans="1:8" x14ac:dyDescent="0.15">
      <c r="A11" s="154" t="s">
        <v>559</v>
      </c>
      <c r="B11" s="159"/>
      <c r="C11" s="160"/>
      <c r="D11" s="161">
        <v>34367</v>
      </c>
      <c r="E11" s="162"/>
      <c r="F11" s="163">
        <v>37644</v>
      </c>
      <c r="G11" s="164"/>
      <c r="H11" s="165"/>
    </row>
    <row r="12" spans="1:8" x14ac:dyDescent="0.15">
      <c r="A12" s="166"/>
      <c r="B12" s="167"/>
      <c r="C12" s="174"/>
      <c r="D12" s="169">
        <v>29262</v>
      </c>
      <c r="E12" s="170"/>
      <c r="F12" s="171">
        <v>24939</v>
      </c>
      <c r="G12" s="172"/>
      <c r="H12" s="173"/>
    </row>
    <row r="13" spans="1:8" x14ac:dyDescent="0.15">
      <c r="A13" s="154"/>
      <c r="B13" s="159"/>
      <c r="C13" s="175"/>
      <c r="D13" s="176">
        <v>54626</v>
      </c>
      <c r="E13" s="177"/>
      <c r="F13" s="178">
        <v>38348</v>
      </c>
      <c r="G13" s="179"/>
      <c r="H13" s="165"/>
    </row>
    <row r="14" spans="1:8" x14ac:dyDescent="0.15">
      <c r="A14" s="166"/>
      <c r="B14" s="167"/>
      <c r="C14" s="168"/>
      <c r="D14" s="169">
        <v>34904</v>
      </c>
      <c r="E14" s="170"/>
      <c r="F14" s="171">
        <v>24256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5.51</v>
      </c>
      <c r="C19" s="180">
        <f>ROUND(VALUE(SUBSTITUTE(実質収支比率等に係る経年分析!G$48,"▲","-")),2)</f>
        <v>5.03</v>
      </c>
      <c r="D19" s="180">
        <f>ROUND(VALUE(SUBSTITUTE(実質収支比率等に係る経年分析!H$48,"▲","-")),2)</f>
        <v>5.73</v>
      </c>
      <c r="E19" s="180">
        <f>ROUND(VALUE(SUBSTITUTE(実質収支比率等に係る経年分析!I$48,"▲","-")),2)</f>
        <v>6.38</v>
      </c>
      <c r="F19" s="180">
        <f>ROUND(VALUE(SUBSTITUTE(実質収支比率等に係る経年分析!J$48,"▲","-")),2)</f>
        <v>4.59</v>
      </c>
    </row>
    <row r="20" spans="1:11" x14ac:dyDescent="0.15">
      <c r="A20" s="180" t="s">
        <v>54</v>
      </c>
      <c r="B20" s="180">
        <f>ROUND(VALUE(SUBSTITUTE(実質収支比率等に係る経年分析!F$47,"▲","-")),2)</f>
        <v>13.17</v>
      </c>
      <c r="C20" s="180">
        <f>ROUND(VALUE(SUBSTITUTE(実質収支比率等に係る経年分析!G$47,"▲","-")),2)</f>
        <v>12.91</v>
      </c>
      <c r="D20" s="180">
        <f>ROUND(VALUE(SUBSTITUTE(実質収支比率等に係る経年分析!H$47,"▲","-")),2)</f>
        <v>14.87</v>
      </c>
      <c r="E20" s="180">
        <f>ROUND(VALUE(SUBSTITUTE(実質収支比率等に係る経年分析!I$47,"▲","-")),2)</f>
        <v>14.6</v>
      </c>
      <c r="F20" s="180">
        <f>ROUND(VALUE(SUBSTITUTE(実質収支比率等に係る経年分析!J$47,"▲","-")),2)</f>
        <v>14.56</v>
      </c>
    </row>
    <row r="21" spans="1:11" x14ac:dyDescent="0.15">
      <c r="A21" s="180" t="s">
        <v>55</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-2.2200000000000002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公共用地特別会計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5.0199999999999996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4.4800000000000004</v>
      </c>
    </row>
    <row r="36" spans="1:16" x14ac:dyDescent="0.15">
      <c r="A36" s="181" t="str">
        <f>IF(連結実質赤字比率に係る赤字・黒字の構成分析!C$34="",NA(),連結実質赤字比率に係る赤字・黒字の構成分析!C$34)</f>
        <v>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4400</v>
      </c>
      <c r="E42" s="182"/>
      <c r="F42" s="182"/>
      <c r="G42" s="182">
        <f>'実質公債費比率（分子）の構造'!L$52</f>
        <v>4218</v>
      </c>
      <c r="H42" s="182"/>
      <c r="I42" s="182"/>
      <c r="J42" s="182">
        <f>'実質公債費比率（分子）の構造'!M$52</f>
        <v>4165</v>
      </c>
      <c r="K42" s="182"/>
      <c r="L42" s="182"/>
      <c r="M42" s="182">
        <f>'実質公債費比率（分子）の構造'!N$52</f>
        <v>3830</v>
      </c>
      <c r="N42" s="182"/>
      <c r="O42" s="182"/>
      <c r="P42" s="182">
        <f>'実質公債費比率（分子）の構造'!O$52</f>
        <v>3685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991</v>
      </c>
      <c r="C44" s="182"/>
      <c r="D44" s="182"/>
      <c r="E44" s="182">
        <f>'実質公債費比率（分子）の構造'!L$50</f>
        <v>1320</v>
      </c>
      <c r="F44" s="182"/>
      <c r="G44" s="182"/>
      <c r="H44" s="182">
        <f>'実質公債費比率（分子）の構造'!M$50</f>
        <v>759</v>
      </c>
      <c r="I44" s="182"/>
      <c r="J44" s="182"/>
      <c r="K44" s="182">
        <f>'実質公債費比率（分子）の構造'!N$50</f>
        <v>1031</v>
      </c>
      <c r="L44" s="182"/>
      <c r="M44" s="182"/>
      <c r="N44" s="182">
        <f>'実質公債費比率（分子）の構造'!O$50</f>
        <v>691</v>
      </c>
      <c r="O44" s="182"/>
      <c r="P44" s="182"/>
    </row>
    <row r="45" spans="1:16" x14ac:dyDescent="0.15">
      <c r="A45" s="182" t="s">
        <v>65</v>
      </c>
      <c r="B45" s="182">
        <f>'実質公債費比率（分子）の構造'!K$49</f>
        <v>52</v>
      </c>
      <c r="C45" s="182"/>
      <c r="D45" s="182"/>
      <c r="E45" s="182">
        <f>'実質公債費比率（分子）の構造'!L$49</f>
        <v>72</v>
      </c>
      <c r="F45" s="182"/>
      <c r="G45" s="182"/>
      <c r="H45" s="182">
        <f>'実質公債費比率（分子）の構造'!M$49</f>
        <v>88</v>
      </c>
      <c r="I45" s="182"/>
      <c r="J45" s="182"/>
      <c r="K45" s="182">
        <f>'実質公債費比率（分子）の構造'!N$49</f>
        <v>101</v>
      </c>
      <c r="L45" s="182"/>
      <c r="M45" s="182"/>
      <c r="N45" s="182">
        <f>'実質公債費比率（分子）の構造'!O$49</f>
        <v>102</v>
      </c>
      <c r="O45" s="182"/>
      <c r="P45" s="182"/>
    </row>
    <row r="46" spans="1:16" x14ac:dyDescent="0.15">
      <c r="A46" s="182" t="s">
        <v>66</v>
      </c>
      <c r="B46" s="182">
        <f>'実質公債費比率（分子）の構造'!K$48</f>
        <v>408</v>
      </c>
      <c r="C46" s="182"/>
      <c r="D46" s="182"/>
      <c r="E46" s="182">
        <f>'実質公債費比率（分子）の構造'!L$48</f>
        <v>406</v>
      </c>
      <c r="F46" s="182"/>
      <c r="G46" s="182"/>
      <c r="H46" s="182">
        <f>'実質公債費比率（分子）の構造'!M$48</f>
        <v>386</v>
      </c>
      <c r="I46" s="182"/>
      <c r="J46" s="182"/>
      <c r="K46" s="182">
        <f>'実質公債費比率（分子）の構造'!N$48</f>
        <v>266</v>
      </c>
      <c r="L46" s="182"/>
      <c r="M46" s="182"/>
      <c r="N46" s="182">
        <f>'実質公債費比率（分子）の構造'!O$48</f>
        <v>257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4440</v>
      </c>
      <c r="C49" s="182"/>
      <c r="D49" s="182"/>
      <c r="E49" s="182">
        <f>'実質公債費比率（分子）の構造'!L$45</f>
        <v>4254</v>
      </c>
      <c r="F49" s="182"/>
      <c r="G49" s="182"/>
      <c r="H49" s="182">
        <f>'実質公債費比率（分子）の構造'!M$45</f>
        <v>4185</v>
      </c>
      <c r="I49" s="182"/>
      <c r="J49" s="182"/>
      <c r="K49" s="182">
        <f>'実質公債費比率（分子）の構造'!N$45</f>
        <v>4136</v>
      </c>
      <c r="L49" s="182"/>
      <c r="M49" s="182"/>
      <c r="N49" s="182">
        <f>'実質公債費比率（分子）の構造'!O$45</f>
        <v>4036</v>
      </c>
      <c r="O49" s="182"/>
      <c r="P49" s="182"/>
    </row>
    <row r="50" spans="1:16" x14ac:dyDescent="0.15">
      <c r="A50" s="182" t="s">
        <v>70</v>
      </c>
      <c r="B50" s="182" t="e">
        <f>NA()</f>
        <v>#N/A</v>
      </c>
      <c r="C50" s="182">
        <f>IF(ISNUMBER('実質公債費比率（分子）の構造'!K$53),'実質公債費比率（分子）の構造'!K$53,NA())</f>
        <v>1491</v>
      </c>
      <c r="D50" s="182" t="e">
        <f>NA()</f>
        <v>#N/A</v>
      </c>
      <c r="E50" s="182" t="e">
        <f>NA()</f>
        <v>#N/A</v>
      </c>
      <c r="F50" s="182">
        <f>IF(ISNUMBER('実質公債費比率（分子）の構造'!L$53),'実質公債費比率（分子）の構造'!L$53,NA())</f>
        <v>1834</v>
      </c>
      <c r="G50" s="182" t="e">
        <f>NA()</f>
        <v>#N/A</v>
      </c>
      <c r="H50" s="182" t="e">
        <f>NA()</f>
        <v>#N/A</v>
      </c>
      <c r="I50" s="182">
        <f>IF(ISNUMBER('実質公債費比率（分子）の構造'!M$53),'実質公債費比率（分子）の構造'!M$53,NA())</f>
        <v>1253</v>
      </c>
      <c r="J50" s="182" t="e">
        <f>NA()</f>
        <v>#N/A</v>
      </c>
      <c r="K50" s="182" t="e">
        <f>NA()</f>
        <v>#N/A</v>
      </c>
      <c r="L50" s="182">
        <f>IF(ISNUMBER('実質公債費比率（分子）の構造'!N$53),'実質公債費比率（分子）の構造'!N$53,NA())</f>
        <v>1704</v>
      </c>
      <c r="M50" s="182" t="e">
        <f>NA()</f>
        <v>#N/A</v>
      </c>
      <c r="N50" s="182" t="e">
        <f>NA()</f>
        <v>#N/A</v>
      </c>
      <c r="O50" s="182">
        <f>IF(ISNUMBER('実質公債費比率（分子）の構造'!O$53),'実質公債費比率（分子）の構造'!O$53,NA())</f>
        <v>1401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23377</v>
      </c>
      <c r="E56" s="181"/>
      <c r="F56" s="181"/>
      <c r="G56" s="181">
        <f>'将来負担比率（分子）の構造'!J$52</f>
        <v>21030</v>
      </c>
      <c r="H56" s="181"/>
      <c r="I56" s="181"/>
      <c r="J56" s="181">
        <f>'将来負担比率（分子）の構造'!K$52</f>
        <v>18732</v>
      </c>
      <c r="K56" s="181"/>
      <c r="L56" s="181"/>
      <c r="M56" s="181">
        <f>'将来負担比率（分子）の構造'!L$52</f>
        <v>16555</v>
      </c>
      <c r="N56" s="181"/>
      <c r="O56" s="181"/>
      <c r="P56" s="181">
        <f>'将来負担比率（分子）の構造'!M$52</f>
        <v>14444</v>
      </c>
    </row>
    <row r="57" spans="1:16" x14ac:dyDescent="0.15">
      <c r="A57" s="181" t="s">
        <v>41</v>
      </c>
      <c r="B57" s="181"/>
      <c r="C57" s="181"/>
      <c r="D57" s="181">
        <f>'将来負担比率（分子）の構造'!I$51</f>
        <v>17805</v>
      </c>
      <c r="E57" s="181"/>
      <c r="F57" s="181"/>
      <c r="G57" s="181">
        <f>'将来負担比率（分子）の構造'!J$51</f>
        <v>17539</v>
      </c>
      <c r="H57" s="181"/>
      <c r="I57" s="181"/>
      <c r="J57" s="181">
        <f>'将来負担比率（分子）の構造'!K$51</f>
        <v>20781</v>
      </c>
      <c r="K57" s="181"/>
      <c r="L57" s="181"/>
      <c r="M57" s="181">
        <f>'将来負担比率（分子）の構造'!L$51</f>
        <v>18909</v>
      </c>
      <c r="N57" s="181"/>
      <c r="O57" s="181"/>
      <c r="P57" s="181">
        <f>'将来負担比率（分子）の構造'!M$51</f>
        <v>17642</v>
      </c>
    </row>
    <row r="58" spans="1:16" x14ac:dyDescent="0.15">
      <c r="A58" s="181" t="s">
        <v>40</v>
      </c>
      <c r="B58" s="181"/>
      <c r="C58" s="181"/>
      <c r="D58" s="181">
        <f>'将来負担比率（分子）の構造'!I$50</f>
        <v>43043</v>
      </c>
      <c r="E58" s="181"/>
      <c r="F58" s="181"/>
      <c r="G58" s="181">
        <f>'将来負担比率（分子）の構造'!J$50</f>
        <v>48663</v>
      </c>
      <c r="H58" s="181"/>
      <c r="I58" s="181"/>
      <c r="J58" s="181">
        <f>'将来負担比率（分子）の構造'!K$50</f>
        <v>49628</v>
      </c>
      <c r="K58" s="181"/>
      <c r="L58" s="181"/>
      <c r="M58" s="181">
        <f>'将来負担比率（分子）の構造'!L$50</f>
        <v>54062</v>
      </c>
      <c r="N58" s="181"/>
      <c r="O58" s="181"/>
      <c r="P58" s="181">
        <f>'将来負担比率（分子）の構造'!M$50</f>
        <v>60567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8148</v>
      </c>
      <c r="C62" s="181"/>
      <c r="D62" s="181"/>
      <c r="E62" s="181">
        <f>'将来負担比率（分子）の構造'!J$45</f>
        <v>8162</v>
      </c>
      <c r="F62" s="181"/>
      <c r="G62" s="181"/>
      <c r="H62" s="181">
        <f>'将来負担比率（分子）の構造'!K$45</f>
        <v>8111</v>
      </c>
      <c r="I62" s="181"/>
      <c r="J62" s="181"/>
      <c r="K62" s="181">
        <f>'将来負担比率（分子）の構造'!L$45</f>
        <v>8203</v>
      </c>
      <c r="L62" s="181"/>
      <c r="M62" s="181"/>
      <c r="N62" s="181">
        <f>'将来負担比率（分子）の構造'!M$45</f>
        <v>8227</v>
      </c>
      <c r="O62" s="181"/>
      <c r="P62" s="181"/>
    </row>
    <row r="63" spans="1:16" x14ac:dyDescent="0.15">
      <c r="A63" s="181" t="s">
        <v>33</v>
      </c>
      <c r="B63" s="181">
        <f>'将来負担比率（分子）の構造'!I$44</f>
        <v>526</v>
      </c>
      <c r="C63" s="181"/>
      <c r="D63" s="181"/>
      <c r="E63" s="181">
        <f>'将来負担比率（分子）の構造'!J$44</f>
        <v>747</v>
      </c>
      <c r="F63" s="181"/>
      <c r="G63" s="181"/>
      <c r="H63" s="181">
        <f>'将来負担比率（分子）の構造'!K$44</f>
        <v>665</v>
      </c>
      <c r="I63" s="181"/>
      <c r="J63" s="181"/>
      <c r="K63" s="181">
        <f>'将来負担比率（分子）の構造'!L$44</f>
        <v>594</v>
      </c>
      <c r="L63" s="181"/>
      <c r="M63" s="181"/>
      <c r="N63" s="181">
        <f>'将来負担比率（分子）の構造'!M$44</f>
        <v>511</v>
      </c>
      <c r="O63" s="181"/>
      <c r="P63" s="181"/>
    </row>
    <row r="64" spans="1:16" x14ac:dyDescent="0.15">
      <c r="A64" s="181" t="s">
        <v>32</v>
      </c>
      <c r="B64" s="181">
        <f>'将来負担比率（分子）の構造'!I$43</f>
        <v>3703</v>
      </c>
      <c r="C64" s="181"/>
      <c r="D64" s="181"/>
      <c r="E64" s="181">
        <f>'将来負担比率（分子）の構造'!J$43</f>
        <v>3964</v>
      </c>
      <c r="F64" s="181"/>
      <c r="G64" s="181"/>
      <c r="H64" s="181">
        <f>'将来負担比率（分子）の構造'!K$43</f>
        <v>4714</v>
      </c>
      <c r="I64" s="181"/>
      <c r="J64" s="181"/>
      <c r="K64" s="181">
        <f>'将来負担比率（分子）の構造'!L$43</f>
        <v>4239</v>
      </c>
      <c r="L64" s="181"/>
      <c r="M64" s="181"/>
      <c r="N64" s="181">
        <f>'将来負担比率（分子）の構造'!M$43</f>
        <v>3615</v>
      </c>
      <c r="O64" s="181"/>
      <c r="P64" s="181"/>
    </row>
    <row r="65" spans="1:16" x14ac:dyDescent="0.15">
      <c r="A65" s="181" t="s">
        <v>31</v>
      </c>
      <c r="B65" s="181">
        <f>'将来負担比率（分子）の構造'!I$42</f>
        <v>6259</v>
      </c>
      <c r="C65" s="181"/>
      <c r="D65" s="181"/>
      <c r="E65" s="181">
        <f>'将来負担比率（分子）の構造'!J$42</f>
        <v>4653</v>
      </c>
      <c r="F65" s="181"/>
      <c r="G65" s="181"/>
      <c r="H65" s="181">
        <f>'将来負担比率（分子）の構造'!K$42</f>
        <v>4033</v>
      </c>
      <c r="I65" s="181"/>
      <c r="J65" s="181"/>
      <c r="K65" s="181">
        <f>'将来負担比率（分子）の構造'!L$42</f>
        <v>3509</v>
      </c>
      <c r="L65" s="181"/>
      <c r="M65" s="181"/>
      <c r="N65" s="181">
        <f>'将来負担比率（分子）の構造'!M$42</f>
        <v>3281</v>
      </c>
      <c r="O65" s="181"/>
      <c r="P65" s="181"/>
    </row>
    <row r="66" spans="1:16" x14ac:dyDescent="0.15">
      <c r="A66" s="181" t="s">
        <v>30</v>
      </c>
      <c r="B66" s="181">
        <f>'将来負担比率（分子）の構造'!I$41</f>
        <v>38866</v>
      </c>
      <c r="C66" s="181"/>
      <c r="D66" s="181"/>
      <c r="E66" s="181">
        <f>'将来負担比率（分子）の構造'!J$41</f>
        <v>40632</v>
      </c>
      <c r="F66" s="181"/>
      <c r="G66" s="181"/>
      <c r="H66" s="181">
        <f>'将来負担比率（分子）の構造'!K$41</f>
        <v>44391</v>
      </c>
      <c r="I66" s="181"/>
      <c r="J66" s="181"/>
      <c r="K66" s="181">
        <f>'将来負担比率（分子）の構造'!L$41</f>
        <v>42279</v>
      </c>
      <c r="L66" s="181"/>
      <c r="M66" s="181"/>
      <c r="N66" s="181">
        <f>'将来負担比率（分子）の構造'!M$41</f>
        <v>40438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8000</v>
      </c>
      <c r="C72" s="185">
        <f>基金残高に係る経年分析!G55</f>
        <v>8000</v>
      </c>
      <c r="D72" s="185">
        <f>基金残高に係る経年分析!H55</f>
        <v>8007</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38448</v>
      </c>
      <c r="C74" s="185">
        <f>基金残高に係る経年分析!G57</f>
        <v>42748</v>
      </c>
      <c r="D74" s="185">
        <f>基金残高に係る経年分析!H57</f>
        <v>48507</v>
      </c>
    </row>
  </sheetData>
  <sheetProtection algorithmName="SHA-512" hashValue="hrArK0cAvZw5dRLmPaF7Qs6dILOQswRIKbqOlLXb3JaP1UjsGjM02fnsGREmRDWF44/sCwpb4Xzzx0aq+iEr8w==" saltValue="CASQaDT5+FZcxUY0wOK9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3" t="s">
        <v>208</v>
      </c>
      <c r="DI1" s="804"/>
      <c r="DJ1" s="804"/>
      <c r="DK1" s="804"/>
      <c r="DL1" s="804"/>
      <c r="DM1" s="804"/>
      <c r="DN1" s="805"/>
      <c r="DO1" s="226"/>
      <c r="DP1" s="803" t="s">
        <v>209</v>
      </c>
      <c r="DQ1" s="804"/>
      <c r="DR1" s="804"/>
      <c r="DS1" s="804"/>
      <c r="DT1" s="804"/>
      <c r="DU1" s="804"/>
      <c r="DV1" s="804"/>
      <c r="DW1" s="804"/>
      <c r="DX1" s="804"/>
      <c r="DY1" s="804"/>
      <c r="DZ1" s="804"/>
      <c r="EA1" s="804"/>
      <c r="EB1" s="804"/>
      <c r="EC1" s="805"/>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5" t="s">
        <v>211</v>
      </c>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s="745" t="s">
        <v>212</v>
      </c>
      <c r="AQ3" s="746"/>
      <c r="AR3" s="746"/>
      <c r="AS3" s="746"/>
      <c r="AT3" s="746"/>
      <c r="AU3" s="746"/>
      <c r="AV3" s="746"/>
      <c r="AW3" s="746"/>
      <c r="AX3" s="746"/>
      <c r="AY3" s="746"/>
      <c r="AZ3" s="746"/>
      <c r="BA3" s="746"/>
      <c r="BB3" s="746"/>
      <c r="BC3" s="746"/>
      <c r="BD3" s="746"/>
      <c r="BE3" s="746"/>
      <c r="BF3" s="746"/>
      <c r="BG3" s="746"/>
      <c r="BH3" s="746"/>
      <c r="BI3" s="746"/>
      <c r="BJ3" s="746"/>
      <c r="BK3" s="746"/>
      <c r="BL3" s="746"/>
      <c r="BM3" s="746"/>
      <c r="BN3" s="746"/>
      <c r="BO3" s="746"/>
      <c r="BP3" s="746"/>
      <c r="BQ3" s="746"/>
      <c r="BR3" s="746"/>
      <c r="BS3" s="746"/>
      <c r="BT3" s="746"/>
      <c r="BU3" s="746"/>
      <c r="BV3" s="746"/>
      <c r="BW3" s="746"/>
      <c r="BX3" s="746"/>
      <c r="BY3" s="746"/>
      <c r="BZ3" s="746"/>
      <c r="CA3" s="746"/>
      <c r="CB3" s="747"/>
      <c r="CD3" s="788" t="s">
        <v>213</v>
      </c>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c r="EA3" s="789"/>
      <c r="EB3" s="789"/>
      <c r="EC3" s="790"/>
    </row>
    <row r="4" spans="2:143" ht="11.25" customHeight="1" x14ac:dyDescent="0.15">
      <c r="B4" s="745" t="s">
        <v>1</v>
      </c>
      <c r="C4" s="746"/>
      <c r="D4" s="746"/>
      <c r="E4" s="746"/>
      <c r="F4" s="746"/>
      <c r="G4" s="746"/>
      <c r="H4" s="746"/>
      <c r="I4" s="746"/>
      <c r="J4" s="746"/>
      <c r="K4" s="746"/>
      <c r="L4" s="746"/>
      <c r="M4" s="746"/>
      <c r="N4" s="746"/>
      <c r="O4" s="746"/>
      <c r="P4" s="746"/>
      <c r="Q4" s="747"/>
      <c r="R4" s="745" t="s">
        <v>214</v>
      </c>
      <c r="S4" s="746"/>
      <c r="T4" s="746"/>
      <c r="U4" s="746"/>
      <c r="V4" s="746"/>
      <c r="W4" s="746"/>
      <c r="X4" s="746"/>
      <c r="Y4" s="747"/>
      <c r="Z4" s="745" t="s">
        <v>215</v>
      </c>
      <c r="AA4" s="746"/>
      <c r="AB4" s="746"/>
      <c r="AC4" s="747"/>
      <c r="AD4" s="745" t="s">
        <v>216</v>
      </c>
      <c r="AE4" s="746"/>
      <c r="AF4" s="746"/>
      <c r="AG4" s="746"/>
      <c r="AH4" s="746"/>
      <c r="AI4" s="746"/>
      <c r="AJ4" s="746"/>
      <c r="AK4" s="747"/>
      <c r="AL4" s="745" t="s">
        <v>215</v>
      </c>
      <c r="AM4" s="746"/>
      <c r="AN4" s="746"/>
      <c r="AO4" s="747"/>
      <c r="AP4" s="806" t="s">
        <v>217</v>
      </c>
      <c r="AQ4" s="806"/>
      <c r="AR4" s="806"/>
      <c r="AS4" s="806"/>
      <c r="AT4" s="806"/>
      <c r="AU4" s="806"/>
      <c r="AV4" s="806"/>
      <c r="AW4" s="806"/>
      <c r="AX4" s="806"/>
      <c r="AY4" s="806"/>
      <c r="AZ4" s="806"/>
      <c r="BA4" s="806"/>
      <c r="BB4" s="806"/>
      <c r="BC4" s="806"/>
      <c r="BD4" s="806"/>
      <c r="BE4" s="806"/>
      <c r="BF4" s="806"/>
      <c r="BG4" s="806" t="s">
        <v>218</v>
      </c>
      <c r="BH4" s="806"/>
      <c r="BI4" s="806"/>
      <c r="BJ4" s="806"/>
      <c r="BK4" s="806"/>
      <c r="BL4" s="806"/>
      <c r="BM4" s="806"/>
      <c r="BN4" s="806"/>
      <c r="BO4" s="806" t="s">
        <v>215</v>
      </c>
      <c r="BP4" s="806"/>
      <c r="BQ4" s="806"/>
      <c r="BR4" s="806"/>
      <c r="BS4" s="806" t="s">
        <v>219</v>
      </c>
      <c r="BT4" s="806"/>
      <c r="BU4" s="806"/>
      <c r="BV4" s="806"/>
      <c r="BW4" s="806"/>
      <c r="BX4" s="806"/>
      <c r="BY4" s="806"/>
      <c r="BZ4" s="806"/>
      <c r="CA4" s="806"/>
      <c r="CB4" s="806"/>
      <c r="CD4" s="788" t="s">
        <v>220</v>
      </c>
      <c r="CE4" s="789"/>
      <c r="CF4" s="789"/>
      <c r="CG4" s="789"/>
      <c r="CH4" s="789"/>
      <c r="CI4" s="789"/>
      <c r="CJ4" s="789"/>
      <c r="CK4" s="789"/>
      <c r="CL4" s="789"/>
      <c r="CM4" s="789"/>
      <c r="CN4" s="789"/>
      <c r="CO4" s="789"/>
      <c r="CP4" s="789"/>
      <c r="CQ4" s="789"/>
      <c r="CR4" s="789"/>
      <c r="CS4" s="789"/>
      <c r="CT4" s="789"/>
      <c r="CU4" s="789"/>
      <c r="CV4" s="789"/>
      <c r="CW4" s="789"/>
      <c r="CX4" s="789"/>
      <c r="CY4" s="789"/>
      <c r="CZ4" s="789"/>
      <c r="DA4" s="789"/>
      <c r="DB4" s="789"/>
      <c r="DC4" s="789"/>
      <c r="DD4" s="789"/>
      <c r="DE4" s="789"/>
      <c r="DF4" s="789"/>
      <c r="DG4" s="789"/>
      <c r="DH4" s="789"/>
      <c r="DI4" s="789"/>
      <c r="DJ4" s="789"/>
      <c r="DK4" s="789"/>
      <c r="DL4" s="789"/>
      <c r="DM4" s="789"/>
      <c r="DN4" s="789"/>
      <c r="DO4" s="789"/>
      <c r="DP4" s="789"/>
      <c r="DQ4" s="789"/>
      <c r="DR4" s="789"/>
      <c r="DS4" s="789"/>
      <c r="DT4" s="789"/>
      <c r="DU4" s="789"/>
      <c r="DV4" s="789"/>
      <c r="DW4" s="789"/>
      <c r="DX4" s="789"/>
      <c r="DY4" s="789"/>
      <c r="DZ4" s="789"/>
      <c r="EA4" s="789"/>
      <c r="EB4" s="789"/>
      <c r="EC4" s="790"/>
    </row>
    <row r="5" spans="2:143" s="230" customFormat="1" ht="11.25" customHeight="1" x14ac:dyDescent="0.15">
      <c r="B5" s="750" t="s">
        <v>221</v>
      </c>
      <c r="C5" s="751"/>
      <c r="D5" s="751"/>
      <c r="E5" s="751"/>
      <c r="F5" s="751"/>
      <c r="G5" s="751"/>
      <c r="H5" s="751"/>
      <c r="I5" s="751"/>
      <c r="J5" s="751"/>
      <c r="K5" s="751"/>
      <c r="L5" s="751"/>
      <c r="M5" s="751"/>
      <c r="N5" s="751"/>
      <c r="O5" s="751"/>
      <c r="P5" s="751"/>
      <c r="Q5" s="752"/>
      <c r="R5" s="739">
        <v>52773925</v>
      </c>
      <c r="S5" s="740"/>
      <c r="T5" s="740"/>
      <c r="U5" s="740"/>
      <c r="V5" s="740"/>
      <c r="W5" s="740"/>
      <c r="X5" s="740"/>
      <c r="Y5" s="783"/>
      <c r="Z5" s="801">
        <v>50</v>
      </c>
      <c r="AA5" s="801"/>
      <c r="AB5" s="801"/>
      <c r="AC5" s="801"/>
      <c r="AD5" s="802">
        <v>49439869</v>
      </c>
      <c r="AE5" s="802"/>
      <c r="AF5" s="802"/>
      <c r="AG5" s="802"/>
      <c r="AH5" s="802"/>
      <c r="AI5" s="802"/>
      <c r="AJ5" s="802"/>
      <c r="AK5" s="802"/>
      <c r="AL5" s="784">
        <v>87.7</v>
      </c>
      <c r="AM5" s="755"/>
      <c r="AN5" s="755"/>
      <c r="AO5" s="785"/>
      <c r="AP5" s="750" t="s">
        <v>222</v>
      </c>
      <c r="AQ5" s="751"/>
      <c r="AR5" s="751"/>
      <c r="AS5" s="751"/>
      <c r="AT5" s="751"/>
      <c r="AU5" s="751"/>
      <c r="AV5" s="751"/>
      <c r="AW5" s="751"/>
      <c r="AX5" s="751"/>
      <c r="AY5" s="751"/>
      <c r="AZ5" s="751"/>
      <c r="BA5" s="751"/>
      <c r="BB5" s="751"/>
      <c r="BC5" s="751"/>
      <c r="BD5" s="751"/>
      <c r="BE5" s="751"/>
      <c r="BF5" s="752"/>
      <c r="BG5" s="684">
        <v>49439869</v>
      </c>
      <c r="BH5" s="685"/>
      <c r="BI5" s="685"/>
      <c r="BJ5" s="685"/>
      <c r="BK5" s="685"/>
      <c r="BL5" s="685"/>
      <c r="BM5" s="685"/>
      <c r="BN5" s="686"/>
      <c r="BO5" s="721">
        <v>93.7</v>
      </c>
      <c r="BP5" s="721"/>
      <c r="BQ5" s="721"/>
      <c r="BR5" s="721"/>
      <c r="BS5" s="722">
        <v>358070</v>
      </c>
      <c r="BT5" s="722"/>
      <c r="BU5" s="722"/>
      <c r="BV5" s="722"/>
      <c r="BW5" s="722"/>
      <c r="BX5" s="722"/>
      <c r="BY5" s="722"/>
      <c r="BZ5" s="722"/>
      <c r="CA5" s="722"/>
      <c r="CB5" s="781"/>
      <c r="CD5" s="788" t="s">
        <v>217</v>
      </c>
      <c r="CE5" s="789"/>
      <c r="CF5" s="789"/>
      <c r="CG5" s="789"/>
      <c r="CH5" s="789"/>
      <c r="CI5" s="789"/>
      <c r="CJ5" s="789"/>
      <c r="CK5" s="789"/>
      <c r="CL5" s="789"/>
      <c r="CM5" s="789"/>
      <c r="CN5" s="789"/>
      <c r="CO5" s="789"/>
      <c r="CP5" s="789"/>
      <c r="CQ5" s="790"/>
      <c r="CR5" s="788" t="s">
        <v>223</v>
      </c>
      <c r="CS5" s="789"/>
      <c r="CT5" s="789"/>
      <c r="CU5" s="789"/>
      <c r="CV5" s="789"/>
      <c r="CW5" s="789"/>
      <c r="CX5" s="789"/>
      <c r="CY5" s="790"/>
      <c r="CZ5" s="788" t="s">
        <v>215</v>
      </c>
      <c r="DA5" s="789"/>
      <c r="DB5" s="789"/>
      <c r="DC5" s="790"/>
      <c r="DD5" s="788" t="s">
        <v>224</v>
      </c>
      <c r="DE5" s="789"/>
      <c r="DF5" s="789"/>
      <c r="DG5" s="789"/>
      <c r="DH5" s="789"/>
      <c r="DI5" s="789"/>
      <c r="DJ5" s="789"/>
      <c r="DK5" s="789"/>
      <c r="DL5" s="789"/>
      <c r="DM5" s="789"/>
      <c r="DN5" s="789"/>
      <c r="DO5" s="789"/>
      <c r="DP5" s="790"/>
      <c r="DQ5" s="788" t="s">
        <v>225</v>
      </c>
      <c r="DR5" s="789"/>
      <c r="DS5" s="789"/>
      <c r="DT5" s="789"/>
      <c r="DU5" s="789"/>
      <c r="DV5" s="789"/>
      <c r="DW5" s="789"/>
      <c r="DX5" s="789"/>
      <c r="DY5" s="789"/>
      <c r="DZ5" s="789"/>
      <c r="EA5" s="789"/>
      <c r="EB5" s="789"/>
      <c r="EC5" s="790"/>
    </row>
    <row r="6" spans="2:143" ht="11.25" customHeight="1" x14ac:dyDescent="0.15">
      <c r="B6" s="681" t="s">
        <v>226</v>
      </c>
      <c r="C6" s="682"/>
      <c r="D6" s="682"/>
      <c r="E6" s="682"/>
      <c r="F6" s="682"/>
      <c r="G6" s="682"/>
      <c r="H6" s="682"/>
      <c r="I6" s="682"/>
      <c r="J6" s="682"/>
      <c r="K6" s="682"/>
      <c r="L6" s="682"/>
      <c r="M6" s="682"/>
      <c r="N6" s="682"/>
      <c r="O6" s="682"/>
      <c r="P6" s="682"/>
      <c r="Q6" s="683"/>
      <c r="R6" s="684">
        <v>385143</v>
      </c>
      <c r="S6" s="685"/>
      <c r="T6" s="685"/>
      <c r="U6" s="685"/>
      <c r="V6" s="685"/>
      <c r="W6" s="685"/>
      <c r="X6" s="685"/>
      <c r="Y6" s="686"/>
      <c r="Z6" s="721">
        <v>0.4</v>
      </c>
      <c r="AA6" s="721"/>
      <c r="AB6" s="721"/>
      <c r="AC6" s="721"/>
      <c r="AD6" s="722">
        <v>385143</v>
      </c>
      <c r="AE6" s="722"/>
      <c r="AF6" s="722"/>
      <c r="AG6" s="722"/>
      <c r="AH6" s="722"/>
      <c r="AI6" s="722"/>
      <c r="AJ6" s="722"/>
      <c r="AK6" s="722"/>
      <c r="AL6" s="687">
        <v>0.7</v>
      </c>
      <c r="AM6" s="688"/>
      <c r="AN6" s="688"/>
      <c r="AO6" s="723"/>
      <c r="AP6" s="681" t="s">
        <v>227</v>
      </c>
      <c r="AQ6" s="682"/>
      <c r="AR6" s="682"/>
      <c r="AS6" s="682"/>
      <c r="AT6" s="682"/>
      <c r="AU6" s="682"/>
      <c r="AV6" s="682"/>
      <c r="AW6" s="682"/>
      <c r="AX6" s="682"/>
      <c r="AY6" s="682"/>
      <c r="AZ6" s="682"/>
      <c r="BA6" s="682"/>
      <c r="BB6" s="682"/>
      <c r="BC6" s="682"/>
      <c r="BD6" s="682"/>
      <c r="BE6" s="682"/>
      <c r="BF6" s="683"/>
      <c r="BG6" s="684">
        <v>49439869</v>
      </c>
      <c r="BH6" s="685"/>
      <c r="BI6" s="685"/>
      <c r="BJ6" s="685"/>
      <c r="BK6" s="685"/>
      <c r="BL6" s="685"/>
      <c r="BM6" s="685"/>
      <c r="BN6" s="686"/>
      <c r="BO6" s="721">
        <v>93.7</v>
      </c>
      <c r="BP6" s="721"/>
      <c r="BQ6" s="721"/>
      <c r="BR6" s="721"/>
      <c r="BS6" s="722">
        <v>358070</v>
      </c>
      <c r="BT6" s="722"/>
      <c r="BU6" s="722"/>
      <c r="BV6" s="722"/>
      <c r="BW6" s="722"/>
      <c r="BX6" s="722"/>
      <c r="BY6" s="722"/>
      <c r="BZ6" s="722"/>
      <c r="CA6" s="722"/>
      <c r="CB6" s="781"/>
      <c r="CD6" s="742" t="s">
        <v>228</v>
      </c>
      <c r="CE6" s="743"/>
      <c r="CF6" s="743"/>
      <c r="CG6" s="743"/>
      <c r="CH6" s="743"/>
      <c r="CI6" s="743"/>
      <c r="CJ6" s="743"/>
      <c r="CK6" s="743"/>
      <c r="CL6" s="743"/>
      <c r="CM6" s="743"/>
      <c r="CN6" s="743"/>
      <c r="CO6" s="743"/>
      <c r="CP6" s="743"/>
      <c r="CQ6" s="744"/>
      <c r="CR6" s="684">
        <v>527289</v>
      </c>
      <c r="CS6" s="685"/>
      <c r="CT6" s="685"/>
      <c r="CU6" s="685"/>
      <c r="CV6" s="685"/>
      <c r="CW6" s="685"/>
      <c r="CX6" s="685"/>
      <c r="CY6" s="686"/>
      <c r="CZ6" s="784">
        <v>0.5</v>
      </c>
      <c r="DA6" s="755"/>
      <c r="DB6" s="755"/>
      <c r="DC6" s="787"/>
      <c r="DD6" s="690" t="s">
        <v>136</v>
      </c>
      <c r="DE6" s="685"/>
      <c r="DF6" s="685"/>
      <c r="DG6" s="685"/>
      <c r="DH6" s="685"/>
      <c r="DI6" s="685"/>
      <c r="DJ6" s="685"/>
      <c r="DK6" s="685"/>
      <c r="DL6" s="685"/>
      <c r="DM6" s="685"/>
      <c r="DN6" s="685"/>
      <c r="DO6" s="685"/>
      <c r="DP6" s="686"/>
      <c r="DQ6" s="690">
        <v>527252</v>
      </c>
      <c r="DR6" s="685"/>
      <c r="DS6" s="685"/>
      <c r="DT6" s="685"/>
      <c r="DU6" s="685"/>
      <c r="DV6" s="685"/>
      <c r="DW6" s="685"/>
      <c r="DX6" s="685"/>
      <c r="DY6" s="685"/>
      <c r="DZ6" s="685"/>
      <c r="EA6" s="685"/>
      <c r="EB6" s="685"/>
      <c r="EC6" s="728"/>
    </row>
    <row r="7" spans="2:143" ht="11.25" customHeight="1" x14ac:dyDescent="0.15">
      <c r="B7" s="681" t="s">
        <v>229</v>
      </c>
      <c r="C7" s="682"/>
      <c r="D7" s="682"/>
      <c r="E7" s="682"/>
      <c r="F7" s="682"/>
      <c r="G7" s="682"/>
      <c r="H7" s="682"/>
      <c r="I7" s="682"/>
      <c r="J7" s="682"/>
      <c r="K7" s="682"/>
      <c r="L7" s="682"/>
      <c r="M7" s="682"/>
      <c r="N7" s="682"/>
      <c r="O7" s="682"/>
      <c r="P7" s="682"/>
      <c r="Q7" s="683"/>
      <c r="R7" s="684">
        <v>66780</v>
      </c>
      <c r="S7" s="685"/>
      <c r="T7" s="685"/>
      <c r="U7" s="685"/>
      <c r="V7" s="685"/>
      <c r="W7" s="685"/>
      <c r="X7" s="685"/>
      <c r="Y7" s="686"/>
      <c r="Z7" s="721">
        <v>0.1</v>
      </c>
      <c r="AA7" s="721"/>
      <c r="AB7" s="721"/>
      <c r="AC7" s="721"/>
      <c r="AD7" s="722">
        <v>66780</v>
      </c>
      <c r="AE7" s="722"/>
      <c r="AF7" s="722"/>
      <c r="AG7" s="722"/>
      <c r="AH7" s="722"/>
      <c r="AI7" s="722"/>
      <c r="AJ7" s="722"/>
      <c r="AK7" s="722"/>
      <c r="AL7" s="687">
        <v>0.1</v>
      </c>
      <c r="AM7" s="688"/>
      <c r="AN7" s="688"/>
      <c r="AO7" s="723"/>
      <c r="AP7" s="681" t="s">
        <v>230</v>
      </c>
      <c r="AQ7" s="682"/>
      <c r="AR7" s="682"/>
      <c r="AS7" s="682"/>
      <c r="AT7" s="682"/>
      <c r="AU7" s="682"/>
      <c r="AV7" s="682"/>
      <c r="AW7" s="682"/>
      <c r="AX7" s="682"/>
      <c r="AY7" s="682"/>
      <c r="AZ7" s="682"/>
      <c r="BA7" s="682"/>
      <c r="BB7" s="682"/>
      <c r="BC7" s="682"/>
      <c r="BD7" s="682"/>
      <c r="BE7" s="682"/>
      <c r="BF7" s="683"/>
      <c r="BG7" s="684">
        <v>25872092</v>
      </c>
      <c r="BH7" s="685"/>
      <c r="BI7" s="685"/>
      <c r="BJ7" s="685"/>
      <c r="BK7" s="685"/>
      <c r="BL7" s="685"/>
      <c r="BM7" s="685"/>
      <c r="BN7" s="686"/>
      <c r="BO7" s="721">
        <v>49</v>
      </c>
      <c r="BP7" s="721"/>
      <c r="BQ7" s="721"/>
      <c r="BR7" s="721"/>
      <c r="BS7" s="722">
        <v>358070</v>
      </c>
      <c r="BT7" s="722"/>
      <c r="BU7" s="722"/>
      <c r="BV7" s="722"/>
      <c r="BW7" s="722"/>
      <c r="BX7" s="722"/>
      <c r="BY7" s="722"/>
      <c r="BZ7" s="722"/>
      <c r="CA7" s="722"/>
      <c r="CB7" s="781"/>
      <c r="CD7" s="717" t="s">
        <v>231</v>
      </c>
      <c r="CE7" s="718"/>
      <c r="CF7" s="718"/>
      <c r="CG7" s="718"/>
      <c r="CH7" s="718"/>
      <c r="CI7" s="718"/>
      <c r="CJ7" s="718"/>
      <c r="CK7" s="718"/>
      <c r="CL7" s="718"/>
      <c r="CM7" s="718"/>
      <c r="CN7" s="718"/>
      <c r="CO7" s="718"/>
      <c r="CP7" s="718"/>
      <c r="CQ7" s="719"/>
      <c r="CR7" s="684">
        <v>15093460</v>
      </c>
      <c r="CS7" s="685"/>
      <c r="CT7" s="685"/>
      <c r="CU7" s="685"/>
      <c r="CV7" s="685"/>
      <c r="CW7" s="685"/>
      <c r="CX7" s="685"/>
      <c r="CY7" s="686"/>
      <c r="CZ7" s="721">
        <v>14.7</v>
      </c>
      <c r="DA7" s="721"/>
      <c r="DB7" s="721"/>
      <c r="DC7" s="721"/>
      <c r="DD7" s="690">
        <v>378026</v>
      </c>
      <c r="DE7" s="685"/>
      <c r="DF7" s="685"/>
      <c r="DG7" s="685"/>
      <c r="DH7" s="685"/>
      <c r="DI7" s="685"/>
      <c r="DJ7" s="685"/>
      <c r="DK7" s="685"/>
      <c r="DL7" s="685"/>
      <c r="DM7" s="685"/>
      <c r="DN7" s="685"/>
      <c r="DO7" s="685"/>
      <c r="DP7" s="686"/>
      <c r="DQ7" s="690">
        <v>13691559</v>
      </c>
      <c r="DR7" s="685"/>
      <c r="DS7" s="685"/>
      <c r="DT7" s="685"/>
      <c r="DU7" s="685"/>
      <c r="DV7" s="685"/>
      <c r="DW7" s="685"/>
      <c r="DX7" s="685"/>
      <c r="DY7" s="685"/>
      <c r="DZ7" s="685"/>
      <c r="EA7" s="685"/>
      <c r="EB7" s="685"/>
      <c r="EC7" s="728"/>
    </row>
    <row r="8" spans="2:143" ht="11.25" customHeight="1" x14ac:dyDescent="0.15">
      <c r="B8" s="681" t="s">
        <v>232</v>
      </c>
      <c r="C8" s="682"/>
      <c r="D8" s="682"/>
      <c r="E8" s="682"/>
      <c r="F8" s="682"/>
      <c r="G8" s="682"/>
      <c r="H8" s="682"/>
      <c r="I8" s="682"/>
      <c r="J8" s="682"/>
      <c r="K8" s="682"/>
      <c r="L8" s="682"/>
      <c r="M8" s="682"/>
      <c r="N8" s="682"/>
      <c r="O8" s="682"/>
      <c r="P8" s="682"/>
      <c r="Q8" s="683"/>
      <c r="R8" s="684">
        <v>331703</v>
      </c>
      <c r="S8" s="685"/>
      <c r="T8" s="685"/>
      <c r="U8" s="685"/>
      <c r="V8" s="685"/>
      <c r="W8" s="685"/>
      <c r="X8" s="685"/>
      <c r="Y8" s="686"/>
      <c r="Z8" s="721">
        <v>0.3</v>
      </c>
      <c r="AA8" s="721"/>
      <c r="AB8" s="721"/>
      <c r="AC8" s="721"/>
      <c r="AD8" s="722">
        <v>331703</v>
      </c>
      <c r="AE8" s="722"/>
      <c r="AF8" s="722"/>
      <c r="AG8" s="722"/>
      <c r="AH8" s="722"/>
      <c r="AI8" s="722"/>
      <c r="AJ8" s="722"/>
      <c r="AK8" s="722"/>
      <c r="AL8" s="687">
        <v>0.6</v>
      </c>
      <c r="AM8" s="688"/>
      <c r="AN8" s="688"/>
      <c r="AO8" s="723"/>
      <c r="AP8" s="681" t="s">
        <v>233</v>
      </c>
      <c r="AQ8" s="682"/>
      <c r="AR8" s="682"/>
      <c r="AS8" s="682"/>
      <c r="AT8" s="682"/>
      <c r="AU8" s="682"/>
      <c r="AV8" s="682"/>
      <c r="AW8" s="682"/>
      <c r="AX8" s="682"/>
      <c r="AY8" s="682"/>
      <c r="AZ8" s="682"/>
      <c r="BA8" s="682"/>
      <c r="BB8" s="682"/>
      <c r="BC8" s="682"/>
      <c r="BD8" s="682"/>
      <c r="BE8" s="682"/>
      <c r="BF8" s="683"/>
      <c r="BG8" s="684">
        <v>475252</v>
      </c>
      <c r="BH8" s="685"/>
      <c r="BI8" s="685"/>
      <c r="BJ8" s="685"/>
      <c r="BK8" s="685"/>
      <c r="BL8" s="685"/>
      <c r="BM8" s="685"/>
      <c r="BN8" s="686"/>
      <c r="BO8" s="721">
        <v>0.9</v>
      </c>
      <c r="BP8" s="721"/>
      <c r="BQ8" s="721"/>
      <c r="BR8" s="721"/>
      <c r="BS8" s="690" t="s">
        <v>144</v>
      </c>
      <c r="BT8" s="685"/>
      <c r="BU8" s="685"/>
      <c r="BV8" s="685"/>
      <c r="BW8" s="685"/>
      <c r="BX8" s="685"/>
      <c r="BY8" s="685"/>
      <c r="BZ8" s="685"/>
      <c r="CA8" s="685"/>
      <c r="CB8" s="728"/>
      <c r="CD8" s="717" t="s">
        <v>234</v>
      </c>
      <c r="CE8" s="718"/>
      <c r="CF8" s="718"/>
      <c r="CG8" s="718"/>
      <c r="CH8" s="718"/>
      <c r="CI8" s="718"/>
      <c r="CJ8" s="718"/>
      <c r="CK8" s="718"/>
      <c r="CL8" s="718"/>
      <c r="CM8" s="718"/>
      <c r="CN8" s="718"/>
      <c r="CO8" s="718"/>
      <c r="CP8" s="718"/>
      <c r="CQ8" s="719"/>
      <c r="CR8" s="684">
        <v>51234389</v>
      </c>
      <c r="CS8" s="685"/>
      <c r="CT8" s="685"/>
      <c r="CU8" s="685"/>
      <c r="CV8" s="685"/>
      <c r="CW8" s="685"/>
      <c r="CX8" s="685"/>
      <c r="CY8" s="686"/>
      <c r="CZ8" s="721">
        <v>49.7</v>
      </c>
      <c r="DA8" s="721"/>
      <c r="DB8" s="721"/>
      <c r="DC8" s="721"/>
      <c r="DD8" s="690">
        <v>1472116</v>
      </c>
      <c r="DE8" s="685"/>
      <c r="DF8" s="685"/>
      <c r="DG8" s="685"/>
      <c r="DH8" s="685"/>
      <c r="DI8" s="685"/>
      <c r="DJ8" s="685"/>
      <c r="DK8" s="685"/>
      <c r="DL8" s="685"/>
      <c r="DM8" s="685"/>
      <c r="DN8" s="685"/>
      <c r="DO8" s="685"/>
      <c r="DP8" s="686"/>
      <c r="DQ8" s="690">
        <v>24132671</v>
      </c>
      <c r="DR8" s="685"/>
      <c r="DS8" s="685"/>
      <c r="DT8" s="685"/>
      <c r="DU8" s="685"/>
      <c r="DV8" s="685"/>
      <c r="DW8" s="685"/>
      <c r="DX8" s="685"/>
      <c r="DY8" s="685"/>
      <c r="DZ8" s="685"/>
      <c r="EA8" s="685"/>
      <c r="EB8" s="685"/>
      <c r="EC8" s="728"/>
    </row>
    <row r="9" spans="2:143" ht="11.25" customHeight="1" x14ac:dyDescent="0.15">
      <c r="B9" s="681" t="s">
        <v>235</v>
      </c>
      <c r="C9" s="682"/>
      <c r="D9" s="682"/>
      <c r="E9" s="682"/>
      <c r="F9" s="682"/>
      <c r="G9" s="682"/>
      <c r="H9" s="682"/>
      <c r="I9" s="682"/>
      <c r="J9" s="682"/>
      <c r="K9" s="682"/>
      <c r="L9" s="682"/>
      <c r="M9" s="682"/>
      <c r="N9" s="682"/>
      <c r="O9" s="682"/>
      <c r="P9" s="682"/>
      <c r="Q9" s="683"/>
      <c r="R9" s="684">
        <v>204269</v>
      </c>
      <c r="S9" s="685"/>
      <c r="T9" s="685"/>
      <c r="U9" s="685"/>
      <c r="V9" s="685"/>
      <c r="W9" s="685"/>
      <c r="X9" s="685"/>
      <c r="Y9" s="686"/>
      <c r="Z9" s="721">
        <v>0.2</v>
      </c>
      <c r="AA9" s="721"/>
      <c r="AB9" s="721"/>
      <c r="AC9" s="721"/>
      <c r="AD9" s="722">
        <v>204269</v>
      </c>
      <c r="AE9" s="722"/>
      <c r="AF9" s="722"/>
      <c r="AG9" s="722"/>
      <c r="AH9" s="722"/>
      <c r="AI9" s="722"/>
      <c r="AJ9" s="722"/>
      <c r="AK9" s="722"/>
      <c r="AL9" s="687">
        <v>0.4</v>
      </c>
      <c r="AM9" s="688"/>
      <c r="AN9" s="688"/>
      <c r="AO9" s="723"/>
      <c r="AP9" s="681" t="s">
        <v>236</v>
      </c>
      <c r="AQ9" s="682"/>
      <c r="AR9" s="682"/>
      <c r="AS9" s="682"/>
      <c r="AT9" s="682"/>
      <c r="AU9" s="682"/>
      <c r="AV9" s="682"/>
      <c r="AW9" s="682"/>
      <c r="AX9" s="682"/>
      <c r="AY9" s="682"/>
      <c r="AZ9" s="682"/>
      <c r="BA9" s="682"/>
      <c r="BB9" s="682"/>
      <c r="BC9" s="682"/>
      <c r="BD9" s="682"/>
      <c r="BE9" s="682"/>
      <c r="BF9" s="683"/>
      <c r="BG9" s="684">
        <v>19979795</v>
      </c>
      <c r="BH9" s="685"/>
      <c r="BI9" s="685"/>
      <c r="BJ9" s="685"/>
      <c r="BK9" s="685"/>
      <c r="BL9" s="685"/>
      <c r="BM9" s="685"/>
      <c r="BN9" s="686"/>
      <c r="BO9" s="721">
        <v>37.9</v>
      </c>
      <c r="BP9" s="721"/>
      <c r="BQ9" s="721"/>
      <c r="BR9" s="721"/>
      <c r="BS9" s="690" t="s">
        <v>144</v>
      </c>
      <c r="BT9" s="685"/>
      <c r="BU9" s="685"/>
      <c r="BV9" s="685"/>
      <c r="BW9" s="685"/>
      <c r="BX9" s="685"/>
      <c r="BY9" s="685"/>
      <c r="BZ9" s="685"/>
      <c r="CA9" s="685"/>
      <c r="CB9" s="728"/>
      <c r="CD9" s="717" t="s">
        <v>237</v>
      </c>
      <c r="CE9" s="718"/>
      <c r="CF9" s="718"/>
      <c r="CG9" s="718"/>
      <c r="CH9" s="718"/>
      <c r="CI9" s="718"/>
      <c r="CJ9" s="718"/>
      <c r="CK9" s="718"/>
      <c r="CL9" s="718"/>
      <c r="CM9" s="718"/>
      <c r="CN9" s="718"/>
      <c r="CO9" s="718"/>
      <c r="CP9" s="718"/>
      <c r="CQ9" s="719"/>
      <c r="CR9" s="684">
        <v>6230577</v>
      </c>
      <c r="CS9" s="685"/>
      <c r="CT9" s="685"/>
      <c r="CU9" s="685"/>
      <c r="CV9" s="685"/>
      <c r="CW9" s="685"/>
      <c r="CX9" s="685"/>
      <c r="CY9" s="686"/>
      <c r="CZ9" s="721">
        <v>6</v>
      </c>
      <c r="DA9" s="721"/>
      <c r="DB9" s="721"/>
      <c r="DC9" s="721"/>
      <c r="DD9" s="690">
        <v>59708</v>
      </c>
      <c r="DE9" s="685"/>
      <c r="DF9" s="685"/>
      <c r="DG9" s="685"/>
      <c r="DH9" s="685"/>
      <c r="DI9" s="685"/>
      <c r="DJ9" s="685"/>
      <c r="DK9" s="685"/>
      <c r="DL9" s="685"/>
      <c r="DM9" s="685"/>
      <c r="DN9" s="685"/>
      <c r="DO9" s="685"/>
      <c r="DP9" s="686"/>
      <c r="DQ9" s="690">
        <v>4632924</v>
      </c>
      <c r="DR9" s="685"/>
      <c r="DS9" s="685"/>
      <c r="DT9" s="685"/>
      <c r="DU9" s="685"/>
      <c r="DV9" s="685"/>
      <c r="DW9" s="685"/>
      <c r="DX9" s="685"/>
      <c r="DY9" s="685"/>
      <c r="DZ9" s="685"/>
      <c r="EA9" s="685"/>
      <c r="EB9" s="685"/>
      <c r="EC9" s="728"/>
    </row>
    <row r="10" spans="2:143" ht="11.25" customHeight="1" x14ac:dyDescent="0.15">
      <c r="B10" s="681" t="s">
        <v>238</v>
      </c>
      <c r="C10" s="682"/>
      <c r="D10" s="682"/>
      <c r="E10" s="682"/>
      <c r="F10" s="682"/>
      <c r="G10" s="682"/>
      <c r="H10" s="682"/>
      <c r="I10" s="682"/>
      <c r="J10" s="682"/>
      <c r="K10" s="682"/>
      <c r="L10" s="682"/>
      <c r="M10" s="682"/>
      <c r="N10" s="682"/>
      <c r="O10" s="682"/>
      <c r="P10" s="682"/>
      <c r="Q10" s="683"/>
      <c r="R10" s="684" t="s">
        <v>144</v>
      </c>
      <c r="S10" s="685"/>
      <c r="T10" s="685"/>
      <c r="U10" s="685"/>
      <c r="V10" s="685"/>
      <c r="W10" s="685"/>
      <c r="X10" s="685"/>
      <c r="Y10" s="686"/>
      <c r="Z10" s="721" t="s">
        <v>144</v>
      </c>
      <c r="AA10" s="721"/>
      <c r="AB10" s="721"/>
      <c r="AC10" s="721"/>
      <c r="AD10" s="722" t="s">
        <v>144</v>
      </c>
      <c r="AE10" s="722"/>
      <c r="AF10" s="722"/>
      <c r="AG10" s="722"/>
      <c r="AH10" s="722"/>
      <c r="AI10" s="722"/>
      <c r="AJ10" s="722"/>
      <c r="AK10" s="722"/>
      <c r="AL10" s="687" t="s">
        <v>144</v>
      </c>
      <c r="AM10" s="688"/>
      <c r="AN10" s="688"/>
      <c r="AO10" s="723"/>
      <c r="AP10" s="681" t="s">
        <v>239</v>
      </c>
      <c r="AQ10" s="682"/>
      <c r="AR10" s="682"/>
      <c r="AS10" s="682"/>
      <c r="AT10" s="682"/>
      <c r="AU10" s="682"/>
      <c r="AV10" s="682"/>
      <c r="AW10" s="682"/>
      <c r="AX10" s="682"/>
      <c r="AY10" s="682"/>
      <c r="AZ10" s="682"/>
      <c r="BA10" s="682"/>
      <c r="BB10" s="682"/>
      <c r="BC10" s="682"/>
      <c r="BD10" s="682"/>
      <c r="BE10" s="682"/>
      <c r="BF10" s="683"/>
      <c r="BG10" s="684">
        <v>741338</v>
      </c>
      <c r="BH10" s="685"/>
      <c r="BI10" s="685"/>
      <c r="BJ10" s="685"/>
      <c r="BK10" s="685"/>
      <c r="BL10" s="685"/>
      <c r="BM10" s="685"/>
      <c r="BN10" s="686"/>
      <c r="BO10" s="721">
        <v>1.4</v>
      </c>
      <c r="BP10" s="721"/>
      <c r="BQ10" s="721"/>
      <c r="BR10" s="721"/>
      <c r="BS10" s="690" t="s">
        <v>144</v>
      </c>
      <c r="BT10" s="685"/>
      <c r="BU10" s="685"/>
      <c r="BV10" s="685"/>
      <c r="BW10" s="685"/>
      <c r="BX10" s="685"/>
      <c r="BY10" s="685"/>
      <c r="BZ10" s="685"/>
      <c r="CA10" s="685"/>
      <c r="CB10" s="728"/>
      <c r="CD10" s="717" t="s">
        <v>240</v>
      </c>
      <c r="CE10" s="718"/>
      <c r="CF10" s="718"/>
      <c r="CG10" s="718"/>
      <c r="CH10" s="718"/>
      <c r="CI10" s="718"/>
      <c r="CJ10" s="718"/>
      <c r="CK10" s="718"/>
      <c r="CL10" s="718"/>
      <c r="CM10" s="718"/>
      <c r="CN10" s="718"/>
      <c r="CO10" s="718"/>
      <c r="CP10" s="718"/>
      <c r="CQ10" s="719"/>
      <c r="CR10" s="684">
        <v>589812</v>
      </c>
      <c r="CS10" s="685"/>
      <c r="CT10" s="685"/>
      <c r="CU10" s="685"/>
      <c r="CV10" s="685"/>
      <c r="CW10" s="685"/>
      <c r="CX10" s="685"/>
      <c r="CY10" s="686"/>
      <c r="CZ10" s="721">
        <v>0.6</v>
      </c>
      <c r="DA10" s="721"/>
      <c r="DB10" s="721"/>
      <c r="DC10" s="721"/>
      <c r="DD10" s="690" t="s">
        <v>144</v>
      </c>
      <c r="DE10" s="685"/>
      <c r="DF10" s="685"/>
      <c r="DG10" s="685"/>
      <c r="DH10" s="685"/>
      <c r="DI10" s="685"/>
      <c r="DJ10" s="685"/>
      <c r="DK10" s="685"/>
      <c r="DL10" s="685"/>
      <c r="DM10" s="685"/>
      <c r="DN10" s="685"/>
      <c r="DO10" s="685"/>
      <c r="DP10" s="686"/>
      <c r="DQ10" s="690">
        <v>485696</v>
      </c>
      <c r="DR10" s="685"/>
      <c r="DS10" s="685"/>
      <c r="DT10" s="685"/>
      <c r="DU10" s="685"/>
      <c r="DV10" s="685"/>
      <c r="DW10" s="685"/>
      <c r="DX10" s="685"/>
      <c r="DY10" s="685"/>
      <c r="DZ10" s="685"/>
      <c r="EA10" s="685"/>
      <c r="EB10" s="685"/>
      <c r="EC10" s="728"/>
    </row>
    <row r="11" spans="2:143" ht="11.25" customHeight="1" x14ac:dyDescent="0.15">
      <c r="B11" s="681" t="s">
        <v>241</v>
      </c>
      <c r="C11" s="682"/>
      <c r="D11" s="682"/>
      <c r="E11" s="682"/>
      <c r="F11" s="682"/>
      <c r="G11" s="682"/>
      <c r="H11" s="682"/>
      <c r="I11" s="682"/>
      <c r="J11" s="682"/>
      <c r="K11" s="682"/>
      <c r="L11" s="682"/>
      <c r="M11" s="682"/>
      <c r="N11" s="682"/>
      <c r="O11" s="682"/>
      <c r="P11" s="682"/>
      <c r="Q11" s="683"/>
      <c r="R11" s="684">
        <v>4544158</v>
      </c>
      <c r="S11" s="685"/>
      <c r="T11" s="685"/>
      <c r="U11" s="685"/>
      <c r="V11" s="685"/>
      <c r="W11" s="685"/>
      <c r="X11" s="685"/>
      <c r="Y11" s="686"/>
      <c r="Z11" s="687">
        <v>4.3</v>
      </c>
      <c r="AA11" s="688"/>
      <c r="AB11" s="688"/>
      <c r="AC11" s="689"/>
      <c r="AD11" s="690">
        <v>4544158</v>
      </c>
      <c r="AE11" s="685"/>
      <c r="AF11" s="685"/>
      <c r="AG11" s="685"/>
      <c r="AH11" s="685"/>
      <c r="AI11" s="685"/>
      <c r="AJ11" s="685"/>
      <c r="AK11" s="686"/>
      <c r="AL11" s="687">
        <v>8.1</v>
      </c>
      <c r="AM11" s="688"/>
      <c r="AN11" s="688"/>
      <c r="AO11" s="723"/>
      <c r="AP11" s="681" t="s">
        <v>242</v>
      </c>
      <c r="AQ11" s="682"/>
      <c r="AR11" s="682"/>
      <c r="AS11" s="682"/>
      <c r="AT11" s="682"/>
      <c r="AU11" s="682"/>
      <c r="AV11" s="682"/>
      <c r="AW11" s="682"/>
      <c r="AX11" s="682"/>
      <c r="AY11" s="682"/>
      <c r="AZ11" s="682"/>
      <c r="BA11" s="682"/>
      <c r="BB11" s="682"/>
      <c r="BC11" s="682"/>
      <c r="BD11" s="682"/>
      <c r="BE11" s="682"/>
      <c r="BF11" s="683"/>
      <c r="BG11" s="684">
        <v>4675707</v>
      </c>
      <c r="BH11" s="685"/>
      <c r="BI11" s="685"/>
      <c r="BJ11" s="685"/>
      <c r="BK11" s="685"/>
      <c r="BL11" s="685"/>
      <c r="BM11" s="685"/>
      <c r="BN11" s="686"/>
      <c r="BO11" s="721">
        <v>8.9</v>
      </c>
      <c r="BP11" s="721"/>
      <c r="BQ11" s="721"/>
      <c r="BR11" s="721"/>
      <c r="BS11" s="690">
        <v>358070</v>
      </c>
      <c r="BT11" s="685"/>
      <c r="BU11" s="685"/>
      <c r="BV11" s="685"/>
      <c r="BW11" s="685"/>
      <c r="BX11" s="685"/>
      <c r="BY11" s="685"/>
      <c r="BZ11" s="685"/>
      <c r="CA11" s="685"/>
      <c r="CB11" s="728"/>
      <c r="CD11" s="717" t="s">
        <v>243</v>
      </c>
      <c r="CE11" s="718"/>
      <c r="CF11" s="718"/>
      <c r="CG11" s="718"/>
      <c r="CH11" s="718"/>
      <c r="CI11" s="718"/>
      <c r="CJ11" s="718"/>
      <c r="CK11" s="718"/>
      <c r="CL11" s="718"/>
      <c r="CM11" s="718"/>
      <c r="CN11" s="718"/>
      <c r="CO11" s="718"/>
      <c r="CP11" s="718"/>
      <c r="CQ11" s="719"/>
      <c r="CR11" s="684">
        <v>159819</v>
      </c>
      <c r="CS11" s="685"/>
      <c r="CT11" s="685"/>
      <c r="CU11" s="685"/>
      <c r="CV11" s="685"/>
      <c r="CW11" s="685"/>
      <c r="CX11" s="685"/>
      <c r="CY11" s="686"/>
      <c r="CZ11" s="721">
        <v>0.2</v>
      </c>
      <c r="DA11" s="721"/>
      <c r="DB11" s="721"/>
      <c r="DC11" s="721"/>
      <c r="DD11" s="690" t="s">
        <v>144</v>
      </c>
      <c r="DE11" s="685"/>
      <c r="DF11" s="685"/>
      <c r="DG11" s="685"/>
      <c r="DH11" s="685"/>
      <c r="DI11" s="685"/>
      <c r="DJ11" s="685"/>
      <c r="DK11" s="685"/>
      <c r="DL11" s="685"/>
      <c r="DM11" s="685"/>
      <c r="DN11" s="685"/>
      <c r="DO11" s="685"/>
      <c r="DP11" s="686"/>
      <c r="DQ11" s="690">
        <v>93324</v>
      </c>
      <c r="DR11" s="685"/>
      <c r="DS11" s="685"/>
      <c r="DT11" s="685"/>
      <c r="DU11" s="685"/>
      <c r="DV11" s="685"/>
      <c r="DW11" s="685"/>
      <c r="DX11" s="685"/>
      <c r="DY11" s="685"/>
      <c r="DZ11" s="685"/>
      <c r="EA11" s="685"/>
      <c r="EB11" s="685"/>
      <c r="EC11" s="728"/>
    </row>
    <row r="12" spans="2:143" ht="11.25" customHeight="1" x14ac:dyDescent="0.15">
      <c r="B12" s="681" t="s">
        <v>244</v>
      </c>
      <c r="C12" s="682"/>
      <c r="D12" s="682"/>
      <c r="E12" s="682"/>
      <c r="F12" s="682"/>
      <c r="G12" s="682"/>
      <c r="H12" s="682"/>
      <c r="I12" s="682"/>
      <c r="J12" s="682"/>
      <c r="K12" s="682"/>
      <c r="L12" s="682"/>
      <c r="M12" s="682"/>
      <c r="N12" s="682"/>
      <c r="O12" s="682"/>
      <c r="P12" s="682"/>
      <c r="Q12" s="683"/>
      <c r="R12" s="684" t="s">
        <v>144</v>
      </c>
      <c r="S12" s="685"/>
      <c r="T12" s="685"/>
      <c r="U12" s="685"/>
      <c r="V12" s="685"/>
      <c r="W12" s="685"/>
      <c r="X12" s="685"/>
      <c r="Y12" s="686"/>
      <c r="Z12" s="721" t="s">
        <v>136</v>
      </c>
      <c r="AA12" s="721"/>
      <c r="AB12" s="721"/>
      <c r="AC12" s="721"/>
      <c r="AD12" s="722" t="s">
        <v>144</v>
      </c>
      <c r="AE12" s="722"/>
      <c r="AF12" s="722"/>
      <c r="AG12" s="722"/>
      <c r="AH12" s="722"/>
      <c r="AI12" s="722"/>
      <c r="AJ12" s="722"/>
      <c r="AK12" s="722"/>
      <c r="AL12" s="687" t="s">
        <v>144</v>
      </c>
      <c r="AM12" s="688"/>
      <c r="AN12" s="688"/>
      <c r="AO12" s="723"/>
      <c r="AP12" s="681" t="s">
        <v>245</v>
      </c>
      <c r="AQ12" s="682"/>
      <c r="AR12" s="682"/>
      <c r="AS12" s="682"/>
      <c r="AT12" s="682"/>
      <c r="AU12" s="682"/>
      <c r="AV12" s="682"/>
      <c r="AW12" s="682"/>
      <c r="AX12" s="682"/>
      <c r="AY12" s="682"/>
      <c r="AZ12" s="682"/>
      <c r="BA12" s="682"/>
      <c r="BB12" s="682"/>
      <c r="BC12" s="682"/>
      <c r="BD12" s="682"/>
      <c r="BE12" s="682"/>
      <c r="BF12" s="683"/>
      <c r="BG12" s="684">
        <v>22044866</v>
      </c>
      <c r="BH12" s="685"/>
      <c r="BI12" s="685"/>
      <c r="BJ12" s="685"/>
      <c r="BK12" s="685"/>
      <c r="BL12" s="685"/>
      <c r="BM12" s="685"/>
      <c r="BN12" s="686"/>
      <c r="BO12" s="721">
        <v>41.8</v>
      </c>
      <c r="BP12" s="721"/>
      <c r="BQ12" s="721"/>
      <c r="BR12" s="721"/>
      <c r="BS12" s="690" t="s">
        <v>144</v>
      </c>
      <c r="BT12" s="685"/>
      <c r="BU12" s="685"/>
      <c r="BV12" s="685"/>
      <c r="BW12" s="685"/>
      <c r="BX12" s="685"/>
      <c r="BY12" s="685"/>
      <c r="BZ12" s="685"/>
      <c r="CA12" s="685"/>
      <c r="CB12" s="728"/>
      <c r="CD12" s="717" t="s">
        <v>246</v>
      </c>
      <c r="CE12" s="718"/>
      <c r="CF12" s="718"/>
      <c r="CG12" s="718"/>
      <c r="CH12" s="718"/>
      <c r="CI12" s="718"/>
      <c r="CJ12" s="718"/>
      <c r="CK12" s="718"/>
      <c r="CL12" s="718"/>
      <c r="CM12" s="718"/>
      <c r="CN12" s="718"/>
      <c r="CO12" s="718"/>
      <c r="CP12" s="718"/>
      <c r="CQ12" s="719"/>
      <c r="CR12" s="684">
        <v>689935</v>
      </c>
      <c r="CS12" s="685"/>
      <c r="CT12" s="685"/>
      <c r="CU12" s="685"/>
      <c r="CV12" s="685"/>
      <c r="CW12" s="685"/>
      <c r="CX12" s="685"/>
      <c r="CY12" s="686"/>
      <c r="CZ12" s="721">
        <v>0.7</v>
      </c>
      <c r="DA12" s="721"/>
      <c r="DB12" s="721"/>
      <c r="DC12" s="721"/>
      <c r="DD12" s="690">
        <v>1262</v>
      </c>
      <c r="DE12" s="685"/>
      <c r="DF12" s="685"/>
      <c r="DG12" s="685"/>
      <c r="DH12" s="685"/>
      <c r="DI12" s="685"/>
      <c r="DJ12" s="685"/>
      <c r="DK12" s="685"/>
      <c r="DL12" s="685"/>
      <c r="DM12" s="685"/>
      <c r="DN12" s="685"/>
      <c r="DO12" s="685"/>
      <c r="DP12" s="686"/>
      <c r="DQ12" s="690">
        <v>385543</v>
      </c>
      <c r="DR12" s="685"/>
      <c r="DS12" s="685"/>
      <c r="DT12" s="685"/>
      <c r="DU12" s="685"/>
      <c r="DV12" s="685"/>
      <c r="DW12" s="685"/>
      <c r="DX12" s="685"/>
      <c r="DY12" s="685"/>
      <c r="DZ12" s="685"/>
      <c r="EA12" s="685"/>
      <c r="EB12" s="685"/>
      <c r="EC12" s="728"/>
    </row>
    <row r="13" spans="2:143" ht="11.25" customHeight="1" x14ac:dyDescent="0.15">
      <c r="B13" s="681" t="s">
        <v>247</v>
      </c>
      <c r="C13" s="682"/>
      <c r="D13" s="682"/>
      <c r="E13" s="682"/>
      <c r="F13" s="682"/>
      <c r="G13" s="682"/>
      <c r="H13" s="682"/>
      <c r="I13" s="682"/>
      <c r="J13" s="682"/>
      <c r="K13" s="682"/>
      <c r="L13" s="682"/>
      <c r="M13" s="682"/>
      <c r="N13" s="682"/>
      <c r="O13" s="682"/>
      <c r="P13" s="682"/>
      <c r="Q13" s="683"/>
      <c r="R13" s="684" t="s">
        <v>136</v>
      </c>
      <c r="S13" s="685"/>
      <c r="T13" s="685"/>
      <c r="U13" s="685"/>
      <c r="V13" s="685"/>
      <c r="W13" s="685"/>
      <c r="X13" s="685"/>
      <c r="Y13" s="686"/>
      <c r="Z13" s="721" t="s">
        <v>144</v>
      </c>
      <c r="AA13" s="721"/>
      <c r="AB13" s="721"/>
      <c r="AC13" s="721"/>
      <c r="AD13" s="722" t="s">
        <v>144</v>
      </c>
      <c r="AE13" s="722"/>
      <c r="AF13" s="722"/>
      <c r="AG13" s="722"/>
      <c r="AH13" s="722"/>
      <c r="AI13" s="722"/>
      <c r="AJ13" s="722"/>
      <c r="AK13" s="722"/>
      <c r="AL13" s="687" t="s">
        <v>144</v>
      </c>
      <c r="AM13" s="688"/>
      <c r="AN13" s="688"/>
      <c r="AO13" s="723"/>
      <c r="AP13" s="681" t="s">
        <v>248</v>
      </c>
      <c r="AQ13" s="682"/>
      <c r="AR13" s="682"/>
      <c r="AS13" s="682"/>
      <c r="AT13" s="682"/>
      <c r="AU13" s="682"/>
      <c r="AV13" s="682"/>
      <c r="AW13" s="682"/>
      <c r="AX13" s="682"/>
      <c r="AY13" s="682"/>
      <c r="AZ13" s="682"/>
      <c r="BA13" s="682"/>
      <c r="BB13" s="682"/>
      <c r="BC13" s="682"/>
      <c r="BD13" s="682"/>
      <c r="BE13" s="682"/>
      <c r="BF13" s="683"/>
      <c r="BG13" s="684">
        <v>21626975</v>
      </c>
      <c r="BH13" s="685"/>
      <c r="BI13" s="685"/>
      <c r="BJ13" s="685"/>
      <c r="BK13" s="685"/>
      <c r="BL13" s="685"/>
      <c r="BM13" s="685"/>
      <c r="BN13" s="686"/>
      <c r="BO13" s="721">
        <v>41</v>
      </c>
      <c r="BP13" s="721"/>
      <c r="BQ13" s="721"/>
      <c r="BR13" s="721"/>
      <c r="BS13" s="690" t="s">
        <v>144</v>
      </c>
      <c r="BT13" s="685"/>
      <c r="BU13" s="685"/>
      <c r="BV13" s="685"/>
      <c r="BW13" s="685"/>
      <c r="BX13" s="685"/>
      <c r="BY13" s="685"/>
      <c r="BZ13" s="685"/>
      <c r="CA13" s="685"/>
      <c r="CB13" s="728"/>
      <c r="CD13" s="717" t="s">
        <v>249</v>
      </c>
      <c r="CE13" s="718"/>
      <c r="CF13" s="718"/>
      <c r="CG13" s="718"/>
      <c r="CH13" s="718"/>
      <c r="CI13" s="718"/>
      <c r="CJ13" s="718"/>
      <c r="CK13" s="718"/>
      <c r="CL13" s="718"/>
      <c r="CM13" s="718"/>
      <c r="CN13" s="718"/>
      <c r="CO13" s="718"/>
      <c r="CP13" s="718"/>
      <c r="CQ13" s="719"/>
      <c r="CR13" s="684">
        <v>7914771</v>
      </c>
      <c r="CS13" s="685"/>
      <c r="CT13" s="685"/>
      <c r="CU13" s="685"/>
      <c r="CV13" s="685"/>
      <c r="CW13" s="685"/>
      <c r="CX13" s="685"/>
      <c r="CY13" s="686"/>
      <c r="CZ13" s="721">
        <v>7.7</v>
      </c>
      <c r="DA13" s="721"/>
      <c r="DB13" s="721"/>
      <c r="DC13" s="721"/>
      <c r="DD13" s="690">
        <v>3917848</v>
      </c>
      <c r="DE13" s="685"/>
      <c r="DF13" s="685"/>
      <c r="DG13" s="685"/>
      <c r="DH13" s="685"/>
      <c r="DI13" s="685"/>
      <c r="DJ13" s="685"/>
      <c r="DK13" s="685"/>
      <c r="DL13" s="685"/>
      <c r="DM13" s="685"/>
      <c r="DN13" s="685"/>
      <c r="DO13" s="685"/>
      <c r="DP13" s="686"/>
      <c r="DQ13" s="690">
        <v>5883487</v>
      </c>
      <c r="DR13" s="685"/>
      <c r="DS13" s="685"/>
      <c r="DT13" s="685"/>
      <c r="DU13" s="685"/>
      <c r="DV13" s="685"/>
      <c r="DW13" s="685"/>
      <c r="DX13" s="685"/>
      <c r="DY13" s="685"/>
      <c r="DZ13" s="685"/>
      <c r="EA13" s="685"/>
      <c r="EB13" s="685"/>
      <c r="EC13" s="728"/>
    </row>
    <row r="14" spans="2:143" ht="11.25" customHeight="1" x14ac:dyDescent="0.15">
      <c r="B14" s="681" t="s">
        <v>250</v>
      </c>
      <c r="C14" s="682"/>
      <c r="D14" s="682"/>
      <c r="E14" s="682"/>
      <c r="F14" s="682"/>
      <c r="G14" s="682"/>
      <c r="H14" s="682"/>
      <c r="I14" s="682"/>
      <c r="J14" s="682"/>
      <c r="K14" s="682"/>
      <c r="L14" s="682"/>
      <c r="M14" s="682"/>
      <c r="N14" s="682"/>
      <c r="O14" s="682"/>
      <c r="P14" s="682"/>
      <c r="Q14" s="683"/>
      <c r="R14" s="684">
        <v>113634</v>
      </c>
      <c r="S14" s="685"/>
      <c r="T14" s="685"/>
      <c r="U14" s="685"/>
      <c r="V14" s="685"/>
      <c r="W14" s="685"/>
      <c r="X14" s="685"/>
      <c r="Y14" s="686"/>
      <c r="Z14" s="721">
        <v>0.1</v>
      </c>
      <c r="AA14" s="721"/>
      <c r="AB14" s="721"/>
      <c r="AC14" s="721"/>
      <c r="AD14" s="722">
        <v>113634</v>
      </c>
      <c r="AE14" s="722"/>
      <c r="AF14" s="722"/>
      <c r="AG14" s="722"/>
      <c r="AH14" s="722"/>
      <c r="AI14" s="722"/>
      <c r="AJ14" s="722"/>
      <c r="AK14" s="722"/>
      <c r="AL14" s="687">
        <v>0.2</v>
      </c>
      <c r="AM14" s="688"/>
      <c r="AN14" s="688"/>
      <c r="AO14" s="723"/>
      <c r="AP14" s="681" t="s">
        <v>251</v>
      </c>
      <c r="AQ14" s="682"/>
      <c r="AR14" s="682"/>
      <c r="AS14" s="682"/>
      <c r="AT14" s="682"/>
      <c r="AU14" s="682"/>
      <c r="AV14" s="682"/>
      <c r="AW14" s="682"/>
      <c r="AX14" s="682"/>
      <c r="AY14" s="682"/>
      <c r="AZ14" s="682"/>
      <c r="BA14" s="682"/>
      <c r="BB14" s="682"/>
      <c r="BC14" s="682"/>
      <c r="BD14" s="682"/>
      <c r="BE14" s="682"/>
      <c r="BF14" s="683"/>
      <c r="BG14" s="684">
        <v>185963</v>
      </c>
      <c r="BH14" s="685"/>
      <c r="BI14" s="685"/>
      <c r="BJ14" s="685"/>
      <c r="BK14" s="685"/>
      <c r="BL14" s="685"/>
      <c r="BM14" s="685"/>
      <c r="BN14" s="686"/>
      <c r="BO14" s="721">
        <v>0.4</v>
      </c>
      <c r="BP14" s="721"/>
      <c r="BQ14" s="721"/>
      <c r="BR14" s="721"/>
      <c r="BS14" s="690" t="s">
        <v>136</v>
      </c>
      <c r="BT14" s="685"/>
      <c r="BU14" s="685"/>
      <c r="BV14" s="685"/>
      <c r="BW14" s="685"/>
      <c r="BX14" s="685"/>
      <c r="BY14" s="685"/>
      <c r="BZ14" s="685"/>
      <c r="CA14" s="685"/>
      <c r="CB14" s="728"/>
      <c r="CD14" s="717" t="s">
        <v>252</v>
      </c>
      <c r="CE14" s="718"/>
      <c r="CF14" s="718"/>
      <c r="CG14" s="718"/>
      <c r="CH14" s="718"/>
      <c r="CI14" s="718"/>
      <c r="CJ14" s="718"/>
      <c r="CK14" s="718"/>
      <c r="CL14" s="718"/>
      <c r="CM14" s="718"/>
      <c r="CN14" s="718"/>
      <c r="CO14" s="718"/>
      <c r="CP14" s="718"/>
      <c r="CQ14" s="719"/>
      <c r="CR14" s="684">
        <v>2936206</v>
      </c>
      <c r="CS14" s="685"/>
      <c r="CT14" s="685"/>
      <c r="CU14" s="685"/>
      <c r="CV14" s="685"/>
      <c r="CW14" s="685"/>
      <c r="CX14" s="685"/>
      <c r="CY14" s="686"/>
      <c r="CZ14" s="721">
        <v>2.9</v>
      </c>
      <c r="DA14" s="721"/>
      <c r="DB14" s="721"/>
      <c r="DC14" s="721"/>
      <c r="DD14" s="690">
        <v>46809</v>
      </c>
      <c r="DE14" s="685"/>
      <c r="DF14" s="685"/>
      <c r="DG14" s="685"/>
      <c r="DH14" s="685"/>
      <c r="DI14" s="685"/>
      <c r="DJ14" s="685"/>
      <c r="DK14" s="685"/>
      <c r="DL14" s="685"/>
      <c r="DM14" s="685"/>
      <c r="DN14" s="685"/>
      <c r="DO14" s="685"/>
      <c r="DP14" s="686"/>
      <c r="DQ14" s="690">
        <v>2846507</v>
      </c>
      <c r="DR14" s="685"/>
      <c r="DS14" s="685"/>
      <c r="DT14" s="685"/>
      <c r="DU14" s="685"/>
      <c r="DV14" s="685"/>
      <c r="DW14" s="685"/>
      <c r="DX14" s="685"/>
      <c r="DY14" s="685"/>
      <c r="DZ14" s="685"/>
      <c r="EA14" s="685"/>
      <c r="EB14" s="685"/>
      <c r="EC14" s="728"/>
    </row>
    <row r="15" spans="2:143" ht="11.25" customHeight="1" x14ac:dyDescent="0.15">
      <c r="B15" s="681" t="s">
        <v>253</v>
      </c>
      <c r="C15" s="682"/>
      <c r="D15" s="682"/>
      <c r="E15" s="682"/>
      <c r="F15" s="682"/>
      <c r="G15" s="682"/>
      <c r="H15" s="682"/>
      <c r="I15" s="682"/>
      <c r="J15" s="682"/>
      <c r="K15" s="682"/>
      <c r="L15" s="682"/>
      <c r="M15" s="682"/>
      <c r="N15" s="682"/>
      <c r="O15" s="682"/>
      <c r="P15" s="682"/>
      <c r="Q15" s="683"/>
      <c r="R15" s="684" t="s">
        <v>144</v>
      </c>
      <c r="S15" s="685"/>
      <c r="T15" s="685"/>
      <c r="U15" s="685"/>
      <c r="V15" s="685"/>
      <c r="W15" s="685"/>
      <c r="X15" s="685"/>
      <c r="Y15" s="686"/>
      <c r="Z15" s="721" t="s">
        <v>144</v>
      </c>
      <c r="AA15" s="721"/>
      <c r="AB15" s="721"/>
      <c r="AC15" s="721"/>
      <c r="AD15" s="722" t="s">
        <v>144</v>
      </c>
      <c r="AE15" s="722"/>
      <c r="AF15" s="722"/>
      <c r="AG15" s="722"/>
      <c r="AH15" s="722"/>
      <c r="AI15" s="722"/>
      <c r="AJ15" s="722"/>
      <c r="AK15" s="722"/>
      <c r="AL15" s="687" t="s">
        <v>136</v>
      </c>
      <c r="AM15" s="688"/>
      <c r="AN15" s="688"/>
      <c r="AO15" s="723"/>
      <c r="AP15" s="681" t="s">
        <v>254</v>
      </c>
      <c r="AQ15" s="682"/>
      <c r="AR15" s="682"/>
      <c r="AS15" s="682"/>
      <c r="AT15" s="682"/>
      <c r="AU15" s="682"/>
      <c r="AV15" s="682"/>
      <c r="AW15" s="682"/>
      <c r="AX15" s="682"/>
      <c r="AY15" s="682"/>
      <c r="AZ15" s="682"/>
      <c r="BA15" s="682"/>
      <c r="BB15" s="682"/>
      <c r="BC15" s="682"/>
      <c r="BD15" s="682"/>
      <c r="BE15" s="682"/>
      <c r="BF15" s="683"/>
      <c r="BG15" s="684">
        <v>1336948</v>
      </c>
      <c r="BH15" s="685"/>
      <c r="BI15" s="685"/>
      <c r="BJ15" s="685"/>
      <c r="BK15" s="685"/>
      <c r="BL15" s="685"/>
      <c r="BM15" s="685"/>
      <c r="BN15" s="686"/>
      <c r="BO15" s="721">
        <v>2.5</v>
      </c>
      <c r="BP15" s="721"/>
      <c r="BQ15" s="721"/>
      <c r="BR15" s="721"/>
      <c r="BS15" s="690" t="s">
        <v>144</v>
      </c>
      <c r="BT15" s="685"/>
      <c r="BU15" s="685"/>
      <c r="BV15" s="685"/>
      <c r="BW15" s="685"/>
      <c r="BX15" s="685"/>
      <c r="BY15" s="685"/>
      <c r="BZ15" s="685"/>
      <c r="CA15" s="685"/>
      <c r="CB15" s="728"/>
      <c r="CD15" s="717" t="s">
        <v>255</v>
      </c>
      <c r="CE15" s="718"/>
      <c r="CF15" s="718"/>
      <c r="CG15" s="718"/>
      <c r="CH15" s="718"/>
      <c r="CI15" s="718"/>
      <c r="CJ15" s="718"/>
      <c r="CK15" s="718"/>
      <c r="CL15" s="718"/>
      <c r="CM15" s="718"/>
      <c r="CN15" s="718"/>
      <c r="CO15" s="718"/>
      <c r="CP15" s="718"/>
      <c r="CQ15" s="719"/>
      <c r="CR15" s="684">
        <v>13434568</v>
      </c>
      <c r="CS15" s="685"/>
      <c r="CT15" s="685"/>
      <c r="CU15" s="685"/>
      <c r="CV15" s="685"/>
      <c r="CW15" s="685"/>
      <c r="CX15" s="685"/>
      <c r="CY15" s="686"/>
      <c r="CZ15" s="721">
        <v>13</v>
      </c>
      <c r="DA15" s="721"/>
      <c r="DB15" s="721"/>
      <c r="DC15" s="721"/>
      <c r="DD15" s="690">
        <v>3067509</v>
      </c>
      <c r="DE15" s="685"/>
      <c r="DF15" s="685"/>
      <c r="DG15" s="685"/>
      <c r="DH15" s="685"/>
      <c r="DI15" s="685"/>
      <c r="DJ15" s="685"/>
      <c r="DK15" s="685"/>
      <c r="DL15" s="685"/>
      <c r="DM15" s="685"/>
      <c r="DN15" s="685"/>
      <c r="DO15" s="685"/>
      <c r="DP15" s="686"/>
      <c r="DQ15" s="690">
        <v>9224666</v>
      </c>
      <c r="DR15" s="685"/>
      <c r="DS15" s="685"/>
      <c r="DT15" s="685"/>
      <c r="DU15" s="685"/>
      <c r="DV15" s="685"/>
      <c r="DW15" s="685"/>
      <c r="DX15" s="685"/>
      <c r="DY15" s="685"/>
      <c r="DZ15" s="685"/>
      <c r="EA15" s="685"/>
      <c r="EB15" s="685"/>
      <c r="EC15" s="728"/>
    </row>
    <row r="16" spans="2:143" ht="11.25" customHeight="1" x14ac:dyDescent="0.15">
      <c r="B16" s="681" t="s">
        <v>256</v>
      </c>
      <c r="C16" s="682"/>
      <c r="D16" s="682"/>
      <c r="E16" s="682"/>
      <c r="F16" s="682"/>
      <c r="G16" s="682"/>
      <c r="H16" s="682"/>
      <c r="I16" s="682"/>
      <c r="J16" s="682"/>
      <c r="K16" s="682"/>
      <c r="L16" s="682"/>
      <c r="M16" s="682"/>
      <c r="N16" s="682"/>
      <c r="O16" s="682"/>
      <c r="P16" s="682"/>
      <c r="Q16" s="683"/>
      <c r="R16" s="684">
        <v>39248</v>
      </c>
      <c r="S16" s="685"/>
      <c r="T16" s="685"/>
      <c r="U16" s="685"/>
      <c r="V16" s="685"/>
      <c r="W16" s="685"/>
      <c r="X16" s="685"/>
      <c r="Y16" s="686"/>
      <c r="Z16" s="721">
        <v>0</v>
      </c>
      <c r="AA16" s="721"/>
      <c r="AB16" s="721"/>
      <c r="AC16" s="721"/>
      <c r="AD16" s="722">
        <v>39248</v>
      </c>
      <c r="AE16" s="722"/>
      <c r="AF16" s="722"/>
      <c r="AG16" s="722"/>
      <c r="AH16" s="722"/>
      <c r="AI16" s="722"/>
      <c r="AJ16" s="722"/>
      <c r="AK16" s="722"/>
      <c r="AL16" s="687">
        <v>0.1</v>
      </c>
      <c r="AM16" s="688"/>
      <c r="AN16" s="688"/>
      <c r="AO16" s="723"/>
      <c r="AP16" s="681" t="s">
        <v>257</v>
      </c>
      <c r="AQ16" s="682"/>
      <c r="AR16" s="682"/>
      <c r="AS16" s="682"/>
      <c r="AT16" s="682"/>
      <c r="AU16" s="682"/>
      <c r="AV16" s="682"/>
      <c r="AW16" s="682"/>
      <c r="AX16" s="682"/>
      <c r="AY16" s="682"/>
      <c r="AZ16" s="682"/>
      <c r="BA16" s="682"/>
      <c r="BB16" s="682"/>
      <c r="BC16" s="682"/>
      <c r="BD16" s="682"/>
      <c r="BE16" s="682"/>
      <c r="BF16" s="683"/>
      <c r="BG16" s="684" t="s">
        <v>144</v>
      </c>
      <c r="BH16" s="685"/>
      <c r="BI16" s="685"/>
      <c r="BJ16" s="685"/>
      <c r="BK16" s="685"/>
      <c r="BL16" s="685"/>
      <c r="BM16" s="685"/>
      <c r="BN16" s="686"/>
      <c r="BO16" s="721" t="s">
        <v>144</v>
      </c>
      <c r="BP16" s="721"/>
      <c r="BQ16" s="721"/>
      <c r="BR16" s="721"/>
      <c r="BS16" s="690" t="s">
        <v>144</v>
      </c>
      <c r="BT16" s="685"/>
      <c r="BU16" s="685"/>
      <c r="BV16" s="685"/>
      <c r="BW16" s="685"/>
      <c r="BX16" s="685"/>
      <c r="BY16" s="685"/>
      <c r="BZ16" s="685"/>
      <c r="CA16" s="685"/>
      <c r="CB16" s="728"/>
      <c r="CD16" s="717" t="s">
        <v>258</v>
      </c>
      <c r="CE16" s="718"/>
      <c r="CF16" s="718"/>
      <c r="CG16" s="718"/>
      <c r="CH16" s="718"/>
      <c r="CI16" s="718"/>
      <c r="CJ16" s="718"/>
      <c r="CK16" s="718"/>
      <c r="CL16" s="718"/>
      <c r="CM16" s="718"/>
      <c r="CN16" s="718"/>
      <c r="CO16" s="718"/>
      <c r="CP16" s="718"/>
      <c r="CQ16" s="719"/>
      <c r="CR16" s="684">
        <v>124090</v>
      </c>
      <c r="CS16" s="685"/>
      <c r="CT16" s="685"/>
      <c r="CU16" s="685"/>
      <c r="CV16" s="685"/>
      <c r="CW16" s="685"/>
      <c r="CX16" s="685"/>
      <c r="CY16" s="686"/>
      <c r="CZ16" s="721">
        <v>0.1</v>
      </c>
      <c r="DA16" s="721"/>
      <c r="DB16" s="721"/>
      <c r="DC16" s="721"/>
      <c r="DD16" s="690" t="s">
        <v>144</v>
      </c>
      <c r="DE16" s="685"/>
      <c r="DF16" s="685"/>
      <c r="DG16" s="685"/>
      <c r="DH16" s="685"/>
      <c r="DI16" s="685"/>
      <c r="DJ16" s="685"/>
      <c r="DK16" s="685"/>
      <c r="DL16" s="685"/>
      <c r="DM16" s="685"/>
      <c r="DN16" s="685"/>
      <c r="DO16" s="685"/>
      <c r="DP16" s="686"/>
      <c r="DQ16" s="690">
        <v>67870</v>
      </c>
      <c r="DR16" s="685"/>
      <c r="DS16" s="685"/>
      <c r="DT16" s="685"/>
      <c r="DU16" s="685"/>
      <c r="DV16" s="685"/>
      <c r="DW16" s="685"/>
      <c r="DX16" s="685"/>
      <c r="DY16" s="685"/>
      <c r="DZ16" s="685"/>
      <c r="EA16" s="685"/>
      <c r="EB16" s="685"/>
      <c r="EC16" s="728"/>
    </row>
    <row r="17" spans="2:133" ht="11.25" customHeight="1" x14ac:dyDescent="0.15">
      <c r="B17" s="681" t="s">
        <v>259</v>
      </c>
      <c r="C17" s="682"/>
      <c r="D17" s="682"/>
      <c r="E17" s="682"/>
      <c r="F17" s="682"/>
      <c r="G17" s="682"/>
      <c r="H17" s="682"/>
      <c r="I17" s="682"/>
      <c r="J17" s="682"/>
      <c r="K17" s="682"/>
      <c r="L17" s="682"/>
      <c r="M17" s="682"/>
      <c r="N17" s="682"/>
      <c r="O17" s="682"/>
      <c r="P17" s="682"/>
      <c r="Q17" s="683"/>
      <c r="R17" s="684">
        <v>732427</v>
      </c>
      <c r="S17" s="685"/>
      <c r="T17" s="685"/>
      <c r="U17" s="685"/>
      <c r="V17" s="685"/>
      <c r="W17" s="685"/>
      <c r="X17" s="685"/>
      <c r="Y17" s="686"/>
      <c r="Z17" s="721">
        <v>0.7</v>
      </c>
      <c r="AA17" s="721"/>
      <c r="AB17" s="721"/>
      <c r="AC17" s="721"/>
      <c r="AD17" s="722">
        <v>732427</v>
      </c>
      <c r="AE17" s="722"/>
      <c r="AF17" s="722"/>
      <c r="AG17" s="722"/>
      <c r="AH17" s="722"/>
      <c r="AI17" s="722"/>
      <c r="AJ17" s="722"/>
      <c r="AK17" s="722"/>
      <c r="AL17" s="687">
        <v>1.3</v>
      </c>
      <c r="AM17" s="688"/>
      <c r="AN17" s="688"/>
      <c r="AO17" s="723"/>
      <c r="AP17" s="681" t="s">
        <v>260</v>
      </c>
      <c r="AQ17" s="682"/>
      <c r="AR17" s="682"/>
      <c r="AS17" s="682"/>
      <c r="AT17" s="682"/>
      <c r="AU17" s="682"/>
      <c r="AV17" s="682"/>
      <c r="AW17" s="682"/>
      <c r="AX17" s="682"/>
      <c r="AY17" s="682"/>
      <c r="AZ17" s="682"/>
      <c r="BA17" s="682"/>
      <c r="BB17" s="682"/>
      <c r="BC17" s="682"/>
      <c r="BD17" s="682"/>
      <c r="BE17" s="682"/>
      <c r="BF17" s="683"/>
      <c r="BG17" s="684" t="s">
        <v>136</v>
      </c>
      <c r="BH17" s="685"/>
      <c r="BI17" s="685"/>
      <c r="BJ17" s="685"/>
      <c r="BK17" s="685"/>
      <c r="BL17" s="685"/>
      <c r="BM17" s="685"/>
      <c r="BN17" s="686"/>
      <c r="BO17" s="721" t="s">
        <v>144</v>
      </c>
      <c r="BP17" s="721"/>
      <c r="BQ17" s="721"/>
      <c r="BR17" s="721"/>
      <c r="BS17" s="690" t="s">
        <v>136</v>
      </c>
      <c r="BT17" s="685"/>
      <c r="BU17" s="685"/>
      <c r="BV17" s="685"/>
      <c r="BW17" s="685"/>
      <c r="BX17" s="685"/>
      <c r="BY17" s="685"/>
      <c r="BZ17" s="685"/>
      <c r="CA17" s="685"/>
      <c r="CB17" s="728"/>
      <c r="CD17" s="717" t="s">
        <v>261</v>
      </c>
      <c r="CE17" s="718"/>
      <c r="CF17" s="718"/>
      <c r="CG17" s="718"/>
      <c r="CH17" s="718"/>
      <c r="CI17" s="718"/>
      <c r="CJ17" s="718"/>
      <c r="CK17" s="718"/>
      <c r="CL17" s="718"/>
      <c r="CM17" s="718"/>
      <c r="CN17" s="718"/>
      <c r="CO17" s="718"/>
      <c r="CP17" s="718"/>
      <c r="CQ17" s="719"/>
      <c r="CR17" s="684">
        <v>4062677</v>
      </c>
      <c r="CS17" s="685"/>
      <c r="CT17" s="685"/>
      <c r="CU17" s="685"/>
      <c r="CV17" s="685"/>
      <c r="CW17" s="685"/>
      <c r="CX17" s="685"/>
      <c r="CY17" s="686"/>
      <c r="CZ17" s="721">
        <v>3.9</v>
      </c>
      <c r="DA17" s="721"/>
      <c r="DB17" s="721"/>
      <c r="DC17" s="721"/>
      <c r="DD17" s="690" t="s">
        <v>262</v>
      </c>
      <c r="DE17" s="685"/>
      <c r="DF17" s="685"/>
      <c r="DG17" s="685"/>
      <c r="DH17" s="685"/>
      <c r="DI17" s="685"/>
      <c r="DJ17" s="685"/>
      <c r="DK17" s="685"/>
      <c r="DL17" s="685"/>
      <c r="DM17" s="685"/>
      <c r="DN17" s="685"/>
      <c r="DO17" s="685"/>
      <c r="DP17" s="686"/>
      <c r="DQ17" s="690">
        <v>3657922</v>
      </c>
      <c r="DR17" s="685"/>
      <c r="DS17" s="685"/>
      <c r="DT17" s="685"/>
      <c r="DU17" s="685"/>
      <c r="DV17" s="685"/>
      <c r="DW17" s="685"/>
      <c r="DX17" s="685"/>
      <c r="DY17" s="685"/>
      <c r="DZ17" s="685"/>
      <c r="EA17" s="685"/>
      <c r="EB17" s="685"/>
      <c r="EC17" s="728"/>
    </row>
    <row r="18" spans="2:133" ht="11.25" customHeight="1" x14ac:dyDescent="0.15">
      <c r="B18" s="681" t="s">
        <v>263</v>
      </c>
      <c r="C18" s="682"/>
      <c r="D18" s="682"/>
      <c r="E18" s="682"/>
      <c r="F18" s="682"/>
      <c r="G18" s="682"/>
      <c r="H18" s="682"/>
      <c r="I18" s="682"/>
      <c r="J18" s="682"/>
      <c r="K18" s="682"/>
      <c r="L18" s="682"/>
      <c r="M18" s="682"/>
      <c r="N18" s="682"/>
      <c r="O18" s="682"/>
      <c r="P18" s="682"/>
      <c r="Q18" s="683"/>
      <c r="R18" s="684">
        <v>272190</v>
      </c>
      <c r="S18" s="685"/>
      <c r="T18" s="685"/>
      <c r="U18" s="685"/>
      <c r="V18" s="685"/>
      <c r="W18" s="685"/>
      <c r="X18" s="685"/>
      <c r="Y18" s="686"/>
      <c r="Z18" s="721">
        <v>0.3</v>
      </c>
      <c r="AA18" s="721"/>
      <c r="AB18" s="721"/>
      <c r="AC18" s="721"/>
      <c r="AD18" s="722">
        <v>272190</v>
      </c>
      <c r="AE18" s="722"/>
      <c r="AF18" s="722"/>
      <c r="AG18" s="722"/>
      <c r="AH18" s="722"/>
      <c r="AI18" s="722"/>
      <c r="AJ18" s="722"/>
      <c r="AK18" s="722"/>
      <c r="AL18" s="687">
        <v>0.5</v>
      </c>
      <c r="AM18" s="688"/>
      <c r="AN18" s="688"/>
      <c r="AO18" s="723"/>
      <c r="AP18" s="681" t="s">
        <v>264</v>
      </c>
      <c r="AQ18" s="682"/>
      <c r="AR18" s="682"/>
      <c r="AS18" s="682"/>
      <c r="AT18" s="682"/>
      <c r="AU18" s="682"/>
      <c r="AV18" s="682"/>
      <c r="AW18" s="682"/>
      <c r="AX18" s="682"/>
      <c r="AY18" s="682"/>
      <c r="AZ18" s="682"/>
      <c r="BA18" s="682"/>
      <c r="BB18" s="682"/>
      <c r="BC18" s="682"/>
      <c r="BD18" s="682"/>
      <c r="BE18" s="682"/>
      <c r="BF18" s="683"/>
      <c r="BG18" s="684" t="s">
        <v>136</v>
      </c>
      <c r="BH18" s="685"/>
      <c r="BI18" s="685"/>
      <c r="BJ18" s="685"/>
      <c r="BK18" s="685"/>
      <c r="BL18" s="685"/>
      <c r="BM18" s="685"/>
      <c r="BN18" s="686"/>
      <c r="BO18" s="721" t="s">
        <v>144</v>
      </c>
      <c r="BP18" s="721"/>
      <c r="BQ18" s="721"/>
      <c r="BR18" s="721"/>
      <c r="BS18" s="690" t="s">
        <v>144</v>
      </c>
      <c r="BT18" s="685"/>
      <c r="BU18" s="685"/>
      <c r="BV18" s="685"/>
      <c r="BW18" s="685"/>
      <c r="BX18" s="685"/>
      <c r="BY18" s="685"/>
      <c r="BZ18" s="685"/>
      <c r="CA18" s="685"/>
      <c r="CB18" s="728"/>
      <c r="CD18" s="717" t="s">
        <v>265</v>
      </c>
      <c r="CE18" s="718"/>
      <c r="CF18" s="718"/>
      <c r="CG18" s="718"/>
      <c r="CH18" s="718"/>
      <c r="CI18" s="718"/>
      <c r="CJ18" s="718"/>
      <c r="CK18" s="718"/>
      <c r="CL18" s="718"/>
      <c r="CM18" s="718"/>
      <c r="CN18" s="718"/>
      <c r="CO18" s="718"/>
      <c r="CP18" s="718"/>
      <c r="CQ18" s="719"/>
      <c r="CR18" s="684" t="s">
        <v>136</v>
      </c>
      <c r="CS18" s="685"/>
      <c r="CT18" s="685"/>
      <c r="CU18" s="685"/>
      <c r="CV18" s="685"/>
      <c r="CW18" s="685"/>
      <c r="CX18" s="685"/>
      <c r="CY18" s="686"/>
      <c r="CZ18" s="721" t="s">
        <v>144</v>
      </c>
      <c r="DA18" s="721"/>
      <c r="DB18" s="721"/>
      <c r="DC18" s="721"/>
      <c r="DD18" s="690" t="s">
        <v>262</v>
      </c>
      <c r="DE18" s="685"/>
      <c r="DF18" s="685"/>
      <c r="DG18" s="685"/>
      <c r="DH18" s="685"/>
      <c r="DI18" s="685"/>
      <c r="DJ18" s="685"/>
      <c r="DK18" s="685"/>
      <c r="DL18" s="685"/>
      <c r="DM18" s="685"/>
      <c r="DN18" s="685"/>
      <c r="DO18" s="685"/>
      <c r="DP18" s="686"/>
      <c r="DQ18" s="690" t="s">
        <v>144</v>
      </c>
      <c r="DR18" s="685"/>
      <c r="DS18" s="685"/>
      <c r="DT18" s="685"/>
      <c r="DU18" s="685"/>
      <c r="DV18" s="685"/>
      <c r="DW18" s="685"/>
      <c r="DX18" s="685"/>
      <c r="DY18" s="685"/>
      <c r="DZ18" s="685"/>
      <c r="EA18" s="685"/>
      <c r="EB18" s="685"/>
      <c r="EC18" s="728"/>
    </row>
    <row r="19" spans="2:133" ht="11.25" customHeight="1" x14ac:dyDescent="0.15">
      <c r="B19" s="681" t="s">
        <v>266</v>
      </c>
      <c r="C19" s="682"/>
      <c r="D19" s="682"/>
      <c r="E19" s="682"/>
      <c r="F19" s="682"/>
      <c r="G19" s="682"/>
      <c r="H19" s="682"/>
      <c r="I19" s="682"/>
      <c r="J19" s="682"/>
      <c r="K19" s="682"/>
      <c r="L19" s="682"/>
      <c r="M19" s="682"/>
      <c r="N19" s="682"/>
      <c r="O19" s="682"/>
      <c r="P19" s="682"/>
      <c r="Q19" s="683"/>
      <c r="R19" s="684">
        <v>19312</v>
      </c>
      <c r="S19" s="685"/>
      <c r="T19" s="685"/>
      <c r="U19" s="685"/>
      <c r="V19" s="685"/>
      <c r="W19" s="685"/>
      <c r="X19" s="685"/>
      <c r="Y19" s="686"/>
      <c r="Z19" s="721">
        <v>0</v>
      </c>
      <c r="AA19" s="721"/>
      <c r="AB19" s="721"/>
      <c r="AC19" s="721"/>
      <c r="AD19" s="722">
        <v>19312</v>
      </c>
      <c r="AE19" s="722"/>
      <c r="AF19" s="722"/>
      <c r="AG19" s="722"/>
      <c r="AH19" s="722"/>
      <c r="AI19" s="722"/>
      <c r="AJ19" s="722"/>
      <c r="AK19" s="722"/>
      <c r="AL19" s="687">
        <v>0</v>
      </c>
      <c r="AM19" s="688"/>
      <c r="AN19" s="688"/>
      <c r="AO19" s="723"/>
      <c r="AP19" s="681" t="s">
        <v>267</v>
      </c>
      <c r="AQ19" s="682"/>
      <c r="AR19" s="682"/>
      <c r="AS19" s="682"/>
      <c r="AT19" s="682"/>
      <c r="AU19" s="682"/>
      <c r="AV19" s="682"/>
      <c r="AW19" s="682"/>
      <c r="AX19" s="682"/>
      <c r="AY19" s="682"/>
      <c r="AZ19" s="682"/>
      <c r="BA19" s="682"/>
      <c r="BB19" s="682"/>
      <c r="BC19" s="682"/>
      <c r="BD19" s="682"/>
      <c r="BE19" s="682"/>
      <c r="BF19" s="683"/>
      <c r="BG19" s="684">
        <v>3334056</v>
      </c>
      <c r="BH19" s="685"/>
      <c r="BI19" s="685"/>
      <c r="BJ19" s="685"/>
      <c r="BK19" s="685"/>
      <c r="BL19" s="685"/>
      <c r="BM19" s="685"/>
      <c r="BN19" s="686"/>
      <c r="BO19" s="721">
        <v>6.3</v>
      </c>
      <c r="BP19" s="721"/>
      <c r="BQ19" s="721"/>
      <c r="BR19" s="721"/>
      <c r="BS19" s="690" t="s">
        <v>144</v>
      </c>
      <c r="BT19" s="685"/>
      <c r="BU19" s="685"/>
      <c r="BV19" s="685"/>
      <c r="BW19" s="685"/>
      <c r="BX19" s="685"/>
      <c r="BY19" s="685"/>
      <c r="BZ19" s="685"/>
      <c r="CA19" s="685"/>
      <c r="CB19" s="728"/>
      <c r="CD19" s="717" t="s">
        <v>268</v>
      </c>
      <c r="CE19" s="718"/>
      <c r="CF19" s="718"/>
      <c r="CG19" s="718"/>
      <c r="CH19" s="718"/>
      <c r="CI19" s="718"/>
      <c r="CJ19" s="718"/>
      <c r="CK19" s="718"/>
      <c r="CL19" s="718"/>
      <c r="CM19" s="718"/>
      <c r="CN19" s="718"/>
      <c r="CO19" s="718"/>
      <c r="CP19" s="718"/>
      <c r="CQ19" s="719"/>
      <c r="CR19" s="684" t="s">
        <v>144</v>
      </c>
      <c r="CS19" s="685"/>
      <c r="CT19" s="685"/>
      <c r="CU19" s="685"/>
      <c r="CV19" s="685"/>
      <c r="CW19" s="685"/>
      <c r="CX19" s="685"/>
      <c r="CY19" s="686"/>
      <c r="CZ19" s="721" t="s">
        <v>144</v>
      </c>
      <c r="DA19" s="721"/>
      <c r="DB19" s="721"/>
      <c r="DC19" s="721"/>
      <c r="DD19" s="690" t="s">
        <v>136</v>
      </c>
      <c r="DE19" s="685"/>
      <c r="DF19" s="685"/>
      <c r="DG19" s="685"/>
      <c r="DH19" s="685"/>
      <c r="DI19" s="685"/>
      <c r="DJ19" s="685"/>
      <c r="DK19" s="685"/>
      <c r="DL19" s="685"/>
      <c r="DM19" s="685"/>
      <c r="DN19" s="685"/>
      <c r="DO19" s="685"/>
      <c r="DP19" s="686"/>
      <c r="DQ19" s="690" t="s">
        <v>144</v>
      </c>
      <c r="DR19" s="685"/>
      <c r="DS19" s="685"/>
      <c r="DT19" s="685"/>
      <c r="DU19" s="685"/>
      <c r="DV19" s="685"/>
      <c r="DW19" s="685"/>
      <c r="DX19" s="685"/>
      <c r="DY19" s="685"/>
      <c r="DZ19" s="685"/>
      <c r="EA19" s="685"/>
      <c r="EB19" s="685"/>
      <c r="EC19" s="728"/>
    </row>
    <row r="20" spans="2:133" ht="11.25" customHeight="1" x14ac:dyDescent="0.15">
      <c r="B20" s="681" t="s">
        <v>269</v>
      </c>
      <c r="C20" s="682"/>
      <c r="D20" s="682"/>
      <c r="E20" s="682"/>
      <c r="F20" s="682"/>
      <c r="G20" s="682"/>
      <c r="H20" s="682"/>
      <c r="I20" s="682"/>
      <c r="J20" s="682"/>
      <c r="K20" s="682"/>
      <c r="L20" s="682"/>
      <c r="M20" s="682"/>
      <c r="N20" s="682"/>
      <c r="O20" s="682"/>
      <c r="P20" s="682"/>
      <c r="Q20" s="683"/>
      <c r="R20" s="684">
        <v>2752</v>
      </c>
      <c r="S20" s="685"/>
      <c r="T20" s="685"/>
      <c r="U20" s="685"/>
      <c r="V20" s="685"/>
      <c r="W20" s="685"/>
      <c r="X20" s="685"/>
      <c r="Y20" s="686"/>
      <c r="Z20" s="721">
        <v>0</v>
      </c>
      <c r="AA20" s="721"/>
      <c r="AB20" s="721"/>
      <c r="AC20" s="721"/>
      <c r="AD20" s="722">
        <v>2752</v>
      </c>
      <c r="AE20" s="722"/>
      <c r="AF20" s="722"/>
      <c r="AG20" s="722"/>
      <c r="AH20" s="722"/>
      <c r="AI20" s="722"/>
      <c r="AJ20" s="722"/>
      <c r="AK20" s="722"/>
      <c r="AL20" s="687">
        <v>0</v>
      </c>
      <c r="AM20" s="688"/>
      <c r="AN20" s="688"/>
      <c r="AO20" s="723"/>
      <c r="AP20" s="681" t="s">
        <v>270</v>
      </c>
      <c r="AQ20" s="682"/>
      <c r="AR20" s="682"/>
      <c r="AS20" s="682"/>
      <c r="AT20" s="682"/>
      <c r="AU20" s="682"/>
      <c r="AV20" s="682"/>
      <c r="AW20" s="682"/>
      <c r="AX20" s="682"/>
      <c r="AY20" s="682"/>
      <c r="AZ20" s="682"/>
      <c r="BA20" s="682"/>
      <c r="BB20" s="682"/>
      <c r="BC20" s="682"/>
      <c r="BD20" s="682"/>
      <c r="BE20" s="682"/>
      <c r="BF20" s="683"/>
      <c r="BG20" s="684">
        <v>3334056</v>
      </c>
      <c r="BH20" s="685"/>
      <c r="BI20" s="685"/>
      <c r="BJ20" s="685"/>
      <c r="BK20" s="685"/>
      <c r="BL20" s="685"/>
      <c r="BM20" s="685"/>
      <c r="BN20" s="686"/>
      <c r="BO20" s="721">
        <v>6.3</v>
      </c>
      <c r="BP20" s="721"/>
      <c r="BQ20" s="721"/>
      <c r="BR20" s="721"/>
      <c r="BS20" s="690" t="s">
        <v>144</v>
      </c>
      <c r="BT20" s="685"/>
      <c r="BU20" s="685"/>
      <c r="BV20" s="685"/>
      <c r="BW20" s="685"/>
      <c r="BX20" s="685"/>
      <c r="BY20" s="685"/>
      <c r="BZ20" s="685"/>
      <c r="CA20" s="685"/>
      <c r="CB20" s="728"/>
      <c r="CD20" s="717" t="s">
        <v>271</v>
      </c>
      <c r="CE20" s="718"/>
      <c r="CF20" s="718"/>
      <c r="CG20" s="718"/>
      <c r="CH20" s="718"/>
      <c r="CI20" s="718"/>
      <c r="CJ20" s="718"/>
      <c r="CK20" s="718"/>
      <c r="CL20" s="718"/>
      <c r="CM20" s="718"/>
      <c r="CN20" s="718"/>
      <c r="CO20" s="718"/>
      <c r="CP20" s="718"/>
      <c r="CQ20" s="719"/>
      <c r="CR20" s="684">
        <v>102997593</v>
      </c>
      <c r="CS20" s="685"/>
      <c r="CT20" s="685"/>
      <c r="CU20" s="685"/>
      <c r="CV20" s="685"/>
      <c r="CW20" s="685"/>
      <c r="CX20" s="685"/>
      <c r="CY20" s="686"/>
      <c r="CZ20" s="721">
        <v>100</v>
      </c>
      <c r="DA20" s="721"/>
      <c r="DB20" s="721"/>
      <c r="DC20" s="721"/>
      <c r="DD20" s="690">
        <v>8943278</v>
      </c>
      <c r="DE20" s="685"/>
      <c r="DF20" s="685"/>
      <c r="DG20" s="685"/>
      <c r="DH20" s="685"/>
      <c r="DI20" s="685"/>
      <c r="DJ20" s="685"/>
      <c r="DK20" s="685"/>
      <c r="DL20" s="685"/>
      <c r="DM20" s="685"/>
      <c r="DN20" s="685"/>
      <c r="DO20" s="685"/>
      <c r="DP20" s="686"/>
      <c r="DQ20" s="690">
        <v>65629421</v>
      </c>
      <c r="DR20" s="685"/>
      <c r="DS20" s="685"/>
      <c r="DT20" s="685"/>
      <c r="DU20" s="685"/>
      <c r="DV20" s="685"/>
      <c r="DW20" s="685"/>
      <c r="DX20" s="685"/>
      <c r="DY20" s="685"/>
      <c r="DZ20" s="685"/>
      <c r="EA20" s="685"/>
      <c r="EB20" s="685"/>
      <c r="EC20" s="728"/>
    </row>
    <row r="21" spans="2:133" ht="11.25" customHeight="1" x14ac:dyDescent="0.15">
      <c r="B21" s="681" t="s">
        <v>272</v>
      </c>
      <c r="C21" s="682"/>
      <c r="D21" s="682"/>
      <c r="E21" s="682"/>
      <c r="F21" s="682"/>
      <c r="G21" s="682"/>
      <c r="H21" s="682"/>
      <c r="I21" s="682"/>
      <c r="J21" s="682"/>
      <c r="K21" s="682"/>
      <c r="L21" s="682"/>
      <c r="M21" s="682"/>
      <c r="N21" s="682"/>
      <c r="O21" s="682"/>
      <c r="P21" s="682"/>
      <c r="Q21" s="683"/>
      <c r="R21" s="684">
        <v>438173</v>
      </c>
      <c r="S21" s="685"/>
      <c r="T21" s="685"/>
      <c r="U21" s="685"/>
      <c r="V21" s="685"/>
      <c r="W21" s="685"/>
      <c r="X21" s="685"/>
      <c r="Y21" s="686"/>
      <c r="Z21" s="721">
        <v>0.4</v>
      </c>
      <c r="AA21" s="721"/>
      <c r="AB21" s="721"/>
      <c r="AC21" s="721"/>
      <c r="AD21" s="722">
        <v>438173</v>
      </c>
      <c r="AE21" s="722"/>
      <c r="AF21" s="722"/>
      <c r="AG21" s="722"/>
      <c r="AH21" s="722"/>
      <c r="AI21" s="722"/>
      <c r="AJ21" s="722"/>
      <c r="AK21" s="722"/>
      <c r="AL21" s="687">
        <v>0.8</v>
      </c>
      <c r="AM21" s="688"/>
      <c r="AN21" s="688"/>
      <c r="AO21" s="723"/>
      <c r="AP21" s="778" t="s">
        <v>273</v>
      </c>
      <c r="AQ21" s="786"/>
      <c r="AR21" s="786"/>
      <c r="AS21" s="786"/>
      <c r="AT21" s="786"/>
      <c r="AU21" s="786"/>
      <c r="AV21" s="786"/>
      <c r="AW21" s="786"/>
      <c r="AX21" s="786"/>
      <c r="AY21" s="786"/>
      <c r="AZ21" s="786"/>
      <c r="BA21" s="786"/>
      <c r="BB21" s="786"/>
      <c r="BC21" s="786"/>
      <c r="BD21" s="786"/>
      <c r="BE21" s="786"/>
      <c r="BF21" s="780"/>
      <c r="BG21" s="684" t="s">
        <v>144</v>
      </c>
      <c r="BH21" s="685"/>
      <c r="BI21" s="685"/>
      <c r="BJ21" s="685"/>
      <c r="BK21" s="685"/>
      <c r="BL21" s="685"/>
      <c r="BM21" s="685"/>
      <c r="BN21" s="686"/>
      <c r="BO21" s="721" t="s">
        <v>144</v>
      </c>
      <c r="BP21" s="721"/>
      <c r="BQ21" s="721"/>
      <c r="BR21" s="721"/>
      <c r="BS21" s="690" t="s">
        <v>144</v>
      </c>
      <c r="BT21" s="685"/>
      <c r="BU21" s="685"/>
      <c r="BV21" s="685"/>
      <c r="BW21" s="685"/>
      <c r="BX21" s="685"/>
      <c r="BY21" s="685"/>
      <c r="BZ21" s="685"/>
      <c r="CA21" s="685"/>
      <c r="CB21" s="728"/>
      <c r="CD21" s="791"/>
      <c r="CE21" s="734"/>
      <c r="CF21" s="734"/>
      <c r="CG21" s="734"/>
      <c r="CH21" s="734"/>
      <c r="CI21" s="734"/>
      <c r="CJ21" s="734"/>
      <c r="CK21" s="734"/>
      <c r="CL21" s="734"/>
      <c r="CM21" s="734"/>
      <c r="CN21" s="734"/>
      <c r="CO21" s="734"/>
      <c r="CP21" s="734"/>
      <c r="CQ21" s="735"/>
      <c r="CR21" s="792"/>
      <c r="CS21" s="793"/>
      <c r="CT21" s="793"/>
      <c r="CU21" s="793"/>
      <c r="CV21" s="793"/>
      <c r="CW21" s="793"/>
      <c r="CX21" s="793"/>
      <c r="CY21" s="794"/>
      <c r="CZ21" s="795"/>
      <c r="DA21" s="795"/>
      <c r="DB21" s="795"/>
      <c r="DC21" s="795"/>
      <c r="DD21" s="796"/>
      <c r="DE21" s="793"/>
      <c r="DF21" s="793"/>
      <c r="DG21" s="793"/>
      <c r="DH21" s="793"/>
      <c r="DI21" s="793"/>
      <c r="DJ21" s="793"/>
      <c r="DK21" s="793"/>
      <c r="DL21" s="793"/>
      <c r="DM21" s="793"/>
      <c r="DN21" s="793"/>
      <c r="DO21" s="793"/>
      <c r="DP21" s="794"/>
      <c r="DQ21" s="796"/>
      <c r="DR21" s="793"/>
      <c r="DS21" s="793"/>
      <c r="DT21" s="793"/>
      <c r="DU21" s="793"/>
      <c r="DV21" s="793"/>
      <c r="DW21" s="793"/>
      <c r="DX21" s="793"/>
      <c r="DY21" s="793"/>
      <c r="DZ21" s="793"/>
      <c r="EA21" s="793"/>
      <c r="EB21" s="793"/>
      <c r="EC21" s="800"/>
    </row>
    <row r="22" spans="2:133" ht="11.25" customHeight="1" x14ac:dyDescent="0.15">
      <c r="B22" s="681" t="s">
        <v>274</v>
      </c>
      <c r="C22" s="682"/>
      <c r="D22" s="682"/>
      <c r="E22" s="682"/>
      <c r="F22" s="682"/>
      <c r="G22" s="682"/>
      <c r="H22" s="682"/>
      <c r="I22" s="682"/>
      <c r="J22" s="682"/>
      <c r="K22" s="682"/>
      <c r="L22" s="682"/>
      <c r="M22" s="682"/>
      <c r="N22" s="682"/>
      <c r="O22" s="682"/>
      <c r="P22" s="682"/>
      <c r="Q22" s="683"/>
      <c r="R22" s="684">
        <v>54490</v>
      </c>
      <c r="S22" s="685"/>
      <c r="T22" s="685"/>
      <c r="U22" s="685"/>
      <c r="V22" s="685"/>
      <c r="W22" s="685"/>
      <c r="X22" s="685"/>
      <c r="Y22" s="686"/>
      <c r="Z22" s="721">
        <v>0.1</v>
      </c>
      <c r="AA22" s="721"/>
      <c r="AB22" s="721"/>
      <c r="AC22" s="721"/>
      <c r="AD22" s="722" t="s">
        <v>262</v>
      </c>
      <c r="AE22" s="722"/>
      <c r="AF22" s="722"/>
      <c r="AG22" s="722"/>
      <c r="AH22" s="722"/>
      <c r="AI22" s="722"/>
      <c r="AJ22" s="722"/>
      <c r="AK22" s="722"/>
      <c r="AL22" s="687" t="s">
        <v>144</v>
      </c>
      <c r="AM22" s="688"/>
      <c r="AN22" s="688"/>
      <c r="AO22" s="723"/>
      <c r="AP22" s="778" t="s">
        <v>275</v>
      </c>
      <c r="AQ22" s="786"/>
      <c r="AR22" s="786"/>
      <c r="AS22" s="786"/>
      <c r="AT22" s="786"/>
      <c r="AU22" s="786"/>
      <c r="AV22" s="786"/>
      <c r="AW22" s="786"/>
      <c r="AX22" s="786"/>
      <c r="AY22" s="786"/>
      <c r="AZ22" s="786"/>
      <c r="BA22" s="786"/>
      <c r="BB22" s="786"/>
      <c r="BC22" s="786"/>
      <c r="BD22" s="786"/>
      <c r="BE22" s="786"/>
      <c r="BF22" s="780"/>
      <c r="BG22" s="684" t="s">
        <v>262</v>
      </c>
      <c r="BH22" s="685"/>
      <c r="BI22" s="685"/>
      <c r="BJ22" s="685"/>
      <c r="BK22" s="685"/>
      <c r="BL22" s="685"/>
      <c r="BM22" s="685"/>
      <c r="BN22" s="686"/>
      <c r="BO22" s="721" t="s">
        <v>144</v>
      </c>
      <c r="BP22" s="721"/>
      <c r="BQ22" s="721"/>
      <c r="BR22" s="721"/>
      <c r="BS22" s="690" t="s">
        <v>144</v>
      </c>
      <c r="BT22" s="685"/>
      <c r="BU22" s="685"/>
      <c r="BV22" s="685"/>
      <c r="BW22" s="685"/>
      <c r="BX22" s="685"/>
      <c r="BY22" s="685"/>
      <c r="BZ22" s="685"/>
      <c r="CA22" s="685"/>
      <c r="CB22" s="728"/>
      <c r="CD22" s="788" t="s">
        <v>276</v>
      </c>
      <c r="CE22" s="789"/>
      <c r="CF22" s="789"/>
      <c r="CG22" s="789"/>
      <c r="CH22" s="789"/>
      <c r="CI22" s="789"/>
      <c r="CJ22" s="789"/>
      <c r="CK22" s="789"/>
      <c r="CL22" s="789"/>
      <c r="CM22" s="789"/>
      <c r="CN22" s="789"/>
      <c r="CO22" s="789"/>
      <c r="CP22" s="789"/>
      <c r="CQ22" s="789"/>
      <c r="CR22" s="789"/>
      <c r="CS22" s="789"/>
      <c r="CT22" s="789"/>
      <c r="CU22" s="789"/>
      <c r="CV22" s="789"/>
      <c r="CW22" s="789"/>
      <c r="CX22" s="789"/>
      <c r="CY22" s="789"/>
      <c r="CZ22" s="789"/>
      <c r="DA22" s="789"/>
      <c r="DB22" s="789"/>
      <c r="DC22" s="789"/>
      <c r="DD22" s="789"/>
      <c r="DE22" s="789"/>
      <c r="DF22" s="789"/>
      <c r="DG22" s="789"/>
      <c r="DH22" s="789"/>
      <c r="DI22" s="789"/>
      <c r="DJ22" s="789"/>
      <c r="DK22" s="789"/>
      <c r="DL22" s="789"/>
      <c r="DM22" s="789"/>
      <c r="DN22" s="789"/>
      <c r="DO22" s="789"/>
      <c r="DP22" s="789"/>
      <c r="DQ22" s="789"/>
      <c r="DR22" s="789"/>
      <c r="DS22" s="789"/>
      <c r="DT22" s="789"/>
      <c r="DU22" s="789"/>
      <c r="DV22" s="789"/>
      <c r="DW22" s="789"/>
      <c r="DX22" s="789"/>
      <c r="DY22" s="789"/>
      <c r="DZ22" s="789"/>
      <c r="EA22" s="789"/>
      <c r="EB22" s="789"/>
      <c r="EC22" s="790"/>
    </row>
    <row r="23" spans="2:133" ht="11.25" customHeight="1" x14ac:dyDescent="0.15">
      <c r="B23" s="681" t="s">
        <v>277</v>
      </c>
      <c r="C23" s="682"/>
      <c r="D23" s="682"/>
      <c r="E23" s="682"/>
      <c r="F23" s="682"/>
      <c r="G23" s="682"/>
      <c r="H23" s="682"/>
      <c r="I23" s="682"/>
      <c r="J23" s="682"/>
      <c r="K23" s="682"/>
      <c r="L23" s="682"/>
      <c r="M23" s="682"/>
      <c r="N23" s="682"/>
      <c r="O23" s="682"/>
      <c r="P23" s="682"/>
      <c r="Q23" s="683"/>
      <c r="R23" s="684" t="s">
        <v>136</v>
      </c>
      <c r="S23" s="685"/>
      <c r="T23" s="685"/>
      <c r="U23" s="685"/>
      <c r="V23" s="685"/>
      <c r="W23" s="685"/>
      <c r="X23" s="685"/>
      <c r="Y23" s="686"/>
      <c r="Z23" s="721" t="s">
        <v>144</v>
      </c>
      <c r="AA23" s="721"/>
      <c r="AB23" s="721"/>
      <c r="AC23" s="721"/>
      <c r="AD23" s="722" t="s">
        <v>144</v>
      </c>
      <c r="AE23" s="722"/>
      <c r="AF23" s="722"/>
      <c r="AG23" s="722"/>
      <c r="AH23" s="722"/>
      <c r="AI23" s="722"/>
      <c r="AJ23" s="722"/>
      <c r="AK23" s="722"/>
      <c r="AL23" s="687" t="s">
        <v>144</v>
      </c>
      <c r="AM23" s="688"/>
      <c r="AN23" s="688"/>
      <c r="AO23" s="723"/>
      <c r="AP23" s="778" t="s">
        <v>278</v>
      </c>
      <c r="AQ23" s="786"/>
      <c r="AR23" s="786"/>
      <c r="AS23" s="786"/>
      <c r="AT23" s="786"/>
      <c r="AU23" s="786"/>
      <c r="AV23" s="786"/>
      <c r="AW23" s="786"/>
      <c r="AX23" s="786"/>
      <c r="AY23" s="786"/>
      <c r="AZ23" s="786"/>
      <c r="BA23" s="786"/>
      <c r="BB23" s="786"/>
      <c r="BC23" s="786"/>
      <c r="BD23" s="786"/>
      <c r="BE23" s="786"/>
      <c r="BF23" s="780"/>
      <c r="BG23" s="684">
        <v>3334056</v>
      </c>
      <c r="BH23" s="685"/>
      <c r="BI23" s="685"/>
      <c r="BJ23" s="685"/>
      <c r="BK23" s="685"/>
      <c r="BL23" s="685"/>
      <c r="BM23" s="685"/>
      <c r="BN23" s="686"/>
      <c r="BO23" s="721">
        <v>6.3</v>
      </c>
      <c r="BP23" s="721"/>
      <c r="BQ23" s="721"/>
      <c r="BR23" s="721"/>
      <c r="BS23" s="690" t="s">
        <v>144</v>
      </c>
      <c r="BT23" s="685"/>
      <c r="BU23" s="685"/>
      <c r="BV23" s="685"/>
      <c r="BW23" s="685"/>
      <c r="BX23" s="685"/>
      <c r="BY23" s="685"/>
      <c r="BZ23" s="685"/>
      <c r="CA23" s="685"/>
      <c r="CB23" s="728"/>
      <c r="CD23" s="788" t="s">
        <v>217</v>
      </c>
      <c r="CE23" s="789"/>
      <c r="CF23" s="789"/>
      <c r="CG23" s="789"/>
      <c r="CH23" s="789"/>
      <c r="CI23" s="789"/>
      <c r="CJ23" s="789"/>
      <c r="CK23" s="789"/>
      <c r="CL23" s="789"/>
      <c r="CM23" s="789"/>
      <c r="CN23" s="789"/>
      <c r="CO23" s="789"/>
      <c r="CP23" s="789"/>
      <c r="CQ23" s="790"/>
      <c r="CR23" s="788" t="s">
        <v>279</v>
      </c>
      <c r="CS23" s="789"/>
      <c r="CT23" s="789"/>
      <c r="CU23" s="789"/>
      <c r="CV23" s="789"/>
      <c r="CW23" s="789"/>
      <c r="CX23" s="789"/>
      <c r="CY23" s="790"/>
      <c r="CZ23" s="788" t="s">
        <v>280</v>
      </c>
      <c r="DA23" s="789"/>
      <c r="DB23" s="789"/>
      <c r="DC23" s="790"/>
      <c r="DD23" s="788" t="s">
        <v>281</v>
      </c>
      <c r="DE23" s="789"/>
      <c r="DF23" s="789"/>
      <c r="DG23" s="789"/>
      <c r="DH23" s="789"/>
      <c r="DI23" s="789"/>
      <c r="DJ23" s="789"/>
      <c r="DK23" s="790"/>
      <c r="DL23" s="797" t="s">
        <v>282</v>
      </c>
      <c r="DM23" s="798"/>
      <c r="DN23" s="798"/>
      <c r="DO23" s="798"/>
      <c r="DP23" s="798"/>
      <c r="DQ23" s="798"/>
      <c r="DR23" s="798"/>
      <c r="DS23" s="798"/>
      <c r="DT23" s="798"/>
      <c r="DU23" s="798"/>
      <c r="DV23" s="799"/>
      <c r="DW23" s="788" t="s">
        <v>283</v>
      </c>
      <c r="DX23" s="789"/>
      <c r="DY23" s="789"/>
      <c r="DZ23" s="789"/>
      <c r="EA23" s="789"/>
      <c r="EB23" s="789"/>
      <c r="EC23" s="790"/>
    </row>
    <row r="24" spans="2:133" ht="11.25" customHeight="1" x14ac:dyDescent="0.15">
      <c r="B24" s="681" t="s">
        <v>284</v>
      </c>
      <c r="C24" s="682"/>
      <c r="D24" s="682"/>
      <c r="E24" s="682"/>
      <c r="F24" s="682"/>
      <c r="G24" s="682"/>
      <c r="H24" s="682"/>
      <c r="I24" s="682"/>
      <c r="J24" s="682"/>
      <c r="K24" s="682"/>
      <c r="L24" s="682"/>
      <c r="M24" s="682"/>
      <c r="N24" s="682"/>
      <c r="O24" s="682"/>
      <c r="P24" s="682"/>
      <c r="Q24" s="683"/>
      <c r="R24" s="684">
        <v>54333</v>
      </c>
      <c r="S24" s="685"/>
      <c r="T24" s="685"/>
      <c r="U24" s="685"/>
      <c r="V24" s="685"/>
      <c r="W24" s="685"/>
      <c r="X24" s="685"/>
      <c r="Y24" s="686"/>
      <c r="Z24" s="721">
        <v>0.1</v>
      </c>
      <c r="AA24" s="721"/>
      <c r="AB24" s="721"/>
      <c r="AC24" s="721"/>
      <c r="AD24" s="722" t="s">
        <v>144</v>
      </c>
      <c r="AE24" s="722"/>
      <c r="AF24" s="722"/>
      <c r="AG24" s="722"/>
      <c r="AH24" s="722"/>
      <c r="AI24" s="722"/>
      <c r="AJ24" s="722"/>
      <c r="AK24" s="722"/>
      <c r="AL24" s="687" t="s">
        <v>136</v>
      </c>
      <c r="AM24" s="688"/>
      <c r="AN24" s="688"/>
      <c r="AO24" s="723"/>
      <c r="AP24" s="778" t="s">
        <v>285</v>
      </c>
      <c r="AQ24" s="786"/>
      <c r="AR24" s="786"/>
      <c r="AS24" s="786"/>
      <c r="AT24" s="786"/>
      <c r="AU24" s="786"/>
      <c r="AV24" s="786"/>
      <c r="AW24" s="786"/>
      <c r="AX24" s="786"/>
      <c r="AY24" s="786"/>
      <c r="AZ24" s="786"/>
      <c r="BA24" s="786"/>
      <c r="BB24" s="786"/>
      <c r="BC24" s="786"/>
      <c r="BD24" s="786"/>
      <c r="BE24" s="786"/>
      <c r="BF24" s="780"/>
      <c r="BG24" s="684" t="s">
        <v>144</v>
      </c>
      <c r="BH24" s="685"/>
      <c r="BI24" s="685"/>
      <c r="BJ24" s="685"/>
      <c r="BK24" s="685"/>
      <c r="BL24" s="685"/>
      <c r="BM24" s="685"/>
      <c r="BN24" s="686"/>
      <c r="BO24" s="721" t="s">
        <v>136</v>
      </c>
      <c r="BP24" s="721"/>
      <c r="BQ24" s="721"/>
      <c r="BR24" s="721"/>
      <c r="BS24" s="690" t="s">
        <v>144</v>
      </c>
      <c r="BT24" s="685"/>
      <c r="BU24" s="685"/>
      <c r="BV24" s="685"/>
      <c r="BW24" s="685"/>
      <c r="BX24" s="685"/>
      <c r="BY24" s="685"/>
      <c r="BZ24" s="685"/>
      <c r="CA24" s="685"/>
      <c r="CB24" s="728"/>
      <c r="CD24" s="742" t="s">
        <v>286</v>
      </c>
      <c r="CE24" s="743"/>
      <c r="CF24" s="743"/>
      <c r="CG24" s="743"/>
      <c r="CH24" s="743"/>
      <c r="CI24" s="743"/>
      <c r="CJ24" s="743"/>
      <c r="CK24" s="743"/>
      <c r="CL24" s="743"/>
      <c r="CM24" s="743"/>
      <c r="CN24" s="743"/>
      <c r="CO24" s="743"/>
      <c r="CP24" s="743"/>
      <c r="CQ24" s="744"/>
      <c r="CR24" s="739">
        <v>45572533</v>
      </c>
      <c r="CS24" s="740"/>
      <c r="CT24" s="740"/>
      <c r="CU24" s="740"/>
      <c r="CV24" s="740"/>
      <c r="CW24" s="740"/>
      <c r="CX24" s="740"/>
      <c r="CY24" s="783"/>
      <c r="CZ24" s="784">
        <v>44.2</v>
      </c>
      <c r="DA24" s="755"/>
      <c r="DB24" s="755"/>
      <c r="DC24" s="787"/>
      <c r="DD24" s="782">
        <v>22360512</v>
      </c>
      <c r="DE24" s="740"/>
      <c r="DF24" s="740"/>
      <c r="DG24" s="740"/>
      <c r="DH24" s="740"/>
      <c r="DI24" s="740"/>
      <c r="DJ24" s="740"/>
      <c r="DK24" s="783"/>
      <c r="DL24" s="782">
        <v>22236957</v>
      </c>
      <c r="DM24" s="740"/>
      <c r="DN24" s="740"/>
      <c r="DO24" s="740"/>
      <c r="DP24" s="740"/>
      <c r="DQ24" s="740"/>
      <c r="DR24" s="740"/>
      <c r="DS24" s="740"/>
      <c r="DT24" s="740"/>
      <c r="DU24" s="740"/>
      <c r="DV24" s="783"/>
      <c r="DW24" s="784">
        <v>39.5</v>
      </c>
      <c r="DX24" s="755"/>
      <c r="DY24" s="755"/>
      <c r="DZ24" s="755"/>
      <c r="EA24" s="755"/>
      <c r="EB24" s="755"/>
      <c r="EC24" s="785"/>
    </row>
    <row r="25" spans="2:133" ht="11.25" customHeight="1" x14ac:dyDescent="0.15">
      <c r="B25" s="681" t="s">
        <v>287</v>
      </c>
      <c r="C25" s="682"/>
      <c r="D25" s="682"/>
      <c r="E25" s="682"/>
      <c r="F25" s="682"/>
      <c r="G25" s="682"/>
      <c r="H25" s="682"/>
      <c r="I25" s="682"/>
      <c r="J25" s="682"/>
      <c r="K25" s="682"/>
      <c r="L25" s="682"/>
      <c r="M25" s="682"/>
      <c r="N25" s="682"/>
      <c r="O25" s="682"/>
      <c r="P25" s="682"/>
      <c r="Q25" s="683"/>
      <c r="R25" s="684">
        <v>157</v>
      </c>
      <c r="S25" s="685"/>
      <c r="T25" s="685"/>
      <c r="U25" s="685"/>
      <c r="V25" s="685"/>
      <c r="W25" s="685"/>
      <c r="X25" s="685"/>
      <c r="Y25" s="686"/>
      <c r="Z25" s="721">
        <v>0</v>
      </c>
      <c r="AA25" s="721"/>
      <c r="AB25" s="721"/>
      <c r="AC25" s="721"/>
      <c r="AD25" s="722" t="s">
        <v>144</v>
      </c>
      <c r="AE25" s="722"/>
      <c r="AF25" s="722"/>
      <c r="AG25" s="722"/>
      <c r="AH25" s="722"/>
      <c r="AI25" s="722"/>
      <c r="AJ25" s="722"/>
      <c r="AK25" s="722"/>
      <c r="AL25" s="687" t="s">
        <v>136</v>
      </c>
      <c r="AM25" s="688"/>
      <c r="AN25" s="688"/>
      <c r="AO25" s="723"/>
      <c r="AP25" s="778" t="s">
        <v>288</v>
      </c>
      <c r="AQ25" s="786"/>
      <c r="AR25" s="786"/>
      <c r="AS25" s="786"/>
      <c r="AT25" s="786"/>
      <c r="AU25" s="786"/>
      <c r="AV25" s="786"/>
      <c r="AW25" s="786"/>
      <c r="AX25" s="786"/>
      <c r="AY25" s="786"/>
      <c r="AZ25" s="786"/>
      <c r="BA25" s="786"/>
      <c r="BB25" s="786"/>
      <c r="BC25" s="786"/>
      <c r="BD25" s="786"/>
      <c r="BE25" s="786"/>
      <c r="BF25" s="780"/>
      <c r="BG25" s="684" t="s">
        <v>136</v>
      </c>
      <c r="BH25" s="685"/>
      <c r="BI25" s="685"/>
      <c r="BJ25" s="685"/>
      <c r="BK25" s="685"/>
      <c r="BL25" s="685"/>
      <c r="BM25" s="685"/>
      <c r="BN25" s="686"/>
      <c r="BO25" s="721" t="s">
        <v>144</v>
      </c>
      <c r="BP25" s="721"/>
      <c r="BQ25" s="721"/>
      <c r="BR25" s="721"/>
      <c r="BS25" s="690" t="s">
        <v>136</v>
      </c>
      <c r="BT25" s="685"/>
      <c r="BU25" s="685"/>
      <c r="BV25" s="685"/>
      <c r="BW25" s="685"/>
      <c r="BX25" s="685"/>
      <c r="BY25" s="685"/>
      <c r="BZ25" s="685"/>
      <c r="CA25" s="685"/>
      <c r="CB25" s="728"/>
      <c r="CD25" s="717" t="s">
        <v>289</v>
      </c>
      <c r="CE25" s="718"/>
      <c r="CF25" s="718"/>
      <c r="CG25" s="718"/>
      <c r="CH25" s="718"/>
      <c r="CI25" s="718"/>
      <c r="CJ25" s="718"/>
      <c r="CK25" s="718"/>
      <c r="CL25" s="718"/>
      <c r="CM25" s="718"/>
      <c r="CN25" s="718"/>
      <c r="CO25" s="718"/>
      <c r="CP25" s="718"/>
      <c r="CQ25" s="719"/>
      <c r="CR25" s="684">
        <v>11417174</v>
      </c>
      <c r="CS25" s="703"/>
      <c r="CT25" s="703"/>
      <c r="CU25" s="703"/>
      <c r="CV25" s="703"/>
      <c r="CW25" s="703"/>
      <c r="CX25" s="703"/>
      <c r="CY25" s="704"/>
      <c r="CZ25" s="687">
        <v>11.1</v>
      </c>
      <c r="DA25" s="705"/>
      <c r="DB25" s="705"/>
      <c r="DC25" s="706"/>
      <c r="DD25" s="690">
        <v>10029381</v>
      </c>
      <c r="DE25" s="703"/>
      <c r="DF25" s="703"/>
      <c r="DG25" s="703"/>
      <c r="DH25" s="703"/>
      <c r="DI25" s="703"/>
      <c r="DJ25" s="703"/>
      <c r="DK25" s="704"/>
      <c r="DL25" s="690">
        <v>9930126</v>
      </c>
      <c r="DM25" s="703"/>
      <c r="DN25" s="703"/>
      <c r="DO25" s="703"/>
      <c r="DP25" s="703"/>
      <c r="DQ25" s="703"/>
      <c r="DR25" s="703"/>
      <c r="DS25" s="703"/>
      <c r="DT25" s="703"/>
      <c r="DU25" s="703"/>
      <c r="DV25" s="704"/>
      <c r="DW25" s="687">
        <v>17.600000000000001</v>
      </c>
      <c r="DX25" s="705"/>
      <c r="DY25" s="705"/>
      <c r="DZ25" s="705"/>
      <c r="EA25" s="705"/>
      <c r="EB25" s="705"/>
      <c r="EC25" s="720"/>
    </row>
    <row r="26" spans="2:133" ht="11.25" customHeight="1" x14ac:dyDescent="0.15">
      <c r="B26" s="681" t="s">
        <v>290</v>
      </c>
      <c r="C26" s="682"/>
      <c r="D26" s="682"/>
      <c r="E26" s="682"/>
      <c r="F26" s="682"/>
      <c r="G26" s="682"/>
      <c r="H26" s="682"/>
      <c r="I26" s="682"/>
      <c r="J26" s="682"/>
      <c r="K26" s="682"/>
      <c r="L26" s="682"/>
      <c r="M26" s="682"/>
      <c r="N26" s="682"/>
      <c r="O26" s="682"/>
      <c r="P26" s="682"/>
      <c r="Q26" s="683"/>
      <c r="R26" s="684">
        <v>59245777</v>
      </c>
      <c r="S26" s="685"/>
      <c r="T26" s="685"/>
      <c r="U26" s="685"/>
      <c r="V26" s="685"/>
      <c r="W26" s="685"/>
      <c r="X26" s="685"/>
      <c r="Y26" s="686"/>
      <c r="Z26" s="721">
        <v>56.1</v>
      </c>
      <c r="AA26" s="721"/>
      <c r="AB26" s="721"/>
      <c r="AC26" s="721"/>
      <c r="AD26" s="722">
        <v>55857231</v>
      </c>
      <c r="AE26" s="722"/>
      <c r="AF26" s="722"/>
      <c r="AG26" s="722"/>
      <c r="AH26" s="722"/>
      <c r="AI26" s="722"/>
      <c r="AJ26" s="722"/>
      <c r="AK26" s="722"/>
      <c r="AL26" s="687">
        <v>99.1</v>
      </c>
      <c r="AM26" s="688"/>
      <c r="AN26" s="688"/>
      <c r="AO26" s="723"/>
      <c r="AP26" s="778" t="s">
        <v>291</v>
      </c>
      <c r="AQ26" s="779"/>
      <c r="AR26" s="779"/>
      <c r="AS26" s="779"/>
      <c r="AT26" s="779"/>
      <c r="AU26" s="779"/>
      <c r="AV26" s="779"/>
      <c r="AW26" s="779"/>
      <c r="AX26" s="779"/>
      <c r="AY26" s="779"/>
      <c r="AZ26" s="779"/>
      <c r="BA26" s="779"/>
      <c r="BB26" s="779"/>
      <c r="BC26" s="779"/>
      <c r="BD26" s="779"/>
      <c r="BE26" s="779"/>
      <c r="BF26" s="780"/>
      <c r="BG26" s="684" t="s">
        <v>136</v>
      </c>
      <c r="BH26" s="685"/>
      <c r="BI26" s="685"/>
      <c r="BJ26" s="685"/>
      <c r="BK26" s="685"/>
      <c r="BL26" s="685"/>
      <c r="BM26" s="685"/>
      <c r="BN26" s="686"/>
      <c r="BO26" s="721" t="s">
        <v>144</v>
      </c>
      <c r="BP26" s="721"/>
      <c r="BQ26" s="721"/>
      <c r="BR26" s="721"/>
      <c r="BS26" s="690" t="s">
        <v>144</v>
      </c>
      <c r="BT26" s="685"/>
      <c r="BU26" s="685"/>
      <c r="BV26" s="685"/>
      <c r="BW26" s="685"/>
      <c r="BX26" s="685"/>
      <c r="BY26" s="685"/>
      <c r="BZ26" s="685"/>
      <c r="CA26" s="685"/>
      <c r="CB26" s="728"/>
      <c r="CD26" s="717" t="s">
        <v>292</v>
      </c>
      <c r="CE26" s="718"/>
      <c r="CF26" s="718"/>
      <c r="CG26" s="718"/>
      <c r="CH26" s="718"/>
      <c r="CI26" s="718"/>
      <c r="CJ26" s="718"/>
      <c r="CK26" s="718"/>
      <c r="CL26" s="718"/>
      <c r="CM26" s="718"/>
      <c r="CN26" s="718"/>
      <c r="CO26" s="718"/>
      <c r="CP26" s="718"/>
      <c r="CQ26" s="719"/>
      <c r="CR26" s="684">
        <v>7538087</v>
      </c>
      <c r="CS26" s="685"/>
      <c r="CT26" s="685"/>
      <c r="CU26" s="685"/>
      <c r="CV26" s="685"/>
      <c r="CW26" s="685"/>
      <c r="CX26" s="685"/>
      <c r="CY26" s="686"/>
      <c r="CZ26" s="687">
        <v>7.3</v>
      </c>
      <c r="DA26" s="705"/>
      <c r="DB26" s="705"/>
      <c r="DC26" s="706"/>
      <c r="DD26" s="690">
        <v>6255614</v>
      </c>
      <c r="DE26" s="685"/>
      <c r="DF26" s="685"/>
      <c r="DG26" s="685"/>
      <c r="DH26" s="685"/>
      <c r="DI26" s="685"/>
      <c r="DJ26" s="685"/>
      <c r="DK26" s="686"/>
      <c r="DL26" s="690" t="s">
        <v>262</v>
      </c>
      <c r="DM26" s="685"/>
      <c r="DN26" s="685"/>
      <c r="DO26" s="685"/>
      <c r="DP26" s="685"/>
      <c r="DQ26" s="685"/>
      <c r="DR26" s="685"/>
      <c r="DS26" s="685"/>
      <c r="DT26" s="685"/>
      <c r="DU26" s="685"/>
      <c r="DV26" s="686"/>
      <c r="DW26" s="687" t="s">
        <v>144</v>
      </c>
      <c r="DX26" s="705"/>
      <c r="DY26" s="705"/>
      <c r="DZ26" s="705"/>
      <c r="EA26" s="705"/>
      <c r="EB26" s="705"/>
      <c r="EC26" s="720"/>
    </row>
    <row r="27" spans="2:133" ht="11.25" customHeight="1" x14ac:dyDescent="0.15">
      <c r="B27" s="681" t="s">
        <v>293</v>
      </c>
      <c r="C27" s="682"/>
      <c r="D27" s="682"/>
      <c r="E27" s="682"/>
      <c r="F27" s="682"/>
      <c r="G27" s="682"/>
      <c r="H27" s="682"/>
      <c r="I27" s="682"/>
      <c r="J27" s="682"/>
      <c r="K27" s="682"/>
      <c r="L27" s="682"/>
      <c r="M27" s="682"/>
      <c r="N27" s="682"/>
      <c r="O27" s="682"/>
      <c r="P27" s="682"/>
      <c r="Q27" s="683"/>
      <c r="R27" s="684">
        <v>22075</v>
      </c>
      <c r="S27" s="685"/>
      <c r="T27" s="685"/>
      <c r="U27" s="685"/>
      <c r="V27" s="685"/>
      <c r="W27" s="685"/>
      <c r="X27" s="685"/>
      <c r="Y27" s="686"/>
      <c r="Z27" s="721">
        <v>0</v>
      </c>
      <c r="AA27" s="721"/>
      <c r="AB27" s="721"/>
      <c r="AC27" s="721"/>
      <c r="AD27" s="722">
        <v>22075</v>
      </c>
      <c r="AE27" s="722"/>
      <c r="AF27" s="722"/>
      <c r="AG27" s="722"/>
      <c r="AH27" s="722"/>
      <c r="AI27" s="722"/>
      <c r="AJ27" s="722"/>
      <c r="AK27" s="722"/>
      <c r="AL27" s="687">
        <v>0</v>
      </c>
      <c r="AM27" s="688"/>
      <c r="AN27" s="688"/>
      <c r="AO27" s="723"/>
      <c r="AP27" s="681" t="s">
        <v>294</v>
      </c>
      <c r="AQ27" s="682"/>
      <c r="AR27" s="682"/>
      <c r="AS27" s="682"/>
      <c r="AT27" s="682"/>
      <c r="AU27" s="682"/>
      <c r="AV27" s="682"/>
      <c r="AW27" s="682"/>
      <c r="AX27" s="682"/>
      <c r="AY27" s="682"/>
      <c r="AZ27" s="682"/>
      <c r="BA27" s="682"/>
      <c r="BB27" s="682"/>
      <c r="BC27" s="682"/>
      <c r="BD27" s="682"/>
      <c r="BE27" s="682"/>
      <c r="BF27" s="683"/>
      <c r="BG27" s="684">
        <v>52773925</v>
      </c>
      <c r="BH27" s="685"/>
      <c r="BI27" s="685"/>
      <c r="BJ27" s="685"/>
      <c r="BK27" s="685"/>
      <c r="BL27" s="685"/>
      <c r="BM27" s="685"/>
      <c r="BN27" s="686"/>
      <c r="BO27" s="721">
        <v>100</v>
      </c>
      <c r="BP27" s="721"/>
      <c r="BQ27" s="721"/>
      <c r="BR27" s="721"/>
      <c r="BS27" s="690">
        <v>358070</v>
      </c>
      <c r="BT27" s="685"/>
      <c r="BU27" s="685"/>
      <c r="BV27" s="685"/>
      <c r="BW27" s="685"/>
      <c r="BX27" s="685"/>
      <c r="BY27" s="685"/>
      <c r="BZ27" s="685"/>
      <c r="CA27" s="685"/>
      <c r="CB27" s="728"/>
      <c r="CD27" s="717" t="s">
        <v>295</v>
      </c>
      <c r="CE27" s="718"/>
      <c r="CF27" s="718"/>
      <c r="CG27" s="718"/>
      <c r="CH27" s="718"/>
      <c r="CI27" s="718"/>
      <c r="CJ27" s="718"/>
      <c r="CK27" s="718"/>
      <c r="CL27" s="718"/>
      <c r="CM27" s="718"/>
      <c r="CN27" s="718"/>
      <c r="CO27" s="718"/>
      <c r="CP27" s="718"/>
      <c r="CQ27" s="719"/>
      <c r="CR27" s="684">
        <v>30094542</v>
      </c>
      <c r="CS27" s="703"/>
      <c r="CT27" s="703"/>
      <c r="CU27" s="703"/>
      <c r="CV27" s="703"/>
      <c r="CW27" s="703"/>
      <c r="CX27" s="703"/>
      <c r="CY27" s="704"/>
      <c r="CZ27" s="687">
        <v>29.2</v>
      </c>
      <c r="DA27" s="705"/>
      <c r="DB27" s="705"/>
      <c r="DC27" s="706"/>
      <c r="DD27" s="690">
        <v>8675069</v>
      </c>
      <c r="DE27" s="703"/>
      <c r="DF27" s="703"/>
      <c r="DG27" s="703"/>
      <c r="DH27" s="703"/>
      <c r="DI27" s="703"/>
      <c r="DJ27" s="703"/>
      <c r="DK27" s="704"/>
      <c r="DL27" s="690">
        <v>8675069</v>
      </c>
      <c r="DM27" s="703"/>
      <c r="DN27" s="703"/>
      <c r="DO27" s="703"/>
      <c r="DP27" s="703"/>
      <c r="DQ27" s="703"/>
      <c r="DR27" s="703"/>
      <c r="DS27" s="703"/>
      <c r="DT27" s="703"/>
      <c r="DU27" s="703"/>
      <c r="DV27" s="704"/>
      <c r="DW27" s="687">
        <v>15.4</v>
      </c>
      <c r="DX27" s="705"/>
      <c r="DY27" s="705"/>
      <c r="DZ27" s="705"/>
      <c r="EA27" s="705"/>
      <c r="EB27" s="705"/>
      <c r="EC27" s="720"/>
    </row>
    <row r="28" spans="2:133" ht="11.25" customHeight="1" x14ac:dyDescent="0.15">
      <c r="B28" s="681" t="s">
        <v>296</v>
      </c>
      <c r="C28" s="682"/>
      <c r="D28" s="682"/>
      <c r="E28" s="682"/>
      <c r="F28" s="682"/>
      <c r="G28" s="682"/>
      <c r="H28" s="682"/>
      <c r="I28" s="682"/>
      <c r="J28" s="682"/>
      <c r="K28" s="682"/>
      <c r="L28" s="682"/>
      <c r="M28" s="682"/>
      <c r="N28" s="682"/>
      <c r="O28" s="682"/>
      <c r="P28" s="682"/>
      <c r="Q28" s="683"/>
      <c r="R28" s="684">
        <v>738495</v>
      </c>
      <c r="S28" s="685"/>
      <c r="T28" s="685"/>
      <c r="U28" s="685"/>
      <c r="V28" s="685"/>
      <c r="W28" s="685"/>
      <c r="X28" s="685"/>
      <c r="Y28" s="686"/>
      <c r="Z28" s="721">
        <v>0.7</v>
      </c>
      <c r="AA28" s="721"/>
      <c r="AB28" s="721"/>
      <c r="AC28" s="721"/>
      <c r="AD28" s="722" t="s">
        <v>144</v>
      </c>
      <c r="AE28" s="722"/>
      <c r="AF28" s="722"/>
      <c r="AG28" s="722"/>
      <c r="AH28" s="722"/>
      <c r="AI28" s="722"/>
      <c r="AJ28" s="722"/>
      <c r="AK28" s="722"/>
      <c r="AL28" s="687" t="s">
        <v>144</v>
      </c>
      <c r="AM28" s="688"/>
      <c r="AN28" s="688"/>
      <c r="AO28" s="723"/>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721"/>
      <c r="BP28" s="721"/>
      <c r="BQ28" s="721"/>
      <c r="BR28" s="721"/>
      <c r="BS28" s="690"/>
      <c r="BT28" s="685"/>
      <c r="BU28" s="685"/>
      <c r="BV28" s="685"/>
      <c r="BW28" s="685"/>
      <c r="BX28" s="685"/>
      <c r="BY28" s="685"/>
      <c r="BZ28" s="685"/>
      <c r="CA28" s="685"/>
      <c r="CB28" s="728"/>
      <c r="CD28" s="717" t="s">
        <v>297</v>
      </c>
      <c r="CE28" s="718"/>
      <c r="CF28" s="718"/>
      <c r="CG28" s="718"/>
      <c r="CH28" s="718"/>
      <c r="CI28" s="718"/>
      <c r="CJ28" s="718"/>
      <c r="CK28" s="718"/>
      <c r="CL28" s="718"/>
      <c r="CM28" s="718"/>
      <c r="CN28" s="718"/>
      <c r="CO28" s="718"/>
      <c r="CP28" s="718"/>
      <c r="CQ28" s="719"/>
      <c r="CR28" s="684">
        <v>4060817</v>
      </c>
      <c r="CS28" s="685"/>
      <c r="CT28" s="685"/>
      <c r="CU28" s="685"/>
      <c r="CV28" s="685"/>
      <c r="CW28" s="685"/>
      <c r="CX28" s="685"/>
      <c r="CY28" s="686"/>
      <c r="CZ28" s="687">
        <v>3.9</v>
      </c>
      <c r="DA28" s="705"/>
      <c r="DB28" s="705"/>
      <c r="DC28" s="706"/>
      <c r="DD28" s="690">
        <v>3656062</v>
      </c>
      <c r="DE28" s="685"/>
      <c r="DF28" s="685"/>
      <c r="DG28" s="685"/>
      <c r="DH28" s="685"/>
      <c r="DI28" s="685"/>
      <c r="DJ28" s="685"/>
      <c r="DK28" s="686"/>
      <c r="DL28" s="690">
        <v>3631762</v>
      </c>
      <c r="DM28" s="685"/>
      <c r="DN28" s="685"/>
      <c r="DO28" s="685"/>
      <c r="DP28" s="685"/>
      <c r="DQ28" s="685"/>
      <c r="DR28" s="685"/>
      <c r="DS28" s="685"/>
      <c r="DT28" s="685"/>
      <c r="DU28" s="685"/>
      <c r="DV28" s="686"/>
      <c r="DW28" s="687">
        <v>6.4</v>
      </c>
      <c r="DX28" s="705"/>
      <c r="DY28" s="705"/>
      <c r="DZ28" s="705"/>
      <c r="EA28" s="705"/>
      <c r="EB28" s="705"/>
      <c r="EC28" s="720"/>
    </row>
    <row r="29" spans="2:133" ht="11.25" customHeight="1" x14ac:dyDescent="0.15">
      <c r="B29" s="681" t="s">
        <v>298</v>
      </c>
      <c r="C29" s="682"/>
      <c r="D29" s="682"/>
      <c r="E29" s="682"/>
      <c r="F29" s="682"/>
      <c r="G29" s="682"/>
      <c r="H29" s="682"/>
      <c r="I29" s="682"/>
      <c r="J29" s="682"/>
      <c r="K29" s="682"/>
      <c r="L29" s="682"/>
      <c r="M29" s="682"/>
      <c r="N29" s="682"/>
      <c r="O29" s="682"/>
      <c r="P29" s="682"/>
      <c r="Q29" s="683"/>
      <c r="R29" s="684">
        <v>1386681</v>
      </c>
      <c r="S29" s="685"/>
      <c r="T29" s="685"/>
      <c r="U29" s="685"/>
      <c r="V29" s="685"/>
      <c r="W29" s="685"/>
      <c r="X29" s="685"/>
      <c r="Y29" s="686"/>
      <c r="Z29" s="721">
        <v>1.3</v>
      </c>
      <c r="AA29" s="721"/>
      <c r="AB29" s="721"/>
      <c r="AC29" s="721"/>
      <c r="AD29" s="722">
        <v>397355</v>
      </c>
      <c r="AE29" s="722"/>
      <c r="AF29" s="722"/>
      <c r="AG29" s="722"/>
      <c r="AH29" s="722"/>
      <c r="AI29" s="722"/>
      <c r="AJ29" s="722"/>
      <c r="AK29" s="722"/>
      <c r="AL29" s="687">
        <v>0.7</v>
      </c>
      <c r="AM29" s="688"/>
      <c r="AN29" s="688"/>
      <c r="AO29" s="723"/>
      <c r="AP29" s="665"/>
      <c r="AQ29" s="666"/>
      <c r="AR29" s="666"/>
      <c r="AS29" s="666"/>
      <c r="AT29" s="666"/>
      <c r="AU29" s="666"/>
      <c r="AV29" s="666"/>
      <c r="AW29" s="666"/>
      <c r="AX29" s="666"/>
      <c r="AY29" s="666"/>
      <c r="AZ29" s="666"/>
      <c r="BA29" s="666"/>
      <c r="BB29" s="666"/>
      <c r="BC29" s="666"/>
      <c r="BD29" s="666"/>
      <c r="BE29" s="666"/>
      <c r="BF29" s="667"/>
      <c r="BG29" s="684"/>
      <c r="BH29" s="685"/>
      <c r="BI29" s="685"/>
      <c r="BJ29" s="685"/>
      <c r="BK29" s="685"/>
      <c r="BL29" s="685"/>
      <c r="BM29" s="685"/>
      <c r="BN29" s="686"/>
      <c r="BO29" s="721"/>
      <c r="BP29" s="721"/>
      <c r="BQ29" s="721"/>
      <c r="BR29" s="721"/>
      <c r="BS29" s="722"/>
      <c r="BT29" s="722"/>
      <c r="BU29" s="722"/>
      <c r="BV29" s="722"/>
      <c r="BW29" s="722"/>
      <c r="BX29" s="722"/>
      <c r="BY29" s="722"/>
      <c r="BZ29" s="722"/>
      <c r="CA29" s="722"/>
      <c r="CB29" s="781"/>
      <c r="CD29" s="769" t="s">
        <v>299</v>
      </c>
      <c r="CE29" s="770"/>
      <c r="CF29" s="717" t="s">
        <v>69</v>
      </c>
      <c r="CG29" s="718"/>
      <c r="CH29" s="718"/>
      <c r="CI29" s="718"/>
      <c r="CJ29" s="718"/>
      <c r="CK29" s="718"/>
      <c r="CL29" s="718"/>
      <c r="CM29" s="718"/>
      <c r="CN29" s="718"/>
      <c r="CO29" s="718"/>
      <c r="CP29" s="718"/>
      <c r="CQ29" s="719"/>
      <c r="CR29" s="684">
        <v>4060727</v>
      </c>
      <c r="CS29" s="703"/>
      <c r="CT29" s="703"/>
      <c r="CU29" s="703"/>
      <c r="CV29" s="703"/>
      <c r="CW29" s="703"/>
      <c r="CX29" s="703"/>
      <c r="CY29" s="704"/>
      <c r="CZ29" s="687">
        <v>3.9</v>
      </c>
      <c r="DA29" s="705"/>
      <c r="DB29" s="705"/>
      <c r="DC29" s="706"/>
      <c r="DD29" s="690">
        <v>3655972</v>
      </c>
      <c r="DE29" s="703"/>
      <c r="DF29" s="703"/>
      <c r="DG29" s="703"/>
      <c r="DH29" s="703"/>
      <c r="DI29" s="703"/>
      <c r="DJ29" s="703"/>
      <c r="DK29" s="704"/>
      <c r="DL29" s="690">
        <v>3631672</v>
      </c>
      <c r="DM29" s="703"/>
      <c r="DN29" s="703"/>
      <c r="DO29" s="703"/>
      <c r="DP29" s="703"/>
      <c r="DQ29" s="703"/>
      <c r="DR29" s="703"/>
      <c r="DS29" s="703"/>
      <c r="DT29" s="703"/>
      <c r="DU29" s="703"/>
      <c r="DV29" s="704"/>
      <c r="DW29" s="687">
        <v>6.4</v>
      </c>
      <c r="DX29" s="705"/>
      <c r="DY29" s="705"/>
      <c r="DZ29" s="705"/>
      <c r="EA29" s="705"/>
      <c r="EB29" s="705"/>
      <c r="EC29" s="720"/>
    </row>
    <row r="30" spans="2:133" ht="11.25" customHeight="1" x14ac:dyDescent="0.15">
      <c r="B30" s="681" t="s">
        <v>300</v>
      </c>
      <c r="C30" s="682"/>
      <c r="D30" s="682"/>
      <c r="E30" s="682"/>
      <c r="F30" s="682"/>
      <c r="G30" s="682"/>
      <c r="H30" s="682"/>
      <c r="I30" s="682"/>
      <c r="J30" s="682"/>
      <c r="K30" s="682"/>
      <c r="L30" s="682"/>
      <c r="M30" s="682"/>
      <c r="N30" s="682"/>
      <c r="O30" s="682"/>
      <c r="P30" s="682"/>
      <c r="Q30" s="683"/>
      <c r="R30" s="684">
        <v>1108928</v>
      </c>
      <c r="S30" s="685"/>
      <c r="T30" s="685"/>
      <c r="U30" s="685"/>
      <c r="V30" s="685"/>
      <c r="W30" s="685"/>
      <c r="X30" s="685"/>
      <c r="Y30" s="686"/>
      <c r="Z30" s="721">
        <v>1.1000000000000001</v>
      </c>
      <c r="AA30" s="721"/>
      <c r="AB30" s="721"/>
      <c r="AC30" s="721"/>
      <c r="AD30" s="722" t="s">
        <v>144</v>
      </c>
      <c r="AE30" s="722"/>
      <c r="AF30" s="722"/>
      <c r="AG30" s="722"/>
      <c r="AH30" s="722"/>
      <c r="AI30" s="722"/>
      <c r="AJ30" s="722"/>
      <c r="AK30" s="722"/>
      <c r="AL30" s="687" t="s">
        <v>144</v>
      </c>
      <c r="AM30" s="688"/>
      <c r="AN30" s="688"/>
      <c r="AO30" s="723"/>
      <c r="AP30" s="745" t="s">
        <v>217</v>
      </c>
      <c r="AQ30" s="746"/>
      <c r="AR30" s="746"/>
      <c r="AS30" s="746"/>
      <c r="AT30" s="746"/>
      <c r="AU30" s="746"/>
      <c r="AV30" s="746"/>
      <c r="AW30" s="746"/>
      <c r="AX30" s="746"/>
      <c r="AY30" s="746"/>
      <c r="AZ30" s="746"/>
      <c r="BA30" s="746"/>
      <c r="BB30" s="746"/>
      <c r="BC30" s="746"/>
      <c r="BD30" s="746"/>
      <c r="BE30" s="746"/>
      <c r="BF30" s="747"/>
      <c r="BG30" s="745" t="s">
        <v>301</v>
      </c>
      <c r="BH30" s="758"/>
      <c r="BI30" s="758"/>
      <c r="BJ30" s="758"/>
      <c r="BK30" s="758"/>
      <c r="BL30" s="758"/>
      <c r="BM30" s="758"/>
      <c r="BN30" s="758"/>
      <c r="BO30" s="758"/>
      <c r="BP30" s="758"/>
      <c r="BQ30" s="759"/>
      <c r="BR30" s="745" t="s">
        <v>302</v>
      </c>
      <c r="BS30" s="758"/>
      <c r="BT30" s="758"/>
      <c r="BU30" s="758"/>
      <c r="BV30" s="758"/>
      <c r="BW30" s="758"/>
      <c r="BX30" s="758"/>
      <c r="BY30" s="758"/>
      <c r="BZ30" s="758"/>
      <c r="CA30" s="758"/>
      <c r="CB30" s="759"/>
      <c r="CD30" s="771"/>
      <c r="CE30" s="772"/>
      <c r="CF30" s="717" t="s">
        <v>303</v>
      </c>
      <c r="CG30" s="718"/>
      <c r="CH30" s="718"/>
      <c r="CI30" s="718"/>
      <c r="CJ30" s="718"/>
      <c r="CK30" s="718"/>
      <c r="CL30" s="718"/>
      <c r="CM30" s="718"/>
      <c r="CN30" s="718"/>
      <c r="CO30" s="718"/>
      <c r="CP30" s="718"/>
      <c r="CQ30" s="719"/>
      <c r="CR30" s="684">
        <v>3815839</v>
      </c>
      <c r="CS30" s="685"/>
      <c r="CT30" s="685"/>
      <c r="CU30" s="685"/>
      <c r="CV30" s="685"/>
      <c r="CW30" s="685"/>
      <c r="CX30" s="685"/>
      <c r="CY30" s="686"/>
      <c r="CZ30" s="687">
        <v>3.7</v>
      </c>
      <c r="DA30" s="705"/>
      <c r="DB30" s="705"/>
      <c r="DC30" s="706"/>
      <c r="DD30" s="690">
        <v>3426247</v>
      </c>
      <c r="DE30" s="685"/>
      <c r="DF30" s="685"/>
      <c r="DG30" s="685"/>
      <c r="DH30" s="685"/>
      <c r="DI30" s="685"/>
      <c r="DJ30" s="685"/>
      <c r="DK30" s="686"/>
      <c r="DL30" s="690">
        <v>3401947</v>
      </c>
      <c r="DM30" s="685"/>
      <c r="DN30" s="685"/>
      <c r="DO30" s="685"/>
      <c r="DP30" s="685"/>
      <c r="DQ30" s="685"/>
      <c r="DR30" s="685"/>
      <c r="DS30" s="685"/>
      <c r="DT30" s="685"/>
      <c r="DU30" s="685"/>
      <c r="DV30" s="686"/>
      <c r="DW30" s="687">
        <v>6</v>
      </c>
      <c r="DX30" s="705"/>
      <c r="DY30" s="705"/>
      <c r="DZ30" s="705"/>
      <c r="EA30" s="705"/>
      <c r="EB30" s="705"/>
      <c r="EC30" s="720"/>
    </row>
    <row r="31" spans="2:133" ht="11.25" customHeight="1" x14ac:dyDescent="0.15">
      <c r="B31" s="681" t="s">
        <v>304</v>
      </c>
      <c r="C31" s="682"/>
      <c r="D31" s="682"/>
      <c r="E31" s="682"/>
      <c r="F31" s="682"/>
      <c r="G31" s="682"/>
      <c r="H31" s="682"/>
      <c r="I31" s="682"/>
      <c r="J31" s="682"/>
      <c r="K31" s="682"/>
      <c r="L31" s="682"/>
      <c r="M31" s="682"/>
      <c r="N31" s="682"/>
      <c r="O31" s="682"/>
      <c r="P31" s="682"/>
      <c r="Q31" s="683"/>
      <c r="R31" s="684">
        <v>17529008</v>
      </c>
      <c r="S31" s="685"/>
      <c r="T31" s="685"/>
      <c r="U31" s="685"/>
      <c r="V31" s="685"/>
      <c r="W31" s="685"/>
      <c r="X31" s="685"/>
      <c r="Y31" s="686"/>
      <c r="Z31" s="721">
        <v>16.600000000000001</v>
      </c>
      <c r="AA31" s="721"/>
      <c r="AB31" s="721"/>
      <c r="AC31" s="721"/>
      <c r="AD31" s="722" t="s">
        <v>136</v>
      </c>
      <c r="AE31" s="722"/>
      <c r="AF31" s="722"/>
      <c r="AG31" s="722"/>
      <c r="AH31" s="722"/>
      <c r="AI31" s="722"/>
      <c r="AJ31" s="722"/>
      <c r="AK31" s="722"/>
      <c r="AL31" s="687" t="s">
        <v>144</v>
      </c>
      <c r="AM31" s="688"/>
      <c r="AN31" s="688"/>
      <c r="AO31" s="723"/>
      <c r="AP31" s="760" t="s">
        <v>305</v>
      </c>
      <c r="AQ31" s="761"/>
      <c r="AR31" s="761"/>
      <c r="AS31" s="761"/>
      <c r="AT31" s="766" t="s">
        <v>306</v>
      </c>
      <c r="AU31" s="231"/>
      <c r="AV31" s="231"/>
      <c r="AW31" s="231"/>
      <c r="AX31" s="750" t="s">
        <v>184</v>
      </c>
      <c r="AY31" s="751"/>
      <c r="AZ31" s="751"/>
      <c r="BA31" s="751"/>
      <c r="BB31" s="751"/>
      <c r="BC31" s="751"/>
      <c r="BD31" s="751"/>
      <c r="BE31" s="751"/>
      <c r="BF31" s="752"/>
      <c r="BG31" s="753">
        <v>99.2</v>
      </c>
      <c r="BH31" s="754"/>
      <c r="BI31" s="754"/>
      <c r="BJ31" s="754"/>
      <c r="BK31" s="754"/>
      <c r="BL31" s="754"/>
      <c r="BM31" s="755">
        <v>98.3</v>
      </c>
      <c r="BN31" s="754"/>
      <c r="BO31" s="754"/>
      <c r="BP31" s="754"/>
      <c r="BQ31" s="756"/>
      <c r="BR31" s="753">
        <v>99.4</v>
      </c>
      <c r="BS31" s="754"/>
      <c r="BT31" s="754"/>
      <c r="BU31" s="754"/>
      <c r="BV31" s="754"/>
      <c r="BW31" s="754"/>
      <c r="BX31" s="755">
        <v>98.4</v>
      </c>
      <c r="BY31" s="754"/>
      <c r="BZ31" s="754"/>
      <c r="CA31" s="754"/>
      <c r="CB31" s="756"/>
      <c r="CD31" s="771"/>
      <c r="CE31" s="772"/>
      <c r="CF31" s="717" t="s">
        <v>307</v>
      </c>
      <c r="CG31" s="718"/>
      <c r="CH31" s="718"/>
      <c r="CI31" s="718"/>
      <c r="CJ31" s="718"/>
      <c r="CK31" s="718"/>
      <c r="CL31" s="718"/>
      <c r="CM31" s="718"/>
      <c r="CN31" s="718"/>
      <c r="CO31" s="718"/>
      <c r="CP31" s="718"/>
      <c r="CQ31" s="719"/>
      <c r="CR31" s="684">
        <v>244888</v>
      </c>
      <c r="CS31" s="703"/>
      <c r="CT31" s="703"/>
      <c r="CU31" s="703"/>
      <c r="CV31" s="703"/>
      <c r="CW31" s="703"/>
      <c r="CX31" s="703"/>
      <c r="CY31" s="704"/>
      <c r="CZ31" s="687">
        <v>0.2</v>
      </c>
      <c r="DA31" s="705"/>
      <c r="DB31" s="705"/>
      <c r="DC31" s="706"/>
      <c r="DD31" s="690">
        <v>229725</v>
      </c>
      <c r="DE31" s="703"/>
      <c r="DF31" s="703"/>
      <c r="DG31" s="703"/>
      <c r="DH31" s="703"/>
      <c r="DI31" s="703"/>
      <c r="DJ31" s="703"/>
      <c r="DK31" s="704"/>
      <c r="DL31" s="690">
        <v>229725</v>
      </c>
      <c r="DM31" s="703"/>
      <c r="DN31" s="703"/>
      <c r="DO31" s="703"/>
      <c r="DP31" s="703"/>
      <c r="DQ31" s="703"/>
      <c r="DR31" s="703"/>
      <c r="DS31" s="703"/>
      <c r="DT31" s="703"/>
      <c r="DU31" s="703"/>
      <c r="DV31" s="704"/>
      <c r="DW31" s="687">
        <v>0.4</v>
      </c>
      <c r="DX31" s="705"/>
      <c r="DY31" s="705"/>
      <c r="DZ31" s="705"/>
      <c r="EA31" s="705"/>
      <c r="EB31" s="705"/>
      <c r="EC31" s="720"/>
    </row>
    <row r="32" spans="2:133" ht="11.25" customHeight="1" x14ac:dyDescent="0.15">
      <c r="B32" s="775" t="s">
        <v>308</v>
      </c>
      <c r="C32" s="776"/>
      <c r="D32" s="776"/>
      <c r="E32" s="776"/>
      <c r="F32" s="776"/>
      <c r="G32" s="776"/>
      <c r="H32" s="776"/>
      <c r="I32" s="776"/>
      <c r="J32" s="776"/>
      <c r="K32" s="776"/>
      <c r="L32" s="776"/>
      <c r="M32" s="776"/>
      <c r="N32" s="776"/>
      <c r="O32" s="776"/>
      <c r="P32" s="776"/>
      <c r="Q32" s="777"/>
      <c r="R32" s="684">
        <v>4416</v>
      </c>
      <c r="S32" s="685"/>
      <c r="T32" s="685"/>
      <c r="U32" s="685"/>
      <c r="V32" s="685"/>
      <c r="W32" s="685"/>
      <c r="X32" s="685"/>
      <c r="Y32" s="686"/>
      <c r="Z32" s="721">
        <v>0</v>
      </c>
      <c r="AA32" s="721"/>
      <c r="AB32" s="721"/>
      <c r="AC32" s="721"/>
      <c r="AD32" s="722">
        <v>4416</v>
      </c>
      <c r="AE32" s="722"/>
      <c r="AF32" s="722"/>
      <c r="AG32" s="722"/>
      <c r="AH32" s="722"/>
      <c r="AI32" s="722"/>
      <c r="AJ32" s="722"/>
      <c r="AK32" s="722"/>
      <c r="AL32" s="687">
        <v>0</v>
      </c>
      <c r="AM32" s="688"/>
      <c r="AN32" s="688"/>
      <c r="AO32" s="723"/>
      <c r="AP32" s="762"/>
      <c r="AQ32" s="763"/>
      <c r="AR32" s="763"/>
      <c r="AS32" s="763"/>
      <c r="AT32" s="767"/>
      <c r="AU32" s="230" t="s">
        <v>309</v>
      </c>
      <c r="AV32" s="230"/>
      <c r="AW32" s="230"/>
      <c r="AX32" s="681" t="s">
        <v>310</v>
      </c>
      <c r="AY32" s="682"/>
      <c r="AZ32" s="682"/>
      <c r="BA32" s="682"/>
      <c r="BB32" s="682"/>
      <c r="BC32" s="682"/>
      <c r="BD32" s="682"/>
      <c r="BE32" s="682"/>
      <c r="BF32" s="683"/>
      <c r="BG32" s="757">
        <v>99</v>
      </c>
      <c r="BH32" s="703"/>
      <c r="BI32" s="703"/>
      <c r="BJ32" s="703"/>
      <c r="BK32" s="703"/>
      <c r="BL32" s="703"/>
      <c r="BM32" s="688">
        <v>97.7</v>
      </c>
      <c r="BN32" s="749"/>
      <c r="BO32" s="749"/>
      <c r="BP32" s="749"/>
      <c r="BQ32" s="727"/>
      <c r="BR32" s="757">
        <v>99.2</v>
      </c>
      <c r="BS32" s="703"/>
      <c r="BT32" s="703"/>
      <c r="BU32" s="703"/>
      <c r="BV32" s="703"/>
      <c r="BW32" s="703"/>
      <c r="BX32" s="688">
        <v>97.8</v>
      </c>
      <c r="BY32" s="749"/>
      <c r="BZ32" s="749"/>
      <c r="CA32" s="749"/>
      <c r="CB32" s="727"/>
      <c r="CD32" s="773"/>
      <c r="CE32" s="774"/>
      <c r="CF32" s="717" t="s">
        <v>311</v>
      </c>
      <c r="CG32" s="718"/>
      <c r="CH32" s="718"/>
      <c r="CI32" s="718"/>
      <c r="CJ32" s="718"/>
      <c r="CK32" s="718"/>
      <c r="CL32" s="718"/>
      <c r="CM32" s="718"/>
      <c r="CN32" s="718"/>
      <c r="CO32" s="718"/>
      <c r="CP32" s="718"/>
      <c r="CQ32" s="719"/>
      <c r="CR32" s="684">
        <v>90</v>
      </c>
      <c r="CS32" s="685"/>
      <c r="CT32" s="685"/>
      <c r="CU32" s="685"/>
      <c r="CV32" s="685"/>
      <c r="CW32" s="685"/>
      <c r="CX32" s="685"/>
      <c r="CY32" s="686"/>
      <c r="CZ32" s="687">
        <v>0</v>
      </c>
      <c r="DA32" s="705"/>
      <c r="DB32" s="705"/>
      <c r="DC32" s="706"/>
      <c r="DD32" s="690">
        <v>90</v>
      </c>
      <c r="DE32" s="685"/>
      <c r="DF32" s="685"/>
      <c r="DG32" s="685"/>
      <c r="DH32" s="685"/>
      <c r="DI32" s="685"/>
      <c r="DJ32" s="685"/>
      <c r="DK32" s="686"/>
      <c r="DL32" s="690">
        <v>90</v>
      </c>
      <c r="DM32" s="685"/>
      <c r="DN32" s="685"/>
      <c r="DO32" s="685"/>
      <c r="DP32" s="685"/>
      <c r="DQ32" s="685"/>
      <c r="DR32" s="685"/>
      <c r="DS32" s="685"/>
      <c r="DT32" s="685"/>
      <c r="DU32" s="685"/>
      <c r="DV32" s="686"/>
      <c r="DW32" s="687">
        <v>0</v>
      </c>
      <c r="DX32" s="705"/>
      <c r="DY32" s="705"/>
      <c r="DZ32" s="705"/>
      <c r="EA32" s="705"/>
      <c r="EB32" s="705"/>
      <c r="EC32" s="720"/>
    </row>
    <row r="33" spans="2:133" ht="11.25" customHeight="1" x14ac:dyDescent="0.15">
      <c r="B33" s="681" t="s">
        <v>312</v>
      </c>
      <c r="C33" s="682"/>
      <c r="D33" s="682"/>
      <c r="E33" s="682"/>
      <c r="F33" s="682"/>
      <c r="G33" s="682"/>
      <c r="H33" s="682"/>
      <c r="I33" s="682"/>
      <c r="J33" s="682"/>
      <c r="K33" s="682"/>
      <c r="L33" s="682"/>
      <c r="M33" s="682"/>
      <c r="N33" s="682"/>
      <c r="O33" s="682"/>
      <c r="P33" s="682"/>
      <c r="Q33" s="683"/>
      <c r="R33" s="684">
        <v>12290371</v>
      </c>
      <c r="S33" s="685"/>
      <c r="T33" s="685"/>
      <c r="U33" s="685"/>
      <c r="V33" s="685"/>
      <c r="W33" s="685"/>
      <c r="X33" s="685"/>
      <c r="Y33" s="686"/>
      <c r="Z33" s="721">
        <v>11.6</v>
      </c>
      <c r="AA33" s="721"/>
      <c r="AB33" s="721"/>
      <c r="AC33" s="721"/>
      <c r="AD33" s="722" t="s">
        <v>144</v>
      </c>
      <c r="AE33" s="722"/>
      <c r="AF33" s="722"/>
      <c r="AG33" s="722"/>
      <c r="AH33" s="722"/>
      <c r="AI33" s="722"/>
      <c r="AJ33" s="722"/>
      <c r="AK33" s="722"/>
      <c r="AL33" s="687" t="s">
        <v>136</v>
      </c>
      <c r="AM33" s="688"/>
      <c r="AN33" s="688"/>
      <c r="AO33" s="723"/>
      <c r="AP33" s="764"/>
      <c r="AQ33" s="765"/>
      <c r="AR33" s="765"/>
      <c r="AS33" s="765"/>
      <c r="AT33" s="768"/>
      <c r="AU33" s="232"/>
      <c r="AV33" s="232"/>
      <c r="AW33" s="232"/>
      <c r="AX33" s="665" t="s">
        <v>313</v>
      </c>
      <c r="AY33" s="666"/>
      <c r="AZ33" s="666"/>
      <c r="BA33" s="666"/>
      <c r="BB33" s="666"/>
      <c r="BC33" s="666"/>
      <c r="BD33" s="666"/>
      <c r="BE33" s="666"/>
      <c r="BF33" s="667"/>
      <c r="BG33" s="748">
        <v>99.4</v>
      </c>
      <c r="BH33" s="669"/>
      <c r="BI33" s="669"/>
      <c r="BJ33" s="669"/>
      <c r="BK33" s="669"/>
      <c r="BL33" s="669"/>
      <c r="BM33" s="712">
        <v>98.9</v>
      </c>
      <c r="BN33" s="669"/>
      <c r="BO33" s="669"/>
      <c r="BP33" s="669"/>
      <c r="BQ33" s="733"/>
      <c r="BR33" s="748">
        <v>99.6</v>
      </c>
      <c r="BS33" s="669"/>
      <c r="BT33" s="669"/>
      <c r="BU33" s="669"/>
      <c r="BV33" s="669"/>
      <c r="BW33" s="669"/>
      <c r="BX33" s="712">
        <v>99</v>
      </c>
      <c r="BY33" s="669"/>
      <c r="BZ33" s="669"/>
      <c r="CA33" s="669"/>
      <c r="CB33" s="733"/>
      <c r="CD33" s="717" t="s">
        <v>314</v>
      </c>
      <c r="CE33" s="718"/>
      <c r="CF33" s="718"/>
      <c r="CG33" s="718"/>
      <c r="CH33" s="718"/>
      <c r="CI33" s="718"/>
      <c r="CJ33" s="718"/>
      <c r="CK33" s="718"/>
      <c r="CL33" s="718"/>
      <c r="CM33" s="718"/>
      <c r="CN33" s="718"/>
      <c r="CO33" s="718"/>
      <c r="CP33" s="718"/>
      <c r="CQ33" s="719"/>
      <c r="CR33" s="684">
        <v>48357692</v>
      </c>
      <c r="CS33" s="703"/>
      <c r="CT33" s="703"/>
      <c r="CU33" s="703"/>
      <c r="CV33" s="703"/>
      <c r="CW33" s="703"/>
      <c r="CX33" s="703"/>
      <c r="CY33" s="704"/>
      <c r="CZ33" s="687">
        <v>47</v>
      </c>
      <c r="DA33" s="705"/>
      <c r="DB33" s="705"/>
      <c r="DC33" s="706"/>
      <c r="DD33" s="690">
        <v>39286016</v>
      </c>
      <c r="DE33" s="703"/>
      <c r="DF33" s="703"/>
      <c r="DG33" s="703"/>
      <c r="DH33" s="703"/>
      <c r="DI33" s="703"/>
      <c r="DJ33" s="703"/>
      <c r="DK33" s="704"/>
      <c r="DL33" s="690">
        <v>26771446</v>
      </c>
      <c r="DM33" s="703"/>
      <c r="DN33" s="703"/>
      <c r="DO33" s="703"/>
      <c r="DP33" s="703"/>
      <c r="DQ33" s="703"/>
      <c r="DR33" s="703"/>
      <c r="DS33" s="703"/>
      <c r="DT33" s="703"/>
      <c r="DU33" s="703"/>
      <c r="DV33" s="704"/>
      <c r="DW33" s="687">
        <v>47.5</v>
      </c>
      <c r="DX33" s="705"/>
      <c r="DY33" s="705"/>
      <c r="DZ33" s="705"/>
      <c r="EA33" s="705"/>
      <c r="EB33" s="705"/>
      <c r="EC33" s="720"/>
    </row>
    <row r="34" spans="2:133" ht="11.25" customHeight="1" x14ac:dyDescent="0.15">
      <c r="B34" s="681" t="s">
        <v>315</v>
      </c>
      <c r="C34" s="682"/>
      <c r="D34" s="682"/>
      <c r="E34" s="682"/>
      <c r="F34" s="682"/>
      <c r="G34" s="682"/>
      <c r="H34" s="682"/>
      <c r="I34" s="682"/>
      <c r="J34" s="682"/>
      <c r="K34" s="682"/>
      <c r="L34" s="682"/>
      <c r="M34" s="682"/>
      <c r="N34" s="682"/>
      <c r="O34" s="682"/>
      <c r="P34" s="682"/>
      <c r="Q34" s="683"/>
      <c r="R34" s="684">
        <v>567585</v>
      </c>
      <c r="S34" s="685"/>
      <c r="T34" s="685"/>
      <c r="U34" s="685"/>
      <c r="V34" s="685"/>
      <c r="W34" s="685"/>
      <c r="X34" s="685"/>
      <c r="Y34" s="686"/>
      <c r="Z34" s="721">
        <v>0.5</v>
      </c>
      <c r="AA34" s="721"/>
      <c r="AB34" s="721"/>
      <c r="AC34" s="721"/>
      <c r="AD34" s="722">
        <v>34462</v>
      </c>
      <c r="AE34" s="722"/>
      <c r="AF34" s="722"/>
      <c r="AG34" s="722"/>
      <c r="AH34" s="722"/>
      <c r="AI34" s="722"/>
      <c r="AJ34" s="722"/>
      <c r="AK34" s="722"/>
      <c r="AL34" s="687">
        <v>0.1</v>
      </c>
      <c r="AM34" s="688"/>
      <c r="AN34" s="688"/>
      <c r="AO34" s="72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7" t="s">
        <v>316</v>
      </c>
      <c r="CE34" s="718"/>
      <c r="CF34" s="718"/>
      <c r="CG34" s="718"/>
      <c r="CH34" s="718"/>
      <c r="CI34" s="718"/>
      <c r="CJ34" s="718"/>
      <c r="CK34" s="718"/>
      <c r="CL34" s="718"/>
      <c r="CM34" s="718"/>
      <c r="CN34" s="718"/>
      <c r="CO34" s="718"/>
      <c r="CP34" s="718"/>
      <c r="CQ34" s="719"/>
      <c r="CR34" s="684">
        <v>20747096</v>
      </c>
      <c r="CS34" s="685"/>
      <c r="CT34" s="685"/>
      <c r="CU34" s="685"/>
      <c r="CV34" s="685"/>
      <c r="CW34" s="685"/>
      <c r="CX34" s="685"/>
      <c r="CY34" s="686"/>
      <c r="CZ34" s="687">
        <v>20.100000000000001</v>
      </c>
      <c r="DA34" s="705"/>
      <c r="DB34" s="705"/>
      <c r="DC34" s="706"/>
      <c r="DD34" s="690">
        <v>15921606</v>
      </c>
      <c r="DE34" s="685"/>
      <c r="DF34" s="685"/>
      <c r="DG34" s="685"/>
      <c r="DH34" s="685"/>
      <c r="DI34" s="685"/>
      <c r="DJ34" s="685"/>
      <c r="DK34" s="686"/>
      <c r="DL34" s="690">
        <v>14130600</v>
      </c>
      <c r="DM34" s="685"/>
      <c r="DN34" s="685"/>
      <c r="DO34" s="685"/>
      <c r="DP34" s="685"/>
      <c r="DQ34" s="685"/>
      <c r="DR34" s="685"/>
      <c r="DS34" s="685"/>
      <c r="DT34" s="685"/>
      <c r="DU34" s="685"/>
      <c r="DV34" s="686"/>
      <c r="DW34" s="687">
        <v>25.1</v>
      </c>
      <c r="DX34" s="705"/>
      <c r="DY34" s="705"/>
      <c r="DZ34" s="705"/>
      <c r="EA34" s="705"/>
      <c r="EB34" s="705"/>
      <c r="EC34" s="720"/>
    </row>
    <row r="35" spans="2:133" ht="11.25" customHeight="1" x14ac:dyDescent="0.15">
      <c r="B35" s="681" t="s">
        <v>317</v>
      </c>
      <c r="C35" s="682"/>
      <c r="D35" s="682"/>
      <c r="E35" s="682"/>
      <c r="F35" s="682"/>
      <c r="G35" s="682"/>
      <c r="H35" s="682"/>
      <c r="I35" s="682"/>
      <c r="J35" s="682"/>
      <c r="K35" s="682"/>
      <c r="L35" s="682"/>
      <c r="M35" s="682"/>
      <c r="N35" s="682"/>
      <c r="O35" s="682"/>
      <c r="P35" s="682"/>
      <c r="Q35" s="683"/>
      <c r="R35" s="684">
        <v>1245537</v>
      </c>
      <c r="S35" s="685"/>
      <c r="T35" s="685"/>
      <c r="U35" s="685"/>
      <c r="V35" s="685"/>
      <c r="W35" s="685"/>
      <c r="X35" s="685"/>
      <c r="Y35" s="686"/>
      <c r="Z35" s="721">
        <v>1.2</v>
      </c>
      <c r="AA35" s="721"/>
      <c r="AB35" s="721"/>
      <c r="AC35" s="721"/>
      <c r="AD35" s="722" t="s">
        <v>144</v>
      </c>
      <c r="AE35" s="722"/>
      <c r="AF35" s="722"/>
      <c r="AG35" s="722"/>
      <c r="AH35" s="722"/>
      <c r="AI35" s="722"/>
      <c r="AJ35" s="722"/>
      <c r="AK35" s="722"/>
      <c r="AL35" s="687" t="s">
        <v>144</v>
      </c>
      <c r="AM35" s="688"/>
      <c r="AN35" s="688"/>
      <c r="AO35" s="723"/>
      <c r="AP35" s="235"/>
      <c r="AQ35" s="745" t="s">
        <v>318</v>
      </c>
      <c r="AR35" s="746"/>
      <c r="AS35" s="746"/>
      <c r="AT35" s="746"/>
      <c r="AU35" s="746"/>
      <c r="AV35" s="746"/>
      <c r="AW35" s="746"/>
      <c r="AX35" s="746"/>
      <c r="AY35" s="746"/>
      <c r="AZ35" s="746"/>
      <c r="BA35" s="746"/>
      <c r="BB35" s="746"/>
      <c r="BC35" s="746"/>
      <c r="BD35" s="746"/>
      <c r="BE35" s="746"/>
      <c r="BF35" s="747"/>
      <c r="BG35" s="745" t="s">
        <v>319</v>
      </c>
      <c r="BH35" s="746"/>
      <c r="BI35" s="746"/>
      <c r="BJ35" s="746"/>
      <c r="BK35" s="746"/>
      <c r="BL35" s="746"/>
      <c r="BM35" s="746"/>
      <c r="BN35" s="746"/>
      <c r="BO35" s="746"/>
      <c r="BP35" s="746"/>
      <c r="BQ35" s="746"/>
      <c r="BR35" s="746"/>
      <c r="BS35" s="746"/>
      <c r="BT35" s="746"/>
      <c r="BU35" s="746"/>
      <c r="BV35" s="746"/>
      <c r="BW35" s="746"/>
      <c r="BX35" s="746"/>
      <c r="BY35" s="746"/>
      <c r="BZ35" s="746"/>
      <c r="CA35" s="746"/>
      <c r="CB35" s="747"/>
      <c r="CD35" s="717" t="s">
        <v>320</v>
      </c>
      <c r="CE35" s="718"/>
      <c r="CF35" s="718"/>
      <c r="CG35" s="718"/>
      <c r="CH35" s="718"/>
      <c r="CI35" s="718"/>
      <c r="CJ35" s="718"/>
      <c r="CK35" s="718"/>
      <c r="CL35" s="718"/>
      <c r="CM35" s="718"/>
      <c r="CN35" s="718"/>
      <c r="CO35" s="718"/>
      <c r="CP35" s="718"/>
      <c r="CQ35" s="719"/>
      <c r="CR35" s="684">
        <v>1332298</v>
      </c>
      <c r="CS35" s="703"/>
      <c r="CT35" s="703"/>
      <c r="CU35" s="703"/>
      <c r="CV35" s="703"/>
      <c r="CW35" s="703"/>
      <c r="CX35" s="703"/>
      <c r="CY35" s="704"/>
      <c r="CZ35" s="687">
        <v>1.3</v>
      </c>
      <c r="DA35" s="705"/>
      <c r="DB35" s="705"/>
      <c r="DC35" s="706"/>
      <c r="DD35" s="690">
        <v>1094409</v>
      </c>
      <c r="DE35" s="703"/>
      <c r="DF35" s="703"/>
      <c r="DG35" s="703"/>
      <c r="DH35" s="703"/>
      <c r="DI35" s="703"/>
      <c r="DJ35" s="703"/>
      <c r="DK35" s="704"/>
      <c r="DL35" s="690">
        <v>1072731</v>
      </c>
      <c r="DM35" s="703"/>
      <c r="DN35" s="703"/>
      <c r="DO35" s="703"/>
      <c r="DP35" s="703"/>
      <c r="DQ35" s="703"/>
      <c r="DR35" s="703"/>
      <c r="DS35" s="703"/>
      <c r="DT35" s="703"/>
      <c r="DU35" s="703"/>
      <c r="DV35" s="704"/>
      <c r="DW35" s="687">
        <v>1.9</v>
      </c>
      <c r="DX35" s="705"/>
      <c r="DY35" s="705"/>
      <c r="DZ35" s="705"/>
      <c r="EA35" s="705"/>
      <c r="EB35" s="705"/>
      <c r="EC35" s="720"/>
    </row>
    <row r="36" spans="2:133" ht="11.25" customHeight="1" x14ac:dyDescent="0.15">
      <c r="B36" s="681" t="s">
        <v>321</v>
      </c>
      <c r="C36" s="682"/>
      <c r="D36" s="682"/>
      <c r="E36" s="682"/>
      <c r="F36" s="682"/>
      <c r="G36" s="682"/>
      <c r="H36" s="682"/>
      <c r="I36" s="682"/>
      <c r="J36" s="682"/>
      <c r="K36" s="682"/>
      <c r="L36" s="682"/>
      <c r="M36" s="682"/>
      <c r="N36" s="682"/>
      <c r="O36" s="682"/>
      <c r="P36" s="682"/>
      <c r="Q36" s="683"/>
      <c r="R36" s="684">
        <v>1993155</v>
      </c>
      <c r="S36" s="685"/>
      <c r="T36" s="685"/>
      <c r="U36" s="685"/>
      <c r="V36" s="685"/>
      <c r="W36" s="685"/>
      <c r="X36" s="685"/>
      <c r="Y36" s="686"/>
      <c r="Z36" s="721">
        <v>1.9</v>
      </c>
      <c r="AA36" s="721"/>
      <c r="AB36" s="721"/>
      <c r="AC36" s="721"/>
      <c r="AD36" s="722" t="s">
        <v>136</v>
      </c>
      <c r="AE36" s="722"/>
      <c r="AF36" s="722"/>
      <c r="AG36" s="722"/>
      <c r="AH36" s="722"/>
      <c r="AI36" s="722"/>
      <c r="AJ36" s="722"/>
      <c r="AK36" s="722"/>
      <c r="AL36" s="687" t="s">
        <v>144</v>
      </c>
      <c r="AM36" s="688"/>
      <c r="AN36" s="688"/>
      <c r="AO36" s="723"/>
      <c r="AP36" s="235"/>
      <c r="AQ36" s="736" t="s">
        <v>322</v>
      </c>
      <c r="AR36" s="737"/>
      <c r="AS36" s="737"/>
      <c r="AT36" s="737"/>
      <c r="AU36" s="737"/>
      <c r="AV36" s="737"/>
      <c r="AW36" s="737"/>
      <c r="AX36" s="737"/>
      <c r="AY36" s="738"/>
      <c r="AZ36" s="739">
        <v>10174264</v>
      </c>
      <c r="BA36" s="740"/>
      <c r="BB36" s="740"/>
      <c r="BC36" s="740"/>
      <c r="BD36" s="740"/>
      <c r="BE36" s="740"/>
      <c r="BF36" s="741"/>
      <c r="BG36" s="742" t="s">
        <v>323</v>
      </c>
      <c r="BH36" s="743"/>
      <c r="BI36" s="743"/>
      <c r="BJ36" s="743"/>
      <c r="BK36" s="743"/>
      <c r="BL36" s="743"/>
      <c r="BM36" s="743"/>
      <c r="BN36" s="743"/>
      <c r="BO36" s="743"/>
      <c r="BP36" s="743"/>
      <c r="BQ36" s="743"/>
      <c r="BR36" s="743"/>
      <c r="BS36" s="743"/>
      <c r="BT36" s="743"/>
      <c r="BU36" s="744"/>
      <c r="BV36" s="739">
        <v>9374</v>
      </c>
      <c r="BW36" s="740"/>
      <c r="BX36" s="740"/>
      <c r="BY36" s="740"/>
      <c r="BZ36" s="740"/>
      <c r="CA36" s="740"/>
      <c r="CB36" s="741"/>
      <c r="CD36" s="717" t="s">
        <v>324</v>
      </c>
      <c r="CE36" s="718"/>
      <c r="CF36" s="718"/>
      <c r="CG36" s="718"/>
      <c r="CH36" s="718"/>
      <c r="CI36" s="718"/>
      <c r="CJ36" s="718"/>
      <c r="CK36" s="718"/>
      <c r="CL36" s="718"/>
      <c r="CM36" s="718"/>
      <c r="CN36" s="718"/>
      <c r="CO36" s="718"/>
      <c r="CP36" s="718"/>
      <c r="CQ36" s="719"/>
      <c r="CR36" s="684">
        <v>9124880</v>
      </c>
      <c r="CS36" s="685"/>
      <c r="CT36" s="685"/>
      <c r="CU36" s="685"/>
      <c r="CV36" s="685"/>
      <c r="CW36" s="685"/>
      <c r="CX36" s="685"/>
      <c r="CY36" s="686"/>
      <c r="CZ36" s="687">
        <v>8.9</v>
      </c>
      <c r="DA36" s="705"/>
      <c r="DB36" s="705"/>
      <c r="DC36" s="706"/>
      <c r="DD36" s="690">
        <v>6247513</v>
      </c>
      <c r="DE36" s="685"/>
      <c r="DF36" s="685"/>
      <c r="DG36" s="685"/>
      <c r="DH36" s="685"/>
      <c r="DI36" s="685"/>
      <c r="DJ36" s="685"/>
      <c r="DK36" s="686"/>
      <c r="DL36" s="690">
        <v>5414741</v>
      </c>
      <c r="DM36" s="685"/>
      <c r="DN36" s="685"/>
      <c r="DO36" s="685"/>
      <c r="DP36" s="685"/>
      <c r="DQ36" s="685"/>
      <c r="DR36" s="685"/>
      <c r="DS36" s="685"/>
      <c r="DT36" s="685"/>
      <c r="DU36" s="685"/>
      <c r="DV36" s="686"/>
      <c r="DW36" s="687">
        <v>9.6</v>
      </c>
      <c r="DX36" s="705"/>
      <c r="DY36" s="705"/>
      <c r="DZ36" s="705"/>
      <c r="EA36" s="705"/>
      <c r="EB36" s="705"/>
      <c r="EC36" s="720"/>
    </row>
    <row r="37" spans="2:133" ht="11.25" customHeight="1" x14ac:dyDescent="0.15">
      <c r="B37" s="681" t="s">
        <v>325</v>
      </c>
      <c r="C37" s="682"/>
      <c r="D37" s="682"/>
      <c r="E37" s="682"/>
      <c r="F37" s="682"/>
      <c r="G37" s="682"/>
      <c r="H37" s="682"/>
      <c r="I37" s="682"/>
      <c r="J37" s="682"/>
      <c r="K37" s="682"/>
      <c r="L37" s="682"/>
      <c r="M37" s="682"/>
      <c r="N37" s="682"/>
      <c r="O37" s="682"/>
      <c r="P37" s="682"/>
      <c r="Q37" s="683"/>
      <c r="R37" s="684">
        <v>2864465</v>
      </c>
      <c r="S37" s="685"/>
      <c r="T37" s="685"/>
      <c r="U37" s="685"/>
      <c r="V37" s="685"/>
      <c r="W37" s="685"/>
      <c r="X37" s="685"/>
      <c r="Y37" s="686"/>
      <c r="Z37" s="721">
        <v>2.7</v>
      </c>
      <c r="AA37" s="721"/>
      <c r="AB37" s="721"/>
      <c r="AC37" s="721"/>
      <c r="AD37" s="722" t="s">
        <v>144</v>
      </c>
      <c r="AE37" s="722"/>
      <c r="AF37" s="722"/>
      <c r="AG37" s="722"/>
      <c r="AH37" s="722"/>
      <c r="AI37" s="722"/>
      <c r="AJ37" s="722"/>
      <c r="AK37" s="722"/>
      <c r="AL37" s="687" t="s">
        <v>144</v>
      </c>
      <c r="AM37" s="688"/>
      <c r="AN37" s="688"/>
      <c r="AO37" s="723"/>
      <c r="AQ37" s="724" t="s">
        <v>326</v>
      </c>
      <c r="AR37" s="725"/>
      <c r="AS37" s="725"/>
      <c r="AT37" s="725"/>
      <c r="AU37" s="725"/>
      <c r="AV37" s="725"/>
      <c r="AW37" s="725"/>
      <c r="AX37" s="725"/>
      <c r="AY37" s="726"/>
      <c r="AZ37" s="684">
        <v>1300000</v>
      </c>
      <c r="BA37" s="685"/>
      <c r="BB37" s="685"/>
      <c r="BC37" s="685"/>
      <c r="BD37" s="703"/>
      <c r="BE37" s="703"/>
      <c r="BF37" s="727"/>
      <c r="BG37" s="717" t="s">
        <v>327</v>
      </c>
      <c r="BH37" s="718"/>
      <c r="BI37" s="718"/>
      <c r="BJ37" s="718"/>
      <c r="BK37" s="718"/>
      <c r="BL37" s="718"/>
      <c r="BM37" s="718"/>
      <c r="BN37" s="718"/>
      <c r="BO37" s="718"/>
      <c r="BP37" s="718"/>
      <c r="BQ37" s="718"/>
      <c r="BR37" s="718"/>
      <c r="BS37" s="718"/>
      <c r="BT37" s="718"/>
      <c r="BU37" s="719"/>
      <c r="BV37" s="684">
        <v>-2399030</v>
      </c>
      <c r="BW37" s="685"/>
      <c r="BX37" s="685"/>
      <c r="BY37" s="685"/>
      <c r="BZ37" s="685"/>
      <c r="CA37" s="685"/>
      <c r="CB37" s="728"/>
      <c r="CD37" s="717" t="s">
        <v>328</v>
      </c>
      <c r="CE37" s="718"/>
      <c r="CF37" s="718"/>
      <c r="CG37" s="718"/>
      <c r="CH37" s="718"/>
      <c r="CI37" s="718"/>
      <c r="CJ37" s="718"/>
      <c r="CK37" s="718"/>
      <c r="CL37" s="718"/>
      <c r="CM37" s="718"/>
      <c r="CN37" s="718"/>
      <c r="CO37" s="718"/>
      <c r="CP37" s="718"/>
      <c r="CQ37" s="719"/>
      <c r="CR37" s="684">
        <v>1110077</v>
      </c>
      <c r="CS37" s="703"/>
      <c r="CT37" s="703"/>
      <c r="CU37" s="703"/>
      <c r="CV37" s="703"/>
      <c r="CW37" s="703"/>
      <c r="CX37" s="703"/>
      <c r="CY37" s="704"/>
      <c r="CZ37" s="687">
        <v>1.1000000000000001</v>
      </c>
      <c r="DA37" s="705"/>
      <c r="DB37" s="705"/>
      <c r="DC37" s="706"/>
      <c r="DD37" s="690">
        <v>494661</v>
      </c>
      <c r="DE37" s="703"/>
      <c r="DF37" s="703"/>
      <c r="DG37" s="703"/>
      <c r="DH37" s="703"/>
      <c r="DI37" s="703"/>
      <c r="DJ37" s="703"/>
      <c r="DK37" s="704"/>
      <c r="DL37" s="690">
        <v>374560</v>
      </c>
      <c r="DM37" s="703"/>
      <c r="DN37" s="703"/>
      <c r="DO37" s="703"/>
      <c r="DP37" s="703"/>
      <c r="DQ37" s="703"/>
      <c r="DR37" s="703"/>
      <c r="DS37" s="703"/>
      <c r="DT37" s="703"/>
      <c r="DU37" s="703"/>
      <c r="DV37" s="704"/>
      <c r="DW37" s="687">
        <v>0.7</v>
      </c>
      <c r="DX37" s="705"/>
      <c r="DY37" s="705"/>
      <c r="DZ37" s="705"/>
      <c r="EA37" s="705"/>
      <c r="EB37" s="705"/>
      <c r="EC37" s="720"/>
    </row>
    <row r="38" spans="2:133" ht="11.25" customHeight="1" x14ac:dyDescent="0.15">
      <c r="B38" s="681" t="s">
        <v>329</v>
      </c>
      <c r="C38" s="682"/>
      <c r="D38" s="682"/>
      <c r="E38" s="682"/>
      <c r="F38" s="682"/>
      <c r="G38" s="682"/>
      <c r="H38" s="682"/>
      <c r="I38" s="682"/>
      <c r="J38" s="682"/>
      <c r="K38" s="682"/>
      <c r="L38" s="682"/>
      <c r="M38" s="682"/>
      <c r="N38" s="682"/>
      <c r="O38" s="682"/>
      <c r="P38" s="682"/>
      <c r="Q38" s="683"/>
      <c r="R38" s="684">
        <v>4580414</v>
      </c>
      <c r="S38" s="685"/>
      <c r="T38" s="685"/>
      <c r="U38" s="685"/>
      <c r="V38" s="685"/>
      <c r="W38" s="685"/>
      <c r="X38" s="685"/>
      <c r="Y38" s="686"/>
      <c r="Z38" s="721">
        <v>4.3</v>
      </c>
      <c r="AA38" s="721"/>
      <c r="AB38" s="721"/>
      <c r="AC38" s="721"/>
      <c r="AD38" s="722">
        <v>26383</v>
      </c>
      <c r="AE38" s="722"/>
      <c r="AF38" s="722"/>
      <c r="AG38" s="722"/>
      <c r="AH38" s="722"/>
      <c r="AI38" s="722"/>
      <c r="AJ38" s="722"/>
      <c r="AK38" s="722"/>
      <c r="AL38" s="687">
        <v>0</v>
      </c>
      <c r="AM38" s="688"/>
      <c r="AN38" s="688"/>
      <c r="AO38" s="723"/>
      <c r="AQ38" s="724" t="s">
        <v>330</v>
      </c>
      <c r="AR38" s="725"/>
      <c r="AS38" s="725"/>
      <c r="AT38" s="725"/>
      <c r="AU38" s="725"/>
      <c r="AV38" s="725"/>
      <c r="AW38" s="725"/>
      <c r="AX38" s="725"/>
      <c r="AY38" s="726"/>
      <c r="AZ38" s="684">
        <v>169181</v>
      </c>
      <c r="BA38" s="685"/>
      <c r="BB38" s="685"/>
      <c r="BC38" s="685"/>
      <c r="BD38" s="703"/>
      <c r="BE38" s="703"/>
      <c r="BF38" s="727"/>
      <c r="BG38" s="717" t="s">
        <v>331</v>
      </c>
      <c r="BH38" s="718"/>
      <c r="BI38" s="718"/>
      <c r="BJ38" s="718"/>
      <c r="BK38" s="718"/>
      <c r="BL38" s="718"/>
      <c r="BM38" s="718"/>
      <c r="BN38" s="718"/>
      <c r="BO38" s="718"/>
      <c r="BP38" s="718"/>
      <c r="BQ38" s="718"/>
      <c r="BR38" s="718"/>
      <c r="BS38" s="718"/>
      <c r="BT38" s="718"/>
      <c r="BU38" s="719"/>
      <c r="BV38" s="684">
        <v>34878</v>
      </c>
      <c r="BW38" s="685"/>
      <c r="BX38" s="685"/>
      <c r="BY38" s="685"/>
      <c r="BZ38" s="685"/>
      <c r="CA38" s="685"/>
      <c r="CB38" s="728"/>
      <c r="CD38" s="717" t="s">
        <v>332</v>
      </c>
      <c r="CE38" s="718"/>
      <c r="CF38" s="718"/>
      <c r="CG38" s="718"/>
      <c r="CH38" s="718"/>
      <c r="CI38" s="718"/>
      <c r="CJ38" s="718"/>
      <c r="CK38" s="718"/>
      <c r="CL38" s="718"/>
      <c r="CM38" s="718"/>
      <c r="CN38" s="718"/>
      <c r="CO38" s="718"/>
      <c r="CP38" s="718"/>
      <c r="CQ38" s="719"/>
      <c r="CR38" s="684">
        <v>10174264</v>
      </c>
      <c r="CS38" s="685"/>
      <c r="CT38" s="685"/>
      <c r="CU38" s="685"/>
      <c r="CV38" s="685"/>
      <c r="CW38" s="685"/>
      <c r="CX38" s="685"/>
      <c r="CY38" s="686"/>
      <c r="CZ38" s="687">
        <v>9.9</v>
      </c>
      <c r="DA38" s="705"/>
      <c r="DB38" s="705"/>
      <c r="DC38" s="706"/>
      <c r="DD38" s="690">
        <v>9257323</v>
      </c>
      <c r="DE38" s="685"/>
      <c r="DF38" s="685"/>
      <c r="DG38" s="685"/>
      <c r="DH38" s="685"/>
      <c r="DI38" s="685"/>
      <c r="DJ38" s="685"/>
      <c r="DK38" s="686"/>
      <c r="DL38" s="690">
        <v>6150606</v>
      </c>
      <c r="DM38" s="685"/>
      <c r="DN38" s="685"/>
      <c r="DO38" s="685"/>
      <c r="DP38" s="685"/>
      <c r="DQ38" s="685"/>
      <c r="DR38" s="685"/>
      <c r="DS38" s="685"/>
      <c r="DT38" s="685"/>
      <c r="DU38" s="685"/>
      <c r="DV38" s="686"/>
      <c r="DW38" s="687">
        <v>10.9</v>
      </c>
      <c r="DX38" s="705"/>
      <c r="DY38" s="705"/>
      <c r="DZ38" s="705"/>
      <c r="EA38" s="705"/>
      <c r="EB38" s="705"/>
      <c r="EC38" s="720"/>
    </row>
    <row r="39" spans="2:133" ht="11.25" customHeight="1" x14ac:dyDescent="0.15">
      <c r="B39" s="681" t="s">
        <v>333</v>
      </c>
      <c r="C39" s="682"/>
      <c r="D39" s="682"/>
      <c r="E39" s="682"/>
      <c r="F39" s="682"/>
      <c r="G39" s="682"/>
      <c r="H39" s="682"/>
      <c r="I39" s="682"/>
      <c r="J39" s="682"/>
      <c r="K39" s="682"/>
      <c r="L39" s="682"/>
      <c r="M39" s="682"/>
      <c r="N39" s="682"/>
      <c r="O39" s="682"/>
      <c r="P39" s="682"/>
      <c r="Q39" s="683"/>
      <c r="R39" s="684">
        <v>1974100</v>
      </c>
      <c r="S39" s="685"/>
      <c r="T39" s="685"/>
      <c r="U39" s="685"/>
      <c r="V39" s="685"/>
      <c r="W39" s="685"/>
      <c r="X39" s="685"/>
      <c r="Y39" s="686"/>
      <c r="Z39" s="721">
        <v>1.9</v>
      </c>
      <c r="AA39" s="721"/>
      <c r="AB39" s="721"/>
      <c r="AC39" s="721"/>
      <c r="AD39" s="722" t="s">
        <v>144</v>
      </c>
      <c r="AE39" s="722"/>
      <c r="AF39" s="722"/>
      <c r="AG39" s="722"/>
      <c r="AH39" s="722"/>
      <c r="AI39" s="722"/>
      <c r="AJ39" s="722"/>
      <c r="AK39" s="722"/>
      <c r="AL39" s="687" t="s">
        <v>144</v>
      </c>
      <c r="AM39" s="688"/>
      <c r="AN39" s="688"/>
      <c r="AO39" s="723"/>
      <c r="AQ39" s="724" t="s">
        <v>334</v>
      </c>
      <c r="AR39" s="725"/>
      <c r="AS39" s="725"/>
      <c r="AT39" s="725"/>
      <c r="AU39" s="725"/>
      <c r="AV39" s="725"/>
      <c r="AW39" s="725"/>
      <c r="AX39" s="725"/>
      <c r="AY39" s="726"/>
      <c r="AZ39" s="684" t="s">
        <v>144</v>
      </c>
      <c r="BA39" s="685"/>
      <c r="BB39" s="685"/>
      <c r="BC39" s="685"/>
      <c r="BD39" s="703"/>
      <c r="BE39" s="703"/>
      <c r="BF39" s="727"/>
      <c r="BG39" s="717" t="s">
        <v>335</v>
      </c>
      <c r="BH39" s="718"/>
      <c r="BI39" s="718"/>
      <c r="BJ39" s="718"/>
      <c r="BK39" s="718"/>
      <c r="BL39" s="718"/>
      <c r="BM39" s="718"/>
      <c r="BN39" s="718"/>
      <c r="BO39" s="718"/>
      <c r="BP39" s="718"/>
      <c r="BQ39" s="718"/>
      <c r="BR39" s="718"/>
      <c r="BS39" s="718"/>
      <c r="BT39" s="718"/>
      <c r="BU39" s="719"/>
      <c r="BV39" s="684">
        <v>51470</v>
      </c>
      <c r="BW39" s="685"/>
      <c r="BX39" s="685"/>
      <c r="BY39" s="685"/>
      <c r="BZ39" s="685"/>
      <c r="CA39" s="685"/>
      <c r="CB39" s="728"/>
      <c r="CD39" s="717" t="s">
        <v>336</v>
      </c>
      <c r="CE39" s="718"/>
      <c r="CF39" s="718"/>
      <c r="CG39" s="718"/>
      <c r="CH39" s="718"/>
      <c r="CI39" s="718"/>
      <c r="CJ39" s="718"/>
      <c r="CK39" s="718"/>
      <c r="CL39" s="718"/>
      <c r="CM39" s="718"/>
      <c r="CN39" s="718"/>
      <c r="CO39" s="718"/>
      <c r="CP39" s="718"/>
      <c r="CQ39" s="719"/>
      <c r="CR39" s="684">
        <v>6945162</v>
      </c>
      <c r="CS39" s="703"/>
      <c r="CT39" s="703"/>
      <c r="CU39" s="703"/>
      <c r="CV39" s="703"/>
      <c r="CW39" s="703"/>
      <c r="CX39" s="703"/>
      <c r="CY39" s="704"/>
      <c r="CZ39" s="687">
        <v>6.7</v>
      </c>
      <c r="DA39" s="705"/>
      <c r="DB39" s="705"/>
      <c r="DC39" s="706"/>
      <c r="DD39" s="690">
        <v>6762397</v>
      </c>
      <c r="DE39" s="703"/>
      <c r="DF39" s="703"/>
      <c r="DG39" s="703"/>
      <c r="DH39" s="703"/>
      <c r="DI39" s="703"/>
      <c r="DJ39" s="703"/>
      <c r="DK39" s="704"/>
      <c r="DL39" s="690" t="s">
        <v>144</v>
      </c>
      <c r="DM39" s="703"/>
      <c r="DN39" s="703"/>
      <c r="DO39" s="703"/>
      <c r="DP39" s="703"/>
      <c r="DQ39" s="703"/>
      <c r="DR39" s="703"/>
      <c r="DS39" s="703"/>
      <c r="DT39" s="703"/>
      <c r="DU39" s="703"/>
      <c r="DV39" s="704"/>
      <c r="DW39" s="687" t="s">
        <v>136</v>
      </c>
      <c r="DX39" s="705"/>
      <c r="DY39" s="705"/>
      <c r="DZ39" s="705"/>
      <c r="EA39" s="705"/>
      <c r="EB39" s="705"/>
      <c r="EC39" s="720"/>
    </row>
    <row r="40" spans="2:133" ht="11.25" customHeight="1" x14ac:dyDescent="0.15">
      <c r="B40" s="681" t="s">
        <v>337</v>
      </c>
      <c r="C40" s="682"/>
      <c r="D40" s="682"/>
      <c r="E40" s="682"/>
      <c r="F40" s="682"/>
      <c r="G40" s="682"/>
      <c r="H40" s="682"/>
      <c r="I40" s="682"/>
      <c r="J40" s="682"/>
      <c r="K40" s="682"/>
      <c r="L40" s="682"/>
      <c r="M40" s="682"/>
      <c r="N40" s="682"/>
      <c r="O40" s="682"/>
      <c r="P40" s="682"/>
      <c r="Q40" s="683"/>
      <c r="R40" s="684" t="s">
        <v>144</v>
      </c>
      <c r="S40" s="685"/>
      <c r="T40" s="685"/>
      <c r="U40" s="685"/>
      <c r="V40" s="685"/>
      <c r="W40" s="685"/>
      <c r="X40" s="685"/>
      <c r="Y40" s="686"/>
      <c r="Z40" s="721" t="s">
        <v>136</v>
      </c>
      <c r="AA40" s="721"/>
      <c r="AB40" s="721"/>
      <c r="AC40" s="721"/>
      <c r="AD40" s="722" t="s">
        <v>144</v>
      </c>
      <c r="AE40" s="722"/>
      <c r="AF40" s="722"/>
      <c r="AG40" s="722"/>
      <c r="AH40" s="722"/>
      <c r="AI40" s="722"/>
      <c r="AJ40" s="722"/>
      <c r="AK40" s="722"/>
      <c r="AL40" s="687" t="s">
        <v>144</v>
      </c>
      <c r="AM40" s="688"/>
      <c r="AN40" s="688"/>
      <c r="AO40" s="723"/>
      <c r="AQ40" s="724" t="s">
        <v>338</v>
      </c>
      <c r="AR40" s="725"/>
      <c r="AS40" s="725"/>
      <c r="AT40" s="725"/>
      <c r="AU40" s="725"/>
      <c r="AV40" s="725"/>
      <c r="AW40" s="725"/>
      <c r="AX40" s="725"/>
      <c r="AY40" s="726"/>
      <c r="AZ40" s="684" t="s">
        <v>144</v>
      </c>
      <c r="BA40" s="685"/>
      <c r="BB40" s="685"/>
      <c r="BC40" s="685"/>
      <c r="BD40" s="703"/>
      <c r="BE40" s="703"/>
      <c r="BF40" s="727"/>
      <c r="BG40" s="729" t="s">
        <v>339</v>
      </c>
      <c r="BH40" s="730"/>
      <c r="BI40" s="730"/>
      <c r="BJ40" s="730"/>
      <c r="BK40" s="730"/>
      <c r="BL40" s="236"/>
      <c r="BM40" s="718" t="s">
        <v>340</v>
      </c>
      <c r="BN40" s="718"/>
      <c r="BO40" s="718"/>
      <c r="BP40" s="718"/>
      <c r="BQ40" s="718"/>
      <c r="BR40" s="718"/>
      <c r="BS40" s="718"/>
      <c r="BT40" s="718"/>
      <c r="BU40" s="719"/>
      <c r="BV40" s="684">
        <v>81</v>
      </c>
      <c r="BW40" s="685"/>
      <c r="BX40" s="685"/>
      <c r="BY40" s="685"/>
      <c r="BZ40" s="685"/>
      <c r="CA40" s="685"/>
      <c r="CB40" s="728"/>
      <c r="CD40" s="717" t="s">
        <v>341</v>
      </c>
      <c r="CE40" s="718"/>
      <c r="CF40" s="718"/>
      <c r="CG40" s="718"/>
      <c r="CH40" s="718"/>
      <c r="CI40" s="718"/>
      <c r="CJ40" s="718"/>
      <c r="CK40" s="718"/>
      <c r="CL40" s="718"/>
      <c r="CM40" s="718"/>
      <c r="CN40" s="718"/>
      <c r="CO40" s="718"/>
      <c r="CP40" s="718"/>
      <c r="CQ40" s="719"/>
      <c r="CR40" s="684">
        <v>33992</v>
      </c>
      <c r="CS40" s="685"/>
      <c r="CT40" s="685"/>
      <c r="CU40" s="685"/>
      <c r="CV40" s="685"/>
      <c r="CW40" s="685"/>
      <c r="CX40" s="685"/>
      <c r="CY40" s="686"/>
      <c r="CZ40" s="687">
        <v>0</v>
      </c>
      <c r="DA40" s="705"/>
      <c r="DB40" s="705"/>
      <c r="DC40" s="706"/>
      <c r="DD40" s="690">
        <v>2768</v>
      </c>
      <c r="DE40" s="685"/>
      <c r="DF40" s="685"/>
      <c r="DG40" s="685"/>
      <c r="DH40" s="685"/>
      <c r="DI40" s="685"/>
      <c r="DJ40" s="685"/>
      <c r="DK40" s="686"/>
      <c r="DL40" s="690">
        <v>2768</v>
      </c>
      <c r="DM40" s="685"/>
      <c r="DN40" s="685"/>
      <c r="DO40" s="685"/>
      <c r="DP40" s="685"/>
      <c r="DQ40" s="685"/>
      <c r="DR40" s="685"/>
      <c r="DS40" s="685"/>
      <c r="DT40" s="685"/>
      <c r="DU40" s="685"/>
      <c r="DV40" s="686"/>
      <c r="DW40" s="687">
        <v>0</v>
      </c>
      <c r="DX40" s="705"/>
      <c r="DY40" s="705"/>
      <c r="DZ40" s="705"/>
      <c r="EA40" s="705"/>
      <c r="EB40" s="705"/>
      <c r="EC40" s="720"/>
    </row>
    <row r="41" spans="2:133" ht="11.25" customHeight="1" x14ac:dyDescent="0.15">
      <c r="B41" s="681" t="s">
        <v>342</v>
      </c>
      <c r="C41" s="682"/>
      <c r="D41" s="682"/>
      <c r="E41" s="682"/>
      <c r="F41" s="682"/>
      <c r="G41" s="682"/>
      <c r="H41" s="682"/>
      <c r="I41" s="682"/>
      <c r="J41" s="682"/>
      <c r="K41" s="682"/>
      <c r="L41" s="682"/>
      <c r="M41" s="682"/>
      <c r="N41" s="682"/>
      <c r="O41" s="682"/>
      <c r="P41" s="682"/>
      <c r="Q41" s="683"/>
      <c r="R41" s="684" t="s">
        <v>144</v>
      </c>
      <c r="S41" s="685"/>
      <c r="T41" s="685"/>
      <c r="U41" s="685"/>
      <c r="V41" s="685"/>
      <c r="W41" s="685"/>
      <c r="X41" s="685"/>
      <c r="Y41" s="686"/>
      <c r="Z41" s="721" t="s">
        <v>144</v>
      </c>
      <c r="AA41" s="721"/>
      <c r="AB41" s="721"/>
      <c r="AC41" s="721"/>
      <c r="AD41" s="722" t="s">
        <v>144</v>
      </c>
      <c r="AE41" s="722"/>
      <c r="AF41" s="722"/>
      <c r="AG41" s="722"/>
      <c r="AH41" s="722"/>
      <c r="AI41" s="722"/>
      <c r="AJ41" s="722"/>
      <c r="AK41" s="722"/>
      <c r="AL41" s="687" t="s">
        <v>262</v>
      </c>
      <c r="AM41" s="688"/>
      <c r="AN41" s="688"/>
      <c r="AO41" s="723"/>
      <c r="AQ41" s="724" t="s">
        <v>343</v>
      </c>
      <c r="AR41" s="725"/>
      <c r="AS41" s="725"/>
      <c r="AT41" s="725"/>
      <c r="AU41" s="725"/>
      <c r="AV41" s="725"/>
      <c r="AW41" s="725"/>
      <c r="AX41" s="725"/>
      <c r="AY41" s="726"/>
      <c r="AZ41" s="684">
        <v>3470552</v>
      </c>
      <c r="BA41" s="685"/>
      <c r="BB41" s="685"/>
      <c r="BC41" s="685"/>
      <c r="BD41" s="703"/>
      <c r="BE41" s="703"/>
      <c r="BF41" s="727"/>
      <c r="BG41" s="729"/>
      <c r="BH41" s="730"/>
      <c r="BI41" s="730"/>
      <c r="BJ41" s="730"/>
      <c r="BK41" s="730"/>
      <c r="BL41" s="236"/>
      <c r="BM41" s="718" t="s">
        <v>344</v>
      </c>
      <c r="BN41" s="718"/>
      <c r="BO41" s="718"/>
      <c r="BP41" s="718"/>
      <c r="BQ41" s="718"/>
      <c r="BR41" s="718"/>
      <c r="BS41" s="718"/>
      <c r="BT41" s="718"/>
      <c r="BU41" s="719"/>
      <c r="BV41" s="684" t="s">
        <v>144</v>
      </c>
      <c r="BW41" s="685"/>
      <c r="BX41" s="685"/>
      <c r="BY41" s="685"/>
      <c r="BZ41" s="685"/>
      <c r="CA41" s="685"/>
      <c r="CB41" s="728"/>
      <c r="CD41" s="717" t="s">
        <v>345</v>
      </c>
      <c r="CE41" s="718"/>
      <c r="CF41" s="718"/>
      <c r="CG41" s="718"/>
      <c r="CH41" s="718"/>
      <c r="CI41" s="718"/>
      <c r="CJ41" s="718"/>
      <c r="CK41" s="718"/>
      <c r="CL41" s="718"/>
      <c r="CM41" s="718"/>
      <c r="CN41" s="718"/>
      <c r="CO41" s="718"/>
      <c r="CP41" s="718"/>
      <c r="CQ41" s="719"/>
      <c r="CR41" s="684" t="s">
        <v>144</v>
      </c>
      <c r="CS41" s="703"/>
      <c r="CT41" s="703"/>
      <c r="CU41" s="703"/>
      <c r="CV41" s="703"/>
      <c r="CW41" s="703"/>
      <c r="CX41" s="703"/>
      <c r="CY41" s="704"/>
      <c r="CZ41" s="687" t="s">
        <v>136</v>
      </c>
      <c r="DA41" s="705"/>
      <c r="DB41" s="705"/>
      <c r="DC41" s="706"/>
      <c r="DD41" s="690" t="s">
        <v>144</v>
      </c>
      <c r="DE41" s="703"/>
      <c r="DF41" s="703"/>
      <c r="DG41" s="703"/>
      <c r="DH41" s="703"/>
      <c r="DI41" s="703"/>
      <c r="DJ41" s="703"/>
      <c r="DK41" s="704"/>
      <c r="DL41" s="691"/>
      <c r="DM41" s="692"/>
      <c r="DN41" s="692"/>
      <c r="DO41" s="692"/>
      <c r="DP41" s="692"/>
      <c r="DQ41" s="692"/>
      <c r="DR41" s="692"/>
      <c r="DS41" s="692"/>
      <c r="DT41" s="692"/>
      <c r="DU41" s="692"/>
      <c r="DV41" s="693"/>
      <c r="DW41" s="694"/>
      <c r="DX41" s="695"/>
      <c r="DY41" s="695"/>
      <c r="DZ41" s="695"/>
      <c r="EA41" s="695"/>
      <c r="EB41" s="695"/>
      <c r="EC41" s="696"/>
    </row>
    <row r="42" spans="2:133" ht="11.25" customHeight="1" x14ac:dyDescent="0.15">
      <c r="B42" s="665" t="s">
        <v>346</v>
      </c>
      <c r="C42" s="666"/>
      <c r="D42" s="666"/>
      <c r="E42" s="666"/>
      <c r="F42" s="666"/>
      <c r="G42" s="666"/>
      <c r="H42" s="666"/>
      <c r="I42" s="666"/>
      <c r="J42" s="666"/>
      <c r="K42" s="666"/>
      <c r="L42" s="666"/>
      <c r="M42" s="666"/>
      <c r="N42" s="666"/>
      <c r="O42" s="666"/>
      <c r="P42" s="666"/>
      <c r="Q42" s="667"/>
      <c r="R42" s="668">
        <v>105551007</v>
      </c>
      <c r="S42" s="707"/>
      <c r="T42" s="707"/>
      <c r="U42" s="707"/>
      <c r="V42" s="707"/>
      <c r="W42" s="707"/>
      <c r="X42" s="707"/>
      <c r="Y42" s="709"/>
      <c r="Z42" s="710">
        <v>100</v>
      </c>
      <c r="AA42" s="710"/>
      <c r="AB42" s="710"/>
      <c r="AC42" s="710"/>
      <c r="AD42" s="711">
        <v>56341922</v>
      </c>
      <c r="AE42" s="711"/>
      <c r="AF42" s="711"/>
      <c r="AG42" s="711"/>
      <c r="AH42" s="711"/>
      <c r="AI42" s="711"/>
      <c r="AJ42" s="711"/>
      <c r="AK42" s="711"/>
      <c r="AL42" s="671">
        <v>100</v>
      </c>
      <c r="AM42" s="712"/>
      <c r="AN42" s="712"/>
      <c r="AO42" s="713"/>
      <c r="AQ42" s="714" t="s">
        <v>347</v>
      </c>
      <c r="AR42" s="715"/>
      <c r="AS42" s="715"/>
      <c r="AT42" s="715"/>
      <c r="AU42" s="715"/>
      <c r="AV42" s="715"/>
      <c r="AW42" s="715"/>
      <c r="AX42" s="715"/>
      <c r="AY42" s="716"/>
      <c r="AZ42" s="668">
        <v>5234531</v>
      </c>
      <c r="BA42" s="707"/>
      <c r="BB42" s="707"/>
      <c r="BC42" s="707"/>
      <c r="BD42" s="669"/>
      <c r="BE42" s="669"/>
      <c r="BF42" s="733"/>
      <c r="BG42" s="731"/>
      <c r="BH42" s="732"/>
      <c r="BI42" s="732"/>
      <c r="BJ42" s="732"/>
      <c r="BK42" s="732"/>
      <c r="BL42" s="237"/>
      <c r="BM42" s="734" t="s">
        <v>348</v>
      </c>
      <c r="BN42" s="734"/>
      <c r="BO42" s="734"/>
      <c r="BP42" s="734"/>
      <c r="BQ42" s="734"/>
      <c r="BR42" s="734"/>
      <c r="BS42" s="734"/>
      <c r="BT42" s="734"/>
      <c r="BU42" s="735"/>
      <c r="BV42" s="668">
        <v>293</v>
      </c>
      <c r="BW42" s="707"/>
      <c r="BX42" s="707"/>
      <c r="BY42" s="707"/>
      <c r="BZ42" s="707"/>
      <c r="CA42" s="707"/>
      <c r="CB42" s="708"/>
      <c r="CD42" s="681" t="s">
        <v>349</v>
      </c>
      <c r="CE42" s="682"/>
      <c r="CF42" s="682"/>
      <c r="CG42" s="682"/>
      <c r="CH42" s="682"/>
      <c r="CI42" s="682"/>
      <c r="CJ42" s="682"/>
      <c r="CK42" s="682"/>
      <c r="CL42" s="682"/>
      <c r="CM42" s="682"/>
      <c r="CN42" s="682"/>
      <c r="CO42" s="682"/>
      <c r="CP42" s="682"/>
      <c r="CQ42" s="683"/>
      <c r="CR42" s="684">
        <v>9067368</v>
      </c>
      <c r="CS42" s="685"/>
      <c r="CT42" s="685"/>
      <c r="CU42" s="685"/>
      <c r="CV42" s="685"/>
      <c r="CW42" s="685"/>
      <c r="CX42" s="685"/>
      <c r="CY42" s="686"/>
      <c r="CZ42" s="687">
        <v>8.8000000000000007</v>
      </c>
      <c r="DA42" s="688"/>
      <c r="DB42" s="688"/>
      <c r="DC42" s="689"/>
      <c r="DD42" s="690">
        <v>3982893</v>
      </c>
      <c r="DE42" s="685"/>
      <c r="DF42" s="685"/>
      <c r="DG42" s="685"/>
      <c r="DH42" s="685"/>
      <c r="DI42" s="685"/>
      <c r="DJ42" s="685"/>
      <c r="DK42" s="686"/>
      <c r="DL42" s="691"/>
      <c r="DM42" s="692"/>
      <c r="DN42" s="692"/>
      <c r="DO42" s="692"/>
      <c r="DP42" s="692"/>
      <c r="DQ42" s="692"/>
      <c r="DR42" s="692"/>
      <c r="DS42" s="692"/>
      <c r="DT42" s="692"/>
      <c r="DU42" s="692"/>
      <c r="DV42" s="693"/>
      <c r="DW42" s="694"/>
      <c r="DX42" s="695"/>
      <c r="DY42" s="695"/>
      <c r="DZ42" s="695"/>
      <c r="EA42" s="695"/>
      <c r="EB42" s="695"/>
      <c r="EC42" s="696"/>
    </row>
    <row r="43" spans="2:133" ht="11.25" customHeight="1" x14ac:dyDescent="0.15">
      <c r="BV43" s="238"/>
      <c r="BW43" s="238"/>
      <c r="BX43" s="238"/>
      <c r="BY43" s="238"/>
      <c r="BZ43" s="238"/>
      <c r="CA43" s="238"/>
      <c r="CB43" s="238"/>
      <c r="CD43" s="681" t="s">
        <v>350</v>
      </c>
      <c r="CE43" s="682"/>
      <c r="CF43" s="682"/>
      <c r="CG43" s="682"/>
      <c r="CH43" s="682"/>
      <c r="CI43" s="682"/>
      <c r="CJ43" s="682"/>
      <c r="CK43" s="682"/>
      <c r="CL43" s="682"/>
      <c r="CM43" s="682"/>
      <c r="CN43" s="682"/>
      <c r="CO43" s="682"/>
      <c r="CP43" s="682"/>
      <c r="CQ43" s="683"/>
      <c r="CR43" s="684">
        <v>242338</v>
      </c>
      <c r="CS43" s="703"/>
      <c r="CT43" s="703"/>
      <c r="CU43" s="703"/>
      <c r="CV43" s="703"/>
      <c r="CW43" s="703"/>
      <c r="CX43" s="703"/>
      <c r="CY43" s="704"/>
      <c r="CZ43" s="687">
        <v>0.2</v>
      </c>
      <c r="DA43" s="705"/>
      <c r="DB43" s="705"/>
      <c r="DC43" s="706"/>
      <c r="DD43" s="690">
        <v>242338</v>
      </c>
      <c r="DE43" s="703"/>
      <c r="DF43" s="703"/>
      <c r="DG43" s="703"/>
      <c r="DH43" s="703"/>
      <c r="DI43" s="703"/>
      <c r="DJ43" s="703"/>
      <c r="DK43" s="704"/>
      <c r="DL43" s="691"/>
      <c r="DM43" s="692"/>
      <c r="DN43" s="692"/>
      <c r="DO43" s="692"/>
      <c r="DP43" s="692"/>
      <c r="DQ43" s="692"/>
      <c r="DR43" s="692"/>
      <c r="DS43" s="692"/>
      <c r="DT43" s="692"/>
      <c r="DU43" s="692"/>
      <c r="DV43" s="693"/>
      <c r="DW43" s="694"/>
      <c r="DX43" s="695"/>
      <c r="DY43" s="695"/>
      <c r="DZ43" s="695"/>
      <c r="EA43" s="695"/>
      <c r="EB43" s="695"/>
      <c r="EC43" s="696"/>
    </row>
    <row r="44" spans="2:133" ht="11.25" customHeight="1" x14ac:dyDescent="0.15">
      <c r="CD44" s="697" t="s">
        <v>299</v>
      </c>
      <c r="CE44" s="698"/>
      <c r="CF44" s="681" t="s">
        <v>351</v>
      </c>
      <c r="CG44" s="682"/>
      <c r="CH44" s="682"/>
      <c r="CI44" s="682"/>
      <c r="CJ44" s="682"/>
      <c r="CK44" s="682"/>
      <c r="CL44" s="682"/>
      <c r="CM44" s="682"/>
      <c r="CN44" s="682"/>
      <c r="CO44" s="682"/>
      <c r="CP44" s="682"/>
      <c r="CQ44" s="683"/>
      <c r="CR44" s="684">
        <v>8943278</v>
      </c>
      <c r="CS44" s="685"/>
      <c r="CT44" s="685"/>
      <c r="CU44" s="685"/>
      <c r="CV44" s="685"/>
      <c r="CW44" s="685"/>
      <c r="CX44" s="685"/>
      <c r="CY44" s="686"/>
      <c r="CZ44" s="687">
        <v>8.6999999999999993</v>
      </c>
      <c r="DA44" s="688"/>
      <c r="DB44" s="688"/>
      <c r="DC44" s="689"/>
      <c r="DD44" s="690">
        <v>3915023</v>
      </c>
      <c r="DE44" s="685"/>
      <c r="DF44" s="685"/>
      <c r="DG44" s="685"/>
      <c r="DH44" s="685"/>
      <c r="DI44" s="685"/>
      <c r="DJ44" s="685"/>
      <c r="DK44" s="686"/>
      <c r="DL44" s="691"/>
      <c r="DM44" s="692"/>
      <c r="DN44" s="692"/>
      <c r="DO44" s="692"/>
      <c r="DP44" s="692"/>
      <c r="DQ44" s="692"/>
      <c r="DR44" s="692"/>
      <c r="DS44" s="692"/>
      <c r="DT44" s="692"/>
      <c r="DU44" s="692"/>
      <c r="DV44" s="693"/>
      <c r="DW44" s="694"/>
      <c r="DX44" s="695"/>
      <c r="DY44" s="695"/>
      <c r="DZ44" s="695"/>
      <c r="EA44" s="695"/>
      <c r="EB44" s="695"/>
      <c r="EC44" s="696"/>
    </row>
    <row r="45" spans="2:133" ht="11.25" customHeight="1" x14ac:dyDescent="0.15">
      <c r="CD45" s="699"/>
      <c r="CE45" s="700"/>
      <c r="CF45" s="681" t="s">
        <v>352</v>
      </c>
      <c r="CG45" s="682"/>
      <c r="CH45" s="682"/>
      <c r="CI45" s="682"/>
      <c r="CJ45" s="682"/>
      <c r="CK45" s="682"/>
      <c r="CL45" s="682"/>
      <c r="CM45" s="682"/>
      <c r="CN45" s="682"/>
      <c r="CO45" s="682"/>
      <c r="CP45" s="682"/>
      <c r="CQ45" s="683"/>
      <c r="CR45" s="684">
        <v>1328293</v>
      </c>
      <c r="CS45" s="703"/>
      <c r="CT45" s="703"/>
      <c r="CU45" s="703"/>
      <c r="CV45" s="703"/>
      <c r="CW45" s="703"/>
      <c r="CX45" s="703"/>
      <c r="CY45" s="704"/>
      <c r="CZ45" s="687">
        <v>1.3</v>
      </c>
      <c r="DA45" s="705"/>
      <c r="DB45" s="705"/>
      <c r="DC45" s="706"/>
      <c r="DD45" s="690">
        <v>162111</v>
      </c>
      <c r="DE45" s="703"/>
      <c r="DF45" s="703"/>
      <c r="DG45" s="703"/>
      <c r="DH45" s="703"/>
      <c r="DI45" s="703"/>
      <c r="DJ45" s="703"/>
      <c r="DK45" s="704"/>
      <c r="DL45" s="691"/>
      <c r="DM45" s="692"/>
      <c r="DN45" s="692"/>
      <c r="DO45" s="692"/>
      <c r="DP45" s="692"/>
      <c r="DQ45" s="692"/>
      <c r="DR45" s="692"/>
      <c r="DS45" s="692"/>
      <c r="DT45" s="692"/>
      <c r="DU45" s="692"/>
      <c r="DV45" s="693"/>
      <c r="DW45" s="694"/>
      <c r="DX45" s="695"/>
      <c r="DY45" s="695"/>
      <c r="DZ45" s="695"/>
      <c r="EA45" s="695"/>
      <c r="EB45" s="695"/>
      <c r="EC45" s="696"/>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9"/>
      <c r="CE46" s="700"/>
      <c r="CF46" s="681" t="s">
        <v>354</v>
      </c>
      <c r="CG46" s="682"/>
      <c r="CH46" s="682"/>
      <c r="CI46" s="682"/>
      <c r="CJ46" s="682"/>
      <c r="CK46" s="682"/>
      <c r="CL46" s="682"/>
      <c r="CM46" s="682"/>
      <c r="CN46" s="682"/>
      <c r="CO46" s="682"/>
      <c r="CP46" s="682"/>
      <c r="CQ46" s="683"/>
      <c r="CR46" s="684">
        <v>7614985</v>
      </c>
      <c r="CS46" s="685"/>
      <c r="CT46" s="685"/>
      <c r="CU46" s="685"/>
      <c r="CV46" s="685"/>
      <c r="CW46" s="685"/>
      <c r="CX46" s="685"/>
      <c r="CY46" s="686"/>
      <c r="CZ46" s="687">
        <v>7.4</v>
      </c>
      <c r="DA46" s="688"/>
      <c r="DB46" s="688"/>
      <c r="DC46" s="689"/>
      <c r="DD46" s="690">
        <v>3752912</v>
      </c>
      <c r="DE46" s="685"/>
      <c r="DF46" s="685"/>
      <c r="DG46" s="685"/>
      <c r="DH46" s="685"/>
      <c r="DI46" s="685"/>
      <c r="DJ46" s="685"/>
      <c r="DK46" s="686"/>
      <c r="DL46" s="691"/>
      <c r="DM46" s="692"/>
      <c r="DN46" s="692"/>
      <c r="DO46" s="692"/>
      <c r="DP46" s="692"/>
      <c r="DQ46" s="692"/>
      <c r="DR46" s="692"/>
      <c r="DS46" s="692"/>
      <c r="DT46" s="692"/>
      <c r="DU46" s="692"/>
      <c r="DV46" s="693"/>
      <c r="DW46" s="694"/>
      <c r="DX46" s="695"/>
      <c r="DY46" s="695"/>
      <c r="DZ46" s="695"/>
      <c r="EA46" s="695"/>
      <c r="EB46" s="695"/>
      <c r="EC46" s="696"/>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9"/>
      <c r="CE47" s="700"/>
      <c r="CF47" s="681" t="s">
        <v>356</v>
      </c>
      <c r="CG47" s="682"/>
      <c r="CH47" s="682"/>
      <c r="CI47" s="682"/>
      <c r="CJ47" s="682"/>
      <c r="CK47" s="682"/>
      <c r="CL47" s="682"/>
      <c r="CM47" s="682"/>
      <c r="CN47" s="682"/>
      <c r="CO47" s="682"/>
      <c r="CP47" s="682"/>
      <c r="CQ47" s="683"/>
      <c r="CR47" s="684">
        <v>124090</v>
      </c>
      <c r="CS47" s="703"/>
      <c r="CT47" s="703"/>
      <c r="CU47" s="703"/>
      <c r="CV47" s="703"/>
      <c r="CW47" s="703"/>
      <c r="CX47" s="703"/>
      <c r="CY47" s="704"/>
      <c r="CZ47" s="687">
        <v>0.1</v>
      </c>
      <c r="DA47" s="705"/>
      <c r="DB47" s="705"/>
      <c r="DC47" s="706"/>
      <c r="DD47" s="690">
        <v>67870</v>
      </c>
      <c r="DE47" s="703"/>
      <c r="DF47" s="703"/>
      <c r="DG47" s="703"/>
      <c r="DH47" s="703"/>
      <c r="DI47" s="703"/>
      <c r="DJ47" s="703"/>
      <c r="DK47" s="704"/>
      <c r="DL47" s="691"/>
      <c r="DM47" s="692"/>
      <c r="DN47" s="692"/>
      <c r="DO47" s="692"/>
      <c r="DP47" s="692"/>
      <c r="DQ47" s="692"/>
      <c r="DR47" s="692"/>
      <c r="DS47" s="692"/>
      <c r="DT47" s="692"/>
      <c r="DU47" s="692"/>
      <c r="DV47" s="693"/>
      <c r="DW47" s="694"/>
      <c r="DX47" s="695"/>
      <c r="DY47" s="695"/>
      <c r="DZ47" s="695"/>
      <c r="EA47" s="695"/>
      <c r="EB47" s="695"/>
      <c r="EC47" s="696"/>
    </row>
    <row r="48" spans="2:133" x14ac:dyDescent="0.15">
      <c r="B48" s="241" t="s">
        <v>357</v>
      </c>
      <c r="CD48" s="701"/>
      <c r="CE48" s="702"/>
      <c r="CF48" s="681" t="s">
        <v>358</v>
      </c>
      <c r="CG48" s="682"/>
      <c r="CH48" s="682"/>
      <c r="CI48" s="682"/>
      <c r="CJ48" s="682"/>
      <c r="CK48" s="682"/>
      <c r="CL48" s="682"/>
      <c r="CM48" s="682"/>
      <c r="CN48" s="682"/>
      <c r="CO48" s="682"/>
      <c r="CP48" s="682"/>
      <c r="CQ48" s="683"/>
      <c r="CR48" s="684" t="s">
        <v>136</v>
      </c>
      <c r="CS48" s="685"/>
      <c r="CT48" s="685"/>
      <c r="CU48" s="685"/>
      <c r="CV48" s="685"/>
      <c r="CW48" s="685"/>
      <c r="CX48" s="685"/>
      <c r="CY48" s="686"/>
      <c r="CZ48" s="687" t="s">
        <v>262</v>
      </c>
      <c r="DA48" s="688"/>
      <c r="DB48" s="688"/>
      <c r="DC48" s="689"/>
      <c r="DD48" s="690" t="s">
        <v>136</v>
      </c>
      <c r="DE48" s="685"/>
      <c r="DF48" s="685"/>
      <c r="DG48" s="685"/>
      <c r="DH48" s="685"/>
      <c r="DI48" s="685"/>
      <c r="DJ48" s="685"/>
      <c r="DK48" s="686"/>
      <c r="DL48" s="691"/>
      <c r="DM48" s="692"/>
      <c r="DN48" s="692"/>
      <c r="DO48" s="692"/>
      <c r="DP48" s="692"/>
      <c r="DQ48" s="692"/>
      <c r="DR48" s="692"/>
      <c r="DS48" s="692"/>
      <c r="DT48" s="692"/>
      <c r="DU48" s="692"/>
      <c r="DV48" s="693"/>
      <c r="DW48" s="694"/>
      <c r="DX48" s="695"/>
      <c r="DY48" s="695"/>
      <c r="DZ48" s="695"/>
      <c r="EA48" s="695"/>
      <c r="EB48" s="695"/>
      <c r="EC48" s="696"/>
    </row>
    <row r="49" spans="82:133" ht="11.25" customHeight="1" x14ac:dyDescent="0.15">
      <c r="CD49" s="665" t="s">
        <v>359</v>
      </c>
      <c r="CE49" s="666"/>
      <c r="CF49" s="666"/>
      <c r="CG49" s="666"/>
      <c r="CH49" s="666"/>
      <c r="CI49" s="666"/>
      <c r="CJ49" s="666"/>
      <c r="CK49" s="666"/>
      <c r="CL49" s="666"/>
      <c r="CM49" s="666"/>
      <c r="CN49" s="666"/>
      <c r="CO49" s="666"/>
      <c r="CP49" s="666"/>
      <c r="CQ49" s="667"/>
      <c r="CR49" s="668">
        <v>102997593</v>
      </c>
      <c r="CS49" s="669"/>
      <c r="CT49" s="669"/>
      <c r="CU49" s="669"/>
      <c r="CV49" s="669"/>
      <c r="CW49" s="669"/>
      <c r="CX49" s="669"/>
      <c r="CY49" s="670"/>
      <c r="CZ49" s="671">
        <v>100</v>
      </c>
      <c r="DA49" s="672"/>
      <c r="DB49" s="672"/>
      <c r="DC49" s="673"/>
      <c r="DD49" s="674">
        <v>65629421</v>
      </c>
      <c r="DE49" s="669"/>
      <c r="DF49" s="669"/>
      <c r="DG49" s="669"/>
      <c r="DH49" s="669"/>
      <c r="DI49" s="669"/>
      <c r="DJ49" s="669"/>
      <c r="DK49" s="670"/>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rS8HvcHRABKmg32eWOtR/HygvojZhLDPVrIX0v0+79q3oeHm29KEjOKv49PS/U6A5x3MZqjafGJikzqJIKJUAQ==" saltValue="ifjsLhtBRV/buSPq8A9d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361</v>
      </c>
      <c r="DK2" s="1203"/>
      <c r="DL2" s="1203"/>
      <c r="DM2" s="1203"/>
      <c r="DN2" s="1203"/>
      <c r="DO2" s="1204"/>
      <c r="DP2" s="250"/>
      <c r="DQ2" s="1202" t="s">
        <v>362</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1" t="s">
        <v>363</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4" t="s">
        <v>365</v>
      </c>
      <c r="B5" s="1095"/>
      <c r="C5" s="1095"/>
      <c r="D5" s="1095"/>
      <c r="E5" s="1095"/>
      <c r="F5" s="1095"/>
      <c r="G5" s="1095"/>
      <c r="H5" s="1095"/>
      <c r="I5" s="1095"/>
      <c r="J5" s="1095"/>
      <c r="K5" s="1095"/>
      <c r="L5" s="1095"/>
      <c r="M5" s="1095"/>
      <c r="N5" s="1095"/>
      <c r="O5" s="1095"/>
      <c r="P5" s="1096"/>
      <c r="Q5" s="1100" t="s">
        <v>366</v>
      </c>
      <c r="R5" s="1101"/>
      <c r="S5" s="1101"/>
      <c r="T5" s="1101"/>
      <c r="U5" s="1102"/>
      <c r="V5" s="1100" t="s">
        <v>367</v>
      </c>
      <c r="W5" s="1101"/>
      <c r="X5" s="1101"/>
      <c r="Y5" s="1101"/>
      <c r="Z5" s="1102"/>
      <c r="AA5" s="1100" t="s">
        <v>368</v>
      </c>
      <c r="AB5" s="1101"/>
      <c r="AC5" s="1101"/>
      <c r="AD5" s="1101"/>
      <c r="AE5" s="1101"/>
      <c r="AF5" s="1205" t="s">
        <v>369</v>
      </c>
      <c r="AG5" s="1101"/>
      <c r="AH5" s="1101"/>
      <c r="AI5" s="1101"/>
      <c r="AJ5" s="1116"/>
      <c r="AK5" s="1101" t="s">
        <v>370</v>
      </c>
      <c r="AL5" s="1101"/>
      <c r="AM5" s="1101"/>
      <c r="AN5" s="1101"/>
      <c r="AO5" s="1102"/>
      <c r="AP5" s="1100" t="s">
        <v>371</v>
      </c>
      <c r="AQ5" s="1101"/>
      <c r="AR5" s="1101"/>
      <c r="AS5" s="1101"/>
      <c r="AT5" s="1102"/>
      <c r="AU5" s="1100" t="s">
        <v>372</v>
      </c>
      <c r="AV5" s="1101"/>
      <c r="AW5" s="1101"/>
      <c r="AX5" s="1101"/>
      <c r="AY5" s="1116"/>
      <c r="AZ5" s="257"/>
      <c r="BA5" s="257"/>
      <c r="BB5" s="257"/>
      <c r="BC5" s="257"/>
      <c r="BD5" s="257"/>
      <c r="BE5" s="258"/>
      <c r="BF5" s="258"/>
      <c r="BG5" s="258"/>
      <c r="BH5" s="258"/>
      <c r="BI5" s="258"/>
      <c r="BJ5" s="258"/>
      <c r="BK5" s="258"/>
      <c r="BL5" s="258"/>
      <c r="BM5" s="258"/>
      <c r="BN5" s="258"/>
      <c r="BO5" s="258"/>
      <c r="BP5" s="258"/>
      <c r="BQ5" s="1094" t="s">
        <v>373</v>
      </c>
      <c r="BR5" s="1095"/>
      <c r="BS5" s="1095"/>
      <c r="BT5" s="1095"/>
      <c r="BU5" s="1095"/>
      <c r="BV5" s="1095"/>
      <c r="BW5" s="1095"/>
      <c r="BX5" s="1095"/>
      <c r="BY5" s="1095"/>
      <c r="BZ5" s="1095"/>
      <c r="CA5" s="1095"/>
      <c r="CB5" s="1095"/>
      <c r="CC5" s="1095"/>
      <c r="CD5" s="1095"/>
      <c r="CE5" s="1095"/>
      <c r="CF5" s="1095"/>
      <c r="CG5" s="1096"/>
      <c r="CH5" s="1100" t="s">
        <v>374</v>
      </c>
      <c r="CI5" s="1101"/>
      <c r="CJ5" s="1101"/>
      <c r="CK5" s="1101"/>
      <c r="CL5" s="1102"/>
      <c r="CM5" s="1100" t="s">
        <v>375</v>
      </c>
      <c r="CN5" s="1101"/>
      <c r="CO5" s="1101"/>
      <c r="CP5" s="1101"/>
      <c r="CQ5" s="1102"/>
      <c r="CR5" s="1100" t="s">
        <v>376</v>
      </c>
      <c r="CS5" s="1101"/>
      <c r="CT5" s="1101"/>
      <c r="CU5" s="1101"/>
      <c r="CV5" s="1102"/>
      <c r="CW5" s="1100" t="s">
        <v>377</v>
      </c>
      <c r="CX5" s="1101"/>
      <c r="CY5" s="1101"/>
      <c r="CZ5" s="1101"/>
      <c r="DA5" s="1102"/>
      <c r="DB5" s="1100" t="s">
        <v>378</v>
      </c>
      <c r="DC5" s="1101"/>
      <c r="DD5" s="1101"/>
      <c r="DE5" s="1101"/>
      <c r="DF5" s="1102"/>
      <c r="DG5" s="1212" t="s">
        <v>379</v>
      </c>
      <c r="DH5" s="1213"/>
      <c r="DI5" s="1213"/>
      <c r="DJ5" s="1213"/>
      <c r="DK5" s="1214"/>
      <c r="DL5" s="1212" t="s">
        <v>380</v>
      </c>
      <c r="DM5" s="1213"/>
      <c r="DN5" s="1213"/>
      <c r="DO5" s="1213"/>
      <c r="DP5" s="1214"/>
      <c r="DQ5" s="1100" t="s">
        <v>381</v>
      </c>
      <c r="DR5" s="1101"/>
      <c r="DS5" s="1101"/>
      <c r="DT5" s="1101"/>
      <c r="DU5" s="1102"/>
      <c r="DV5" s="1100" t="s">
        <v>372</v>
      </c>
      <c r="DW5" s="1101"/>
      <c r="DX5" s="1101"/>
      <c r="DY5" s="1101"/>
      <c r="DZ5" s="1116"/>
      <c r="EA5" s="255"/>
    </row>
    <row r="6" spans="1:131" s="256"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06"/>
      <c r="AG6" s="1104"/>
      <c r="AH6" s="1104"/>
      <c r="AI6" s="1104"/>
      <c r="AJ6" s="1117"/>
      <c r="AK6" s="1104"/>
      <c r="AL6" s="1104"/>
      <c r="AM6" s="1104"/>
      <c r="AN6" s="1104"/>
      <c r="AO6" s="1105"/>
      <c r="AP6" s="1103"/>
      <c r="AQ6" s="1104"/>
      <c r="AR6" s="1104"/>
      <c r="AS6" s="1104"/>
      <c r="AT6" s="1105"/>
      <c r="AU6" s="1103"/>
      <c r="AV6" s="1104"/>
      <c r="AW6" s="1104"/>
      <c r="AX6" s="1104"/>
      <c r="AY6" s="1117"/>
      <c r="AZ6" s="253"/>
      <c r="BA6" s="253"/>
      <c r="BB6" s="253"/>
      <c r="BC6" s="253"/>
      <c r="BD6" s="253"/>
      <c r="BE6" s="254"/>
      <c r="BF6" s="254"/>
      <c r="BG6" s="254"/>
      <c r="BH6" s="254"/>
      <c r="BI6" s="254"/>
      <c r="BJ6" s="254"/>
      <c r="BK6" s="254"/>
      <c r="BL6" s="254"/>
      <c r="BM6" s="254"/>
      <c r="BN6" s="254"/>
      <c r="BO6" s="254"/>
      <c r="BP6" s="254"/>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15"/>
      <c r="DH6" s="1216"/>
      <c r="DI6" s="1216"/>
      <c r="DJ6" s="1216"/>
      <c r="DK6" s="1217"/>
      <c r="DL6" s="1215"/>
      <c r="DM6" s="1216"/>
      <c r="DN6" s="1216"/>
      <c r="DO6" s="1216"/>
      <c r="DP6" s="1217"/>
      <c r="DQ6" s="1103"/>
      <c r="DR6" s="1104"/>
      <c r="DS6" s="1104"/>
      <c r="DT6" s="1104"/>
      <c r="DU6" s="1105"/>
      <c r="DV6" s="1103"/>
      <c r="DW6" s="1104"/>
      <c r="DX6" s="1104"/>
      <c r="DY6" s="1104"/>
      <c r="DZ6" s="1117"/>
      <c r="EA6" s="255"/>
    </row>
    <row r="7" spans="1:131" s="256" customFormat="1" ht="26.25" customHeight="1" thickTop="1" x14ac:dyDescent="0.15">
      <c r="A7" s="259">
        <v>1</v>
      </c>
      <c r="B7" s="1148" t="s">
        <v>382</v>
      </c>
      <c r="C7" s="1149"/>
      <c r="D7" s="1149"/>
      <c r="E7" s="1149"/>
      <c r="F7" s="1149"/>
      <c r="G7" s="1149"/>
      <c r="H7" s="1149"/>
      <c r="I7" s="1149"/>
      <c r="J7" s="1149"/>
      <c r="K7" s="1149"/>
      <c r="L7" s="1149"/>
      <c r="M7" s="1149"/>
      <c r="N7" s="1149"/>
      <c r="O7" s="1149"/>
      <c r="P7" s="1150"/>
      <c r="Q7" s="1196">
        <v>105712</v>
      </c>
      <c r="R7" s="1197"/>
      <c r="S7" s="1197"/>
      <c r="T7" s="1197"/>
      <c r="U7" s="1197"/>
      <c r="V7" s="1197">
        <v>103243</v>
      </c>
      <c r="W7" s="1197"/>
      <c r="X7" s="1197"/>
      <c r="Y7" s="1197"/>
      <c r="Z7" s="1197"/>
      <c r="AA7" s="1197">
        <v>2469</v>
      </c>
      <c r="AB7" s="1197"/>
      <c r="AC7" s="1197"/>
      <c r="AD7" s="1197"/>
      <c r="AE7" s="1198"/>
      <c r="AF7" s="1199">
        <v>2469</v>
      </c>
      <c r="AG7" s="1200"/>
      <c r="AH7" s="1200"/>
      <c r="AI7" s="1200"/>
      <c r="AJ7" s="1201"/>
      <c r="AK7" s="1189">
        <v>1847</v>
      </c>
      <c r="AL7" s="1190"/>
      <c r="AM7" s="1190"/>
      <c r="AN7" s="1190"/>
      <c r="AO7" s="1190"/>
      <c r="AP7" s="1190">
        <v>31937</v>
      </c>
      <c r="AQ7" s="1190"/>
      <c r="AR7" s="1190"/>
      <c r="AS7" s="1190"/>
      <c r="AT7" s="1190"/>
      <c r="AU7" s="1191"/>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c r="BS7" s="1193" t="s">
        <v>591</v>
      </c>
      <c r="BT7" s="1194"/>
      <c r="BU7" s="1194"/>
      <c r="BV7" s="1194"/>
      <c r="BW7" s="1194"/>
      <c r="BX7" s="1194"/>
      <c r="BY7" s="1194"/>
      <c r="BZ7" s="1194"/>
      <c r="CA7" s="1194"/>
      <c r="CB7" s="1194"/>
      <c r="CC7" s="1194"/>
      <c r="CD7" s="1194"/>
      <c r="CE7" s="1194"/>
      <c r="CF7" s="1194"/>
      <c r="CG7" s="1195"/>
      <c r="CH7" s="1186">
        <v>2</v>
      </c>
      <c r="CI7" s="1187"/>
      <c r="CJ7" s="1187"/>
      <c r="CK7" s="1187"/>
      <c r="CL7" s="1188"/>
      <c r="CM7" s="1186">
        <v>368</v>
      </c>
      <c r="CN7" s="1187"/>
      <c r="CO7" s="1187"/>
      <c r="CP7" s="1187"/>
      <c r="CQ7" s="1188"/>
      <c r="CR7" s="1186">
        <v>300</v>
      </c>
      <c r="CS7" s="1187"/>
      <c r="CT7" s="1187"/>
      <c r="CU7" s="1187"/>
      <c r="CV7" s="1188"/>
      <c r="CW7" s="1186">
        <v>40</v>
      </c>
      <c r="CX7" s="1187"/>
      <c r="CY7" s="1187"/>
      <c r="CZ7" s="1187"/>
      <c r="DA7" s="1188"/>
      <c r="DB7" s="1186" t="s">
        <v>604</v>
      </c>
      <c r="DC7" s="1187"/>
      <c r="DD7" s="1187"/>
      <c r="DE7" s="1187"/>
      <c r="DF7" s="1188"/>
      <c r="DG7" s="1186" t="s">
        <v>596</v>
      </c>
      <c r="DH7" s="1187"/>
      <c r="DI7" s="1187"/>
      <c r="DJ7" s="1187"/>
      <c r="DK7" s="1188"/>
      <c r="DL7" s="1186" t="s">
        <v>596</v>
      </c>
      <c r="DM7" s="1187"/>
      <c r="DN7" s="1187"/>
      <c r="DO7" s="1187"/>
      <c r="DP7" s="1188"/>
      <c r="DQ7" s="1186" t="s">
        <v>596</v>
      </c>
      <c r="DR7" s="1187"/>
      <c r="DS7" s="1187"/>
      <c r="DT7" s="1187"/>
      <c r="DU7" s="1188"/>
      <c r="DV7" s="1207"/>
      <c r="DW7" s="1208"/>
      <c r="DX7" s="1208"/>
      <c r="DY7" s="1208"/>
      <c r="DZ7" s="1209"/>
      <c r="EA7" s="255"/>
    </row>
    <row r="8" spans="1:131" s="256" customFormat="1" ht="26.25" customHeight="1" x14ac:dyDescent="0.15">
      <c r="A8" s="262">
        <v>2</v>
      </c>
      <c r="B8" s="1136" t="s">
        <v>383</v>
      </c>
      <c r="C8" s="1137"/>
      <c r="D8" s="1137"/>
      <c r="E8" s="1137"/>
      <c r="F8" s="1137"/>
      <c r="G8" s="1137"/>
      <c r="H8" s="1137"/>
      <c r="I8" s="1137"/>
      <c r="J8" s="1137"/>
      <c r="K8" s="1137"/>
      <c r="L8" s="1137"/>
      <c r="M8" s="1137"/>
      <c r="N8" s="1137"/>
      <c r="O8" s="1137"/>
      <c r="P8" s="1138"/>
      <c r="Q8" s="1142">
        <v>1343</v>
      </c>
      <c r="R8" s="1143"/>
      <c r="S8" s="1143"/>
      <c r="T8" s="1143"/>
      <c r="U8" s="1143"/>
      <c r="V8" s="1143">
        <v>1258</v>
      </c>
      <c r="W8" s="1143"/>
      <c r="X8" s="1143"/>
      <c r="Y8" s="1143"/>
      <c r="Z8" s="1143"/>
      <c r="AA8" s="1143">
        <v>85</v>
      </c>
      <c r="AB8" s="1143"/>
      <c r="AC8" s="1143"/>
      <c r="AD8" s="1143"/>
      <c r="AE8" s="1144"/>
      <c r="AF8" s="1118">
        <v>58</v>
      </c>
      <c r="AG8" s="1119"/>
      <c r="AH8" s="1119"/>
      <c r="AI8" s="1119"/>
      <c r="AJ8" s="1120"/>
      <c r="AK8" s="1184">
        <v>53</v>
      </c>
      <c r="AL8" s="1185"/>
      <c r="AM8" s="1185"/>
      <c r="AN8" s="1185"/>
      <c r="AO8" s="1185"/>
      <c r="AP8" s="1185">
        <v>8501</v>
      </c>
      <c r="AQ8" s="1185"/>
      <c r="AR8" s="1185"/>
      <c r="AS8" s="1185"/>
      <c r="AT8" s="1185"/>
      <c r="AU8" s="1182"/>
      <c r="AV8" s="1182"/>
      <c r="AW8" s="1182"/>
      <c r="AX8" s="1182"/>
      <c r="AY8" s="1183"/>
      <c r="AZ8" s="253"/>
      <c r="BA8" s="253"/>
      <c r="BB8" s="253"/>
      <c r="BC8" s="253"/>
      <c r="BD8" s="253"/>
      <c r="BE8" s="254"/>
      <c r="BF8" s="254"/>
      <c r="BG8" s="254"/>
      <c r="BH8" s="254"/>
      <c r="BI8" s="254"/>
      <c r="BJ8" s="254"/>
      <c r="BK8" s="254"/>
      <c r="BL8" s="254"/>
      <c r="BM8" s="254"/>
      <c r="BN8" s="254"/>
      <c r="BO8" s="254"/>
      <c r="BP8" s="254"/>
      <c r="BQ8" s="263">
        <v>2</v>
      </c>
      <c r="BR8" s="264" t="s">
        <v>608</v>
      </c>
      <c r="BS8" s="1113" t="s">
        <v>592</v>
      </c>
      <c r="BT8" s="1114"/>
      <c r="BU8" s="1114"/>
      <c r="BV8" s="1114"/>
      <c r="BW8" s="1114"/>
      <c r="BX8" s="1114"/>
      <c r="BY8" s="1114"/>
      <c r="BZ8" s="1114"/>
      <c r="CA8" s="1114"/>
      <c r="CB8" s="1114"/>
      <c r="CC8" s="1114"/>
      <c r="CD8" s="1114"/>
      <c r="CE8" s="1114"/>
      <c r="CF8" s="1114"/>
      <c r="CG8" s="1115"/>
      <c r="CH8" s="1088">
        <v>-1</v>
      </c>
      <c r="CI8" s="1089"/>
      <c r="CJ8" s="1089"/>
      <c r="CK8" s="1089"/>
      <c r="CL8" s="1090"/>
      <c r="CM8" s="1088">
        <v>194</v>
      </c>
      <c r="CN8" s="1089"/>
      <c r="CO8" s="1089"/>
      <c r="CP8" s="1089"/>
      <c r="CQ8" s="1090"/>
      <c r="CR8" s="1088">
        <v>5</v>
      </c>
      <c r="CS8" s="1089"/>
      <c r="CT8" s="1089"/>
      <c r="CU8" s="1089"/>
      <c r="CV8" s="1090"/>
      <c r="CW8" s="1088">
        <v>0</v>
      </c>
      <c r="CX8" s="1089"/>
      <c r="CY8" s="1089"/>
      <c r="CZ8" s="1089"/>
      <c r="DA8" s="1090"/>
      <c r="DB8" s="1088">
        <v>2049</v>
      </c>
      <c r="DC8" s="1089"/>
      <c r="DD8" s="1089"/>
      <c r="DE8" s="1089"/>
      <c r="DF8" s="1090"/>
      <c r="DG8" s="1088" t="s">
        <v>596</v>
      </c>
      <c r="DH8" s="1089"/>
      <c r="DI8" s="1089"/>
      <c r="DJ8" s="1089"/>
      <c r="DK8" s="1090"/>
      <c r="DL8" s="1088" t="s">
        <v>596</v>
      </c>
      <c r="DM8" s="1089"/>
      <c r="DN8" s="1089"/>
      <c r="DO8" s="1089"/>
      <c r="DP8" s="1090"/>
      <c r="DQ8" s="1088" t="s">
        <v>596</v>
      </c>
      <c r="DR8" s="1089"/>
      <c r="DS8" s="1089"/>
      <c r="DT8" s="1089"/>
      <c r="DU8" s="1090"/>
      <c r="DV8" s="1091"/>
      <c r="DW8" s="1092"/>
      <c r="DX8" s="1092"/>
      <c r="DY8" s="1092"/>
      <c r="DZ8" s="1093"/>
      <c r="EA8" s="255"/>
    </row>
    <row r="9" spans="1:131" s="256" customFormat="1" ht="26.25" customHeight="1" x14ac:dyDescent="0.15">
      <c r="A9" s="262">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4"/>
      <c r="AL9" s="1185"/>
      <c r="AM9" s="1185"/>
      <c r="AN9" s="1185"/>
      <c r="AO9" s="1185"/>
      <c r="AP9" s="1185"/>
      <c r="AQ9" s="1185"/>
      <c r="AR9" s="1185"/>
      <c r="AS9" s="1185"/>
      <c r="AT9" s="1185"/>
      <c r="AU9" s="1182"/>
      <c r="AV9" s="1182"/>
      <c r="AW9" s="1182"/>
      <c r="AX9" s="1182"/>
      <c r="AY9" s="1183"/>
      <c r="AZ9" s="253"/>
      <c r="BA9" s="253"/>
      <c r="BB9" s="253"/>
      <c r="BC9" s="253"/>
      <c r="BD9" s="253"/>
      <c r="BE9" s="254"/>
      <c r="BF9" s="254"/>
      <c r="BG9" s="254"/>
      <c r="BH9" s="254"/>
      <c r="BI9" s="254"/>
      <c r="BJ9" s="254"/>
      <c r="BK9" s="254"/>
      <c r="BL9" s="254"/>
      <c r="BM9" s="254"/>
      <c r="BN9" s="254"/>
      <c r="BO9" s="254"/>
      <c r="BP9" s="254"/>
      <c r="BQ9" s="263">
        <v>3</v>
      </c>
      <c r="BR9" s="264"/>
      <c r="BS9" s="1113" t="s">
        <v>593</v>
      </c>
      <c r="BT9" s="1114"/>
      <c r="BU9" s="1114"/>
      <c r="BV9" s="1114"/>
      <c r="BW9" s="1114"/>
      <c r="BX9" s="1114"/>
      <c r="BY9" s="1114"/>
      <c r="BZ9" s="1114"/>
      <c r="CA9" s="1114"/>
      <c r="CB9" s="1114"/>
      <c r="CC9" s="1114"/>
      <c r="CD9" s="1114"/>
      <c r="CE9" s="1114"/>
      <c r="CF9" s="1114"/>
      <c r="CG9" s="1115"/>
      <c r="CH9" s="1088">
        <v>38</v>
      </c>
      <c r="CI9" s="1089"/>
      <c r="CJ9" s="1089"/>
      <c r="CK9" s="1089"/>
      <c r="CL9" s="1090"/>
      <c r="CM9" s="1088">
        <v>1221</v>
      </c>
      <c r="CN9" s="1089"/>
      <c r="CO9" s="1089"/>
      <c r="CP9" s="1089"/>
      <c r="CQ9" s="1090"/>
      <c r="CR9" s="1088">
        <v>800</v>
      </c>
      <c r="CS9" s="1089"/>
      <c r="CT9" s="1089"/>
      <c r="CU9" s="1089"/>
      <c r="CV9" s="1090"/>
      <c r="CW9" s="1088">
        <v>238</v>
      </c>
      <c r="CX9" s="1089"/>
      <c r="CY9" s="1089"/>
      <c r="CZ9" s="1089"/>
      <c r="DA9" s="1090"/>
      <c r="DB9" s="1088" t="s">
        <v>596</v>
      </c>
      <c r="DC9" s="1089"/>
      <c r="DD9" s="1089"/>
      <c r="DE9" s="1089"/>
      <c r="DF9" s="1090"/>
      <c r="DG9" s="1088" t="s">
        <v>596</v>
      </c>
      <c r="DH9" s="1089"/>
      <c r="DI9" s="1089"/>
      <c r="DJ9" s="1089"/>
      <c r="DK9" s="1090"/>
      <c r="DL9" s="1088" t="s">
        <v>596</v>
      </c>
      <c r="DM9" s="1089"/>
      <c r="DN9" s="1089"/>
      <c r="DO9" s="1089"/>
      <c r="DP9" s="1090"/>
      <c r="DQ9" s="1088" t="s">
        <v>596</v>
      </c>
      <c r="DR9" s="1089"/>
      <c r="DS9" s="1089"/>
      <c r="DT9" s="1089"/>
      <c r="DU9" s="1090"/>
      <c r="DV9" s="1091"/>
      <c r="DW9" s="1092"/>
      <c r="DX9" s="1092"/>
      <c r="DY9" s="1092"/>
      <c r="DZ9" s="1093"/>
      <c r="EA9" s="255"/>
    </row>
    <row r="10" spans="1:131" s="256" customFormat="1" ht="26.25" customHeight="1" x14ac:dyDescent="0.15">
      <c r="A10" s="262">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4"/>
      <c r="AL10" s="1185"/>
      <c r="AM10" s="1185"/>
      <c r="AN10" s="1185"/>
      <c r="AO10" s="1185"/>
      <c r="AP10" s="1185"/>
      <c r="AQ10" s="1185"/>
      <c r="AR10" s="1185"/>
      <c r="AS10" s="1185"/>
      <c r="AT10" s="1185"/>
      <c r="AU10" s="1182"/>
      <c r="AV10" s="1182"/>
      <c r="AW10" s="1182"/>
      <c r="AX10" s="1182"/>
      <c r="AY10" s="1183"/>
      <c r="AZ10" s="253"/>
      <c r="BA10" s="253"/>
      <c r="BB10" s="253"/>
      <c r="BC10" s="253"/>
      <c r="BD10" s="253"/>
      <c r="BE10" s="254"/>
      <c r="BF10" s="254"/>
      <c r="BG10" s="254"/>
      <c r="BH10" s="254"/>
      <c r="BI10" s="254"/>
      <c r="BJ10" s="254"/>
      <c r="BK10" s="254"/>
      <c r="BL10" s="254"/>
      <c r="BM10" s="254"/>
      <c r="BN10" s="254"/>
      <c r="BO10" s="254"/>
      <c r="BP10" s="254"/>
      <c r="BQ10" s="263">
        <v>4</v>
      </c>
      <c r="BR10" s="264"/>
      <c r="BS10" s="1113" t="s">
        <v>594</v>
      </c>
      <c r="BT10" s="1114"/>
      <c r="BU10" s="1114"/>
      <c r="BV10" s="1114"/>
      <c r="BW10" s="1114"/>
      <c r="BX10" s="1114"/>
      <c r="BY10" s="1114"/>
      <c r="BZ10" s="1114"/>
      <c r="CA10" s="1114"/>
      <c r="CB10" s="1114"/>
      <c r="CC10" s="1114"/>
      <c r="CD10" s="1114"/>
      <c r="CE10" s="1114"/>
      <c r="CF10" s="1114"/>
      <c r="CG10" s="1115"/>
      <c r="CH10" s="1088">
        <v>-3</v>
      </c>
      <c r="CI10" s="1089"/>
      <c r="CJ10" s="1089"/>
      <c r="CK10" s="1089"/>
      <c r="CL10" s="1090"/>
      <c r="CM10" s="1088">
        <v>305</v>
      </c>
      <c r="CN10" s="1089"/>
      <c r="CO10" s="1089"/>
      <c r="CP10" s="1089"/>
      <c r="CQ10" s="1090"/>
      <c r="CR10" s="1088">
        <v>50</v>
      </c>
      <c r="CS10" s="1089"/>
      <c r="CT10" s="1089"/>
      <c r="CU10" s="1089"/>
      <c r="CV10" s="1090"/>
      <c r="CW10" s="1088" t="s">
        <v>596</v>
      </c>
      <c r="CX10" s="1089"/>
      <c r="CY10" s="1089"/>
      <c r="CZ10" s="1089"/>
      <c r="DA10" s="1090"/>
      <c r="DB10" s="1088" t="s">
        <v>605</v>
      </c>
      <c r="DC10" s="1089"/>
      <c r="DD10" s="1089"/>
      <c r="DE10" s="1089"/>
      <c r="DF10" s="1090"/>
      <c r="DG10" s="1088" t="s">
        <v>596</v>
      </c>
      <c r="DH10" s="1089"/>
      <c r="DI10" s="1089"/>
      <c r="DJ10" s="1089"/>
      <c r="DK10" s="1090"/>
      <c r="DL10" s="1088" t="s">
        <v>596</v>
      </c>
      <c r="DM10" s="1089"/>
      <c r="DN10" s="1089"/>
      <c r="DO10" s="1089"/>
      <c r="DP10" s="1090"/>
      <c r="DQ10" s="1088" t="s">
        <v>596</v>
      </c>
      <c r="DR10" s="1089"/>
      <c r="DS10" s="1089"/>
      <c r="DT10" s="1089"/>
      <c r="DU10" s="1090"/>
      <c r="DV10" s="1091"/>
      <c r="DW10" s="1092"/>
      <c r="DX10" s="1092"/>
      <c r="DY10" s="1092"/>
      <c r="DZ10" s="1093"/>
      <c r="EA10" s="255"/>
    </row>
    <row r="11" spans="1:131" s="256" customFormat="1" ht="26.25" customHeight="1" x14ac:dyDescent="0.15">
      <c r="A11" s="262">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4"/>
      <c r="AL11" s="1185"/>
      <c r="AM11" s="1185"/>
      <c r="AN11" s="1185"/>
      <c r="AO11" s="1185"/>
      <c r="AP11" s="1185"/>
      <c r="AQ11" s="1185"/>
      <c r="AR11" s="1185"/>
      <c r="AS11" s="1185"/>
      <c r="AT11" s="1185"/>
      <c r="AU11" s="1182"/>
      <c r="AV11" s="1182"/>
      <c r="AW11" s="1182"/>
      <c r="AX11" s="1182"/>
      <c r="AY11" s="1183"/>
      <c r="AZ11" s="253"/>
      <c r="BA11" s="253"/>
      <c r="BB11" s="253"/>
      <c r="BC11" s="253"/>
      <c r="BD11" s="253"/>
      <c r="BE11" s="254"/>
      <c r="BF11" s="254"/>
      <c r="BG11" s="254"/>
      <c r="BH11" s="254"/>
      <c r="BI11" s="254"/>
      <c r="BJ11" s="254"/>
      <c r="BK11" s="254"/>
      <c r="BL11" s="254"/>
      <c r="BM11" s="254"/>
      <c r="BN11" s="254"/>
      <c r="BO11" s="254"/>
      <c r="BP11" s="254"/>
      <c r="BQ11" s="263">
        <v>5</v>
      </c>
      <c r="BR11" s="264"/>
      <c r="BS11" s="1113" t="s">
        <v>595</v>
      </c>
      <c r="BT11" s="1114"/>
      <c r="BU11" s="1114"/>
      <c r="BV11" s="1114"/>
      <c r="BW11" s="1114"/>
      <c r="BX11" s="1114"/>
      <c r="BY11" s="1114"/>
      <c r="BZ11" s="1114"/>
      <c r="CA11" s="1114"/>
      <c r="CB11" s="1114"/>
      <c r="CC11" s="1114"/>
      <c r="CD11" s="1114"/>
      <c r="CE11" s="1114"/>
      <c r="CF11" s="1114"/>
      <c r="CG11" s="1115"/>
      <c r="CH11" s="1088">
        <v>4</v>
      </c>
      <c r="CI11" s="1089"/>
      <c r="CJ11" s="1089"/>
      <c r="CK11" s="1089"/>
      <c r="CL11" s="1090"/>
      <c r="CM11" s="1088">
        <v>20</v>
      </c>
      <c r="CN11" s="1089"/>
      <c r="CO11" s="1089"/>
      <c r="CP11" s="1089"/>
      <c r="CQ11" s="1090"/>
      <c r="CR11" s="1088">
        <v>17</v>
      </c>
      <c r="CS11" s="1089"/>
      <c r="CT11" s="1089"/>
      <c r="CU11" s="1089"/>
      <c r="CV11" s="1090"/>
      <c r="CW11" s="1088" t="s">
        <v>596</v>
      </c>
      <c r="CX11" s="1089"/>
      <c r="CY11" s="1089"/>
      <c r="CZ11" s="1089"/>
      <c r="DA11" s="1090"/>
      <c r="DB11" s="1088" t="s">
        <v>606</v>
      </c>
      <c r="DC11" s="1089"/>
      <c r="DD11" s="1089"/>
      <c r="DE11" s="1089"/>
      <c r="DF11" s="1090"/>
      <c r="DG11" s="1088" t="s">
        <v>596</v>
      </c>
      <c r="DH11" s="1089"/>
      <c r="DI11" s="1089"/>
      <c r="DJ11" s="1089"/>
      <c r="DK11" s="1090"/>
      <c r="DL11" s="1088" t="s">
        <v>596</v>
      </c>
      <c r="DM11" s="1089"/>
      <c r="DN11" s="1089"/>
      <c r="DO11" s="1089"/>
      <c r="DP11" s="1090"/>
      <c r="DQ11" s="1088" t="s">
        <v>596</v>
      </c>
      <c r="DR11" s="1089"/>
      <c r="DS11" s="1089"/>
      <c r="DT11" s="1089"/>
      <c r="DU11" s="1090"/>
      <c r="DV11" s="1091"/>
      <c r="DW11" s="1092"/>
      <c r="DX11" s="1092"/>
      <c r="DY11" s="1092"/>
      <c r="DZ11" s="1093"/>
      <c r="EA11" s="255"/>
    </row>
    <row r="12" spans="1:131" s="256" customFormat="1" ht="26.25" customHeight="1" x14ac:dyDescent="0.15">
      <c r="A12" s="262">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4"/>
      <c r="AL12" s="1185"/>
      <c r="AM12" s="1185"/>
      <c r="AN12" s="1185"/>
      <c r="AO12" s="1185"/>
      <c r="AP12" s="1185"/>
      <c r="AQ12" s="1185"/>
      <c r="AR12" s="1185"/>
      <c r="AS12" s="1185"/>
      <c r="AT12" s="1185"/>
      <c r="AU12" s="1182"/>
      <c r="AV12" s="1182"/>
      <c r="AW12" s="1182"/>
      <c r="AX12" s="1182"/>
      <c r="AY12" s="1183"/>
      <c r="AZ12" s="253"/>
      <c r="BA12" s="253"/>
      <c r="BB12" s="253"/>
      <c r="BC12" s="253"/>
      <c r="BD12" s="253"/>
      <c r="BE12" s="254"/>
      <c r="BF12" s="254"/>
      <c r="BG12" s="254"/>
      <c r="BH12" s="254"/>
      <c r="BI12" s="254"/>
      <c r="BJ12" s="254"/>
      <c r="BK12" s="254"/>
      <c r="BL12" s="254"/>
      <c r="BM12" s="254"/>
      <c r="BN12" s="254"/>
      <c r="BO12" s="254"/>
      <c r="BP12" s="254"/>
      <c r="BQ12" s="263">
        <v>6</v>
      </c>
      <c r="BR12" s="264"/>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5"/>
    </row>
    <row r="13" spans="1:131" s="256" customFormat="1" ht="26.25" customHeight="1" x14ac:dyDescent="0.15">
      <c r="A13" s="262">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4"/>
      <c r="AL13" s="1185"/>
      <c r="AM13" s="1185"/>
      <c r="AN13" s="1185"/>
      <c r="AO13" s="1185"/>
      <c r="AP13" s="1185"/>
      <c r="AQ13" s="1185"/>
      <c r="AR13" s="1185"/>
      <c r="AS13" s="1185"/>
      <c r="AT13" s="1185"/>
      <c r="AU13" s="1182"/>
      <c r="AV13" s="1182"/>
      <c r="AW13" s="1182"/>
      <c r="AX13" s="1182"/>
      <c r="AY13" s="1183"/>
      <c r="AZ13" s="253"/>
      <c r="BA13" s="253"/>
      <c r="BB13" s="253"/>
      <c r="BC13" s="253"/>
      <c r="BD13" s="253"/>
      <c r="BE13" s="254"/>
      <c r="BF13" s="254"/>
      <c r="BG13" s="254"/>
      <c r="BH13" s="254"/>
      <c r="BI13" s="254"/>
      <c r="BJ13" s="254"/>
      <c r="BK13" s="254"/>
      <c r="BL13" s="254"/>
      <c r="BM13" s="254"/>
      <c r="BN13" s="254"/>
      <c r="BO13" s="254"/>
      <c r="BP13" s="254"/>
      <c r="BQ13" s="263">
        <v>7</v>
      </c>
      <c r="BR13" s="264"/>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5"/>
    </row>
    <row r="14" spans="1:131" s="256" customFormat="1" ht="26.25" customHeight="1" x14ac:dyDescent="0.15">
      <c r="A14" s="262">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4"/>
      <c r="AL14" s="1185"/>
      <c r="AM14" s="1185"/>
      <c r="AN14" s="1185"/>
      <c r="AO14" s="1185"/>
      <c r="AP14" s="1185"/>
      <c r="AQ14" s="1185"/>
      <c r="AR14" s="1185"/>
      <c r="AS14" s="1185"/>
      <c r="AT14" s="1185"/>
      <c r="AU14" s="1182"/>
      <c r="AV14" s="1182"/>
      <c r="AW14" s="1182"/>
      <c r="AX14" s="1182"/>
      <c r="AY14" s="1183"/>
      <c r="AZ14" s="253"/>
      <c r="BA14" s="253"/>
      <c r="BB14" s="253"/>
      <c r="BC14" s="253"/>
      <c r="BD14" s="253"/>
      <c r="BE14" s="254"/>
      <c r="BF14" s="254"/>
      <c r="BG14" s="254"/>
      <c r="BH14" s="254"/>
      <c r="BI14" s="254"/>
      <c r="BJ14" s="254"/>
      <c r="BK14" s="254"/>
      <c r="BL14" s="254"/>
      <c r="BM14" s="254"/>
      <c r="BN14" s="254"/>
      <c r="BO14" s="254"/>
      <c r="BP14" s="254"/>
      <c r="BQ14" s="263">
        <v>8</v>
      </c>
      <c r="BR14" s="264"/>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5"/>
    </row>
    <row r="15" spans="1:131" s="256" customFormat="1" ht="26.25" customHeight="1" x14ac:dyDescent="0.15">
      <c r="A15" s="262">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4"/>
      <c r="AL15" s="1185"/>
      <c r="AM15" s="1185"/>
      <c r="AN15" s="1185"/>
      <c r="AO15" s="1185"/>
      <c r="AP15" s="1185"/>
      <c r="AQ15" s="1185"/>
      <c r="AR15" s="1185"/>
      <c r="AS15" s="1185"/>
      <c r="AT15" s="1185"/>
      <c r="AU15" s="1182"/>
      <c r="AV15" s="1182"/>
      <c r="AW15" s="1182"/>
      <c r="AX15" s="1182"/>
      <c r="AY15" s="1183"/>
      <c r="AZ15" s="253"/>
      <c r="BA15" s="253"/>
      <c r="BB15" s="253"/>
      <c r="BC15" s="253"/>
      <c r="BD15" s="253"/>
      <c r="BE15" s="254"/>
      <c r="BF15" s="254"/>
      <c r="BG15" s="254"/>
      <c r="BH15" s="254"/>
      <c r="BI15" s="254"/>
      <c r="BJ15" s="254"/>
      <c r="BK15" s="254"/>
      <c r="BL15" s="254"/>
      <c r="BM15" s="254"/>
      <c r="BN15" s="254"/>
      <c r="BO15" s="254"/>
      <c r="BP15" s="254"/>
      <c r="BQ15" s="263">
        <v>9</v>
      </c>
      <c r="BR15" s="264"/>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5"/>
    </row>
    <row r="16" spans="1:131" s="256" customFormat="1" ht="26.25" customHeight="1" x14ac:dyDescent="0.15">
      <c r="A16" s="262">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4"/>
      <c r="AL16" s="1185"/>
      <c r="AM16" s="1185"/>
      <c r="AN16" s="1185"/>
      <c r="AO16" s="1185"/>
      <c r="AP16" s="1185"/>
      <c r="AQ16" s="1185"/>
      <c r="AR16" s="1185"/>
      <c r="AS16" s="1185"/>
      <c r="AT16" s="1185"/>
      <c r="AU16" s="1182"/>
      <c r="AV16" s="1182"/>
      <c r="AW16" s="1182"/>
      <c r="AX16" s="1182"/>
      <c r="AY16" s="1183"/>
      <c r="AZ16" s="253"/>
      <c r="BA16" s="253"/>
      <c r="BB16" s="253"/>
      <c r="BC16" s="253"/>
      <c r="BD16" s="253"/>
      <c r="BE16" s="254"/>
      <c r="BF16" s="254"/>
      <c r="BG16" s="254"/>
      <c r="BH16" s="254"/>
      <c r="BI16" s="254"/>
      <c r="BJ16" s="254"/>
      <c r="BK16" s="254"/>
      <c r="BL16" s="254"/>
      <c r="BM16" s="254"/>
      <c r="BN16" s="254"/>
      <c r="BO16" s="254"/>
      <c r="BP16" s="254"/>
      <c r="BQ16" s="263">
        <v>10</v>
      </c>
      <c r="BR16" s="264"/>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5"/>
    </row>
    <row r="17" spans="1:131" s="256" customFormat="1" ht="26.25" customHeight="1" x14ac:dyDescent="0.15">
      <c r="A17" s="262">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4"/>
      <c r="AL17" s="1185"/>
      <c r="AM17" s="1185"/>
      <c r="AN17" s="1185"/>
      <c r="AO17" s="1185"/>
      <c r="AP17" s="1185"/>
      <c r="AQ17" s="1185"/>
      <c r="AR17" s="1185"/>
      <c r="AS17" s="1185"/>
      <c r="AT17" s="1185"/>
      <c r="AU17" s="1182"/>
      <c r="AV17" s="1182"/>
      <c r="AW17" s="1182"/>
      <c r="AX17" s="1182"/>
      <c r="AY17" s="1183"/>
      <c r="AZ17" s="253"/>
      <c r="BA17" s="253"/>
      <c r="BB17" s="253"/>
      <c r="BC17" s="253"/>
      <c r="BD17" s="253"/>
      <c r="BE17" s="254"/>
      <c r="BF17" s="254"/>
      <c r="BG17" s="254"/>
      <c r="BH17" s="254"/>
      <c r="BI17" s="254"/>
      <c r="BJ17" s="254"/>
      <c r="BK17" s="254"/>
      <c r="BL17" s="254"/>
      <c r="BM17" s="254"/>
      <c r="BN17" s="254"/>
      <c r="BO17" s="254"/>
      <c r="BP17" s="254"/>
      <c r="BQ17" s="263">
        <v>11</v>
      </c>
      <c r="BR17" s="264"/>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5"/>
    </row>
    <row r="18" spans="1:131" s="256" customFormat="1" ht="26.25" customHeight="1" x14ac:dyDescent="0.15">
      <c r="A18" s="262">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4"/>
      <c r="AL18" s="1185"/>
      <c r="AM18" s="1185"/>
      <c r="AN18" s="1185"/>
      <c r="AO18" s="1185"/>
      <c r="AP18" s="1185"/>
      <c r="AQ18" s="1185"/>
      <c r="AR18" s="1185"/>
      <c r="AS18" s="1185"/>
      <c r="AT18" s="1185"/>
      <c r="AU18" s="1182"/>
      <c r="AV18" s="1182"/>
      <c r="AW18" s="1182"/>
      <c r="AX18" s="1182"/>
      <c r="AY18" s="1183"/>
      <c r="AZ18" s="253"/>
      <c r="BA18" s="253"/>
      <c r="BB18" s="253"/>
      <c r="BC18" s="253"/>
      <c r="BD18" s="253"/>
      <c r="BE18" s="254"/>
      <c r="BF18" s="254"/>
      <c r="BG18" s="254"/>
      <c r="BH18" s="254"/>
      <c r="BI18" s="254"/>
      <c r="BJ18" s="254"/>
      <c r="BK18" s="254"/>
      <c r="BL18" s="254"/>
      <c r="BM18" s="254"/>
      <c r="BN18" s="254"/>
      <c r="BO18" s="254"/>
      <c r="BP18" s="254"/>
      <c r="BQ18" s="263">
        <v>12</v>
      </c>
      <c r="BR18" s="264"/>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5"/>
    </row>
    <row r="19" spans="1:131" s="256" customFormat="1" ht="26.25" customHeight="1" x14ac:dyDescent="0.15">
      <c r="A19" s="262">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4"/>
      <c r="AL19" s="1185"/>
      <c r="AM19" s="1185"/>
      <c r="AN19" s="1185"/>
      <c r="AO19" s="1185"/>
      <c r="AP19" s="1185"/>
      <c r="AQ19" s="1185"/>
      <c r="AR19" s="1185"/>
      <c r="AS19" s="1185"/>
      <c r="AT19" s="1185"/>
      <c r="AU19" s="1182"/>
      <c r="AV19" s="1182"/>
      <c r="AW19" s="1182"/>
      <c r="AX19" s="1182"/>
      <c r="AY19" s="1183"/>
      <c r="AZ19" s="253"/>
      <c r="BA19" s="253"/>
      <c r="BB19" s="253"/>
      <c r="BC19" s="253"/>
      <c r="BD19" s="253"/>
      <c r="BE19" s="254"/>
      <c r="BF19" s="254"/>
      <c r="BG19" s="254"/>
      <c r="BH19" s="254"/>
      <c r="BI19" s="254"/>
      <c r="BJ19" s="254"/>
      <c r="BK19" s="254"/>
      <c r="BL19" s="254"/>
      <c r="BM19" s="254"/>
      <c r="BN19" s="254"/>
      <c r="BO19" s="254"/>
      <c r="BP19" s="254"/>
      <c r="BQ19" s="263">
        <v>13</v>
      </c>
      <c r="BR19" s="264"/>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5"/>
    </row>
    <row r="20" spans="1:131" s="256" customFormat="1" ht="26.25" customHeight="1" x14ac:dyDescent="0.15">
      <c r="A20" s="262">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4"/>
      <c r="AL20" s="1185"/>
      <c r="AM20" s="1185"/>
      <c r="AN20" s="1185"/>
      <c r="AO20" s="1185"/>
      <c r="AP20" s="1185"/>
      <c r="AQ20" s="1185"/>
      <c r="AR20" s="1185"/>
      <c r="AS20" s="1185"/>
      <c r="AT20" s="1185"/>
      <c r="AU20" s="1182"/>
      <c r="AV20" s="1182"/>
      <c r="AW20" s="1182"/>
      <c r="AX20" s="1182"/>
      <c r="AY20" s="1183"/>
      <c r="AZ20" s="253"/>
      <c r="BA20" s="253"/>
      <c r="BB20" s="253"/>
      <c r="BC20" s="253"/>
      <c r="BD20" s="253"/>
      <c r="BE20" s="254"/>
      <c r="BF20" s="254"/>
      <c r="BG20" s="254"/>
      <c r="BH20" s="254"/>
      <c r="BI20" s="254"/>
      <c r="BJ20" s="254"/>
      <c r="BK20" s="254"/>
      <c r="BL20" s="254"/>
      <c r="BM20" s="254"/>
      <c r="BN20" s="254"/>
      <c r="BO20" s="254"/>
      <c r="BP20" s="254"/>
      <c r="BQ20" s="263">
        <v>14</v>
      </c>
      <c r="BR20" s="264"/>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5"/>
    </row>
    <row r="21" spans="1:131" s="256" customFormat="1" ht="26.25" customHeight="1" thickBot="1" x14ac:dyDescent="0.2">
      <c r="A21" s="262">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4"/>
      <c r="AL21" s="1185"/>
      <c r="AM21" s="1185"/>
      <c r="AN21" s="1185"/>
      <c r="AO21" s="1185"/>
      <c r="AP21" s="1185"/>
      <c r="AQ21" s="1185"/>
      <c r="AR21" s="1185"/>
      <c r="AS21" s="1185"/>
      <c r="AT21" s="1185"/>
      <c r="AU21" s="1182"/>
      <c r="AV21" s="1182"/>
      <c r="AW21" s="1182"/>
      <c r="AX21" s="1182"/>
      <c r="AY21" s="1183"/>
      <c r="AZ21" s="253"/>
      <c r="BA21" s="253"/>
      <c r="BB21" s="253"/>
      <c r="BC21" s="253"/>
      <c r="BD21" s="253"/>
      <c r="BE21" s="254"/>
      <c r="BF21" s="254"/>
      <c r="BG21" s="254"/>
      <c r="BH21" s="254"/>
      <c r="BI21" s="254"/>
      <c r="BJ21" s="254"/>
      <c r="BK21" s="254"/>
      <c r="BL21" s="254"/>
      <c r="BM21" s="254"/>
      <c r="BN21" s="254"/>
      <c r="BO21" s="254"/>
      <c r="BP21" s="254"/>
      <c r="BQ21" s="263">
        <v>15</v>
      </c>
      <c r="BR21" s="264"/>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5"/>
    </row>
    <row r="22" spans="1:131" s="256" customFormat="1" ht="26.25" customHeight="1" x14ac:dyDescent="0.15">
      <c r="A22" s="262">
        <v>16</v>
      </c>
      <c r="B22" s="1136"/>
      <c r="C22" s="1137"/>
      <c r="D22" s="1137"/>
      <c r="E22" s="1137"/>
      <c r="F22" s="1137"/>
      <c r="G22" s="1137"/>
      <c r="H22" s="1137"/>
      <c r="I22" s="1137"/>
      <c r="J22" s="1137"/>
      <c r="K22" s="1137"/>
      <c r="L22" s="1137"/>
      <c r="M22" s="1137"/>
      <c r="N22" s="1137"/>
      <c r="O22" s="1137"/>
      <c r="P22" s="1138"/>
      <c r="Q22" s="1179"/>
      <c r="R22" s="1180"/>
      <c r="S22" s="1180"/>
      <c r="T22" s="1180"/>
      <c r="U22" s="1180"/>
      <c r="V22" s="1180"/>
      <c r="W22" s="1180"/>
      <c r="X22" s="1180"/>
      <c r="Y22" s="1180"/>
      <c r="Z22" s="1180"/>
      <c r="AA22" s="1180"/>
      <c r="AB22" s="1180"/>
      <c r="AC22" s="1180"/>
      <c r="AD22" s="1180"/>
      <c r="AE22" s="1181"/>
      <c r="AF22" s="1118"/>
      <c r="AG22" s="1119"/>
      <c r="AH22" s="1119"/>
      <c r="AI22" s="1119"/>
      <c r="AJ22" s="1120"/>
      <c r="AK22" s="1175"/>
      <c r="AL22" s="1176"/>
      <c r="AM22" s="1176"/>
      <c r="AN22" s="1176"/>
      <c r="AO22" s="1176"/>
      <c r="AP22" s="1176"/>
      <c r="AQ22" s="1176"/>
      <c r="AR22" s="1176"/>
      <c r="AS22" s="1176"/>
      <c r="AT22" s="1176"/>
      <c r="AU22" s="1177"/>
      <c r="AV22" s="1177"/>
      <c r="AW22" s="1177"/>
      <c r="AX22" s="1177"/>
      <c r="AY22" s="1178"/>
      <c r="AZ22" s="1134" t="s">
        <v>384</v>
      </c>
      <c r="BA22" s="1134"/>
      <c r="BB22" s="1134"/>
      <c r="BC22" s="1134"/>
      <c r="BD22" s="1135"/>
      <c r="BE22" s="254"/>
      <c r="BF22" s="254"/>
      <c r="BG22" s="254"/>
      <c r="BH22" s="254"/>
      <c r="BI22" s="254"/>
      <c r="BJ22" s="254"/>
      <c r="BK22" s="254"/>
      <c r="BL22" s="254"/>
      <c r="BM22" s="254"/>
      <c r="BN22" s="254"/>
      <c r="BO22" s="254"/>
      <c r="BP22" s="254"/>
      <c r="BQ22" s="263">
        <v>16</v>
      </c>
      <c r="BR22" s="264"/>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5"/>
    </row>
    <row r="23" spans="1:131" s="256" customFormat="1" ht="26.25" customHeight="1" thickBot="1" x14ac:dyDescent="0.2">
      <c r="A23" s="265" t="s">
        <v>385</v>
      </c>
      <c r="B23" s="1043" t="s">
        <v>386</v>
      </c>
      <c r="C23" s="1044"/>
      <c r="D23" s="1044"/>
      <c r="E23" s="1044"/>
      <c r="F23" s="1044"/>
      <c r="G23" s="1044"/>
      <c r="H23" s="1044"/>
      <c r="I23" s="1044"/>
      <c r="J23" s="1044"/>
      <c r="K23" s="1044"/>
      <c r="L23" s="1044"/>
      <c r="M23" s="1044"/>
      <c r="N23" s="1044"/>
      <c r="O23" s="1044"/>
      <c r="P23" s="1045"/>
      <c r="Q23" s="1166">
        <v>105551</v>
      </c>
      <c r="R23" s="1167"/>
      <c r="S23" s="1167"/>
      <c r="T23" s="1167"/>
      <c r="U23" s="1167"/>
      <c r="V23" s="1167">
        <v>102998</v>
      </c>
      <c r="W23" s="1167"/>
      <c r="X23" s="1167"/>
      <c r="Y23" s="1167"/>
      <c r="Z23" s="1167"/>
      <c r="AA23" s="1167">
        <v>2553</v>
      </c>
      <c r="AB23" s="1167"/>
      <c r="AC23" s="1167"/>
      <c r="AD23" s="1167"/>
      <c r="AE23" s="1168"/>
      <c r="AF23" s="1169">
        <v>2526</v>
      </c>
      <c r="AG23" s="1167"/>
      <c r="AH23" s="1167"/>
      <c r="AI23" s="1167"/>
      <c r="AJ23" s="1170"/>
      <c r="AK23" s="1171"/>
      <c r="AL23" s="1172"/>
      <c r="AM23" s="1172"/>
      <c r="AN23" s="1172"/>
      <c r="AO23" s="1172"/>
      <c r="AP23" s="1167">
        <v>40438</v>
      </c>
      <c r="AQ23" s="1167"/>
      <c r="AR23" s="1167"/>
      <c r="AS23" s="1167"/>
      <c r="AT23" s="1167"/>
      <c r="AU23" s="1173"/>
      <c r="AV23" s="1173"/>
      <c r="AW23" s="1173"/>
      <c r="AX23" s="1173"/>
      <c r="AY23" s="1174"/>
      <c r="AZ23" s="1163" t="s">
        <v>387</v>
      </c>
      <c r="BA23" s="1164"/>
      <c r="BB23" s="1164"/>
      <c r="BC23" s="1164"/>
      <c r="BD23" s="1165"/>
      <c r="BE23" s="254"/>
      <c r="BF23" s="254"/>
      <c r="BG23" s="254"/>
      <c r="BH23" s="254"/>
      <c r="BI23" s="254"/>
      <c r="BJ23" s="254"/>
      <c r="BK23" s="254"/>
      <c r="BL23" s="254"/>
      <c r="BM23" s="254"/>
      <c r="BN23" s="254"/>
      <c r="BO23" s="254"/>
      <c r="BP23" s="254"/>
      <c r="BQ23" s="263">
        <v>17</v>
      </c>
      <c r="BR23" s="264"/>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5"/>
    </row>
    <row r="24" spans="1:131" s="256" customFormat="1" ht="26.25" customHeight="1" x14ac:dyDescent="0.15">
      <c r="A24" s="1162" t="s">
        <v>388</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3"/>
      <c r="BA24" s="253"/>
      <c r="BB24" s="253"/>
      <c r="BC24" s="253"/>
      <c r="BD24" s="253"/>
      <c r="BE24" s="254"/>
      <c r="BF24" s="254"/>
      <c r="BG24" s="254"/>
      <c r="BH24" s="254"/>
      <c r="BI24" s="254"/>
      <c r="BJ24" s="254"/>
      <c r="BK24" s="254"/>
      <c r="BL24" s="254"/>
      <c r="BM24" s="254"/>
      <c r="BN24" s="254"/>
      <c r="BO24" s="254"/>
      <c r="BP24" s="254"/>
      <c r="BQ24" s="263">
        <v>18</v>
      </c>
      <c r="BR24" s="264"/>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5"/>
    </row>
    <row r="25" spans="1:131" s="248" customFormat="1" ht="26.25" customHeight="1" thickBot="1" x14ac:dyDescent="0.2">
      <c r="A25" s="1161" t="s">
        <v>389</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3"/>
      <c r="BK25" s="253"/>
      <c r="BL25" s="253"/>
      <c r="BM25" s="253"/>
      <c r="BN25" s="253"/>
      <c r="BO25" s="266"/>
      <c r="BP25" s="266"/>
      <c r="BQ25" s="263">
        <v>19</v>
      </c>
      <c r="BR25" s="264"/>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7"/>
    </row>
    <row r="26" spans="1:131" s="248" customFormat="1" ht="26.25" customHeight="1" x14ac:dyDescent="0.15">
      <c r="A26" s="1094" t="s">
        <v>365</v>
      </c>
      <c r="B26" s="1095"/>
      <c r="C26" s="1095"/>
      <c r="D26" s="1095"/>
      <c r="E26" s="1095"/>
      <c r="F26" s="1095"/>
      <c r="G26" s="1095"/>
      <c r="H26" s="1095"/>
      <c r="I26" s="1095"/>
      <c r="J26" s="1095"/>
      <c r="K26" s="1095"/>
      <c r="L26" s="1095"/>
      <c r="M26" s="1095"/>
      <c r="N26" s="1095"/>
      <c r="O26" s="1095"/>
      <c r="P26" s="1096"/>
      <c r="Q26" s="1100" t="s">
        <v>390</v>
      </c>
      <c r="R26" s="1101"/>
      <c r="S26" s="1101"/>
      <c r="T26" s="1101"/>
      <c r="U26" s="1102"/>
      <c r="V26" s="1100" t="s">
        <v>391</v>
      </c>
      <c r="W26" s="1101"/>
      <c r="X26" s="1101"/>
      <c r="Y26" s="1101"/>
      <c r="Z26" s="1102"/>
      <c r="AA26" s="1100" t="s">
        <v>392</v>
      </c>
      <c r="AB26" s="1101"/>
      <c r="AC26" s="1101"/>
      <c r="AD26" s="1101"/>
      <c r="AE26" s="1101"/>
      <c r="AF26" s="1157" t="s">
        <v>393</v>
      </c>
      <c r="AG26" s="1107"/>
      <c r="AH26" s="1107"/>
      <c r="AI26" s="1107"/>
      <c r="AJ26" s="1158"/>
      <c r="AK26" s="1101" t="s">
        <v>394</v>
      </c>
      <c r="AL26" s="1101"/>
      <c r="AM26" s="1101"/>
      <c r="AN26" s="1101"/>
      <c r="AO26" s="1102"/>
      <c r="AP26" s="1100" t="s">
        <v>395</v>
      </c>
      <c r="AQ26" s="1101"/>
      <c r="AR26" s="1101"/>
      <c r="AS26" s="1101"/>
      <c r="AT26" s="1102"/>
      <c r="AU26" s="1100" t="s">
        <v>396</v>
      </c>
      <c r="AV26" s="1101"/>
      <c r="AW26" s="1101"/>
      <c r="AX26" s="1101"/>
      <c r="AY26" s="1102"/>
      <c r="AZ26" s="1100" t="s">
        <v>397</v>
      </c>
      <c r="BA26" s="1101"/>
      <c r="BB26" s="1101"/>
      <c r="BC26" s="1101"/>
      <c r="BD26" s="1102"/>
      <c r="BE26" s="1100" t="s">
        <v>372</v>
      </c>
      <c r="BF26" s="1101"/>
      <c r="BG26" s="1101"/>
      <c r="BH26" s="1101"/>
      <c r="BI26" s="1116"/>
      <c r="BJ26" s="253"/>
      <c r="BK26" s="253"/>
      <c r="BL26" s="253"/>
      <c r="BM26" s="253"/>
      <c r="BN26" s="253"/>
      <c r="BO26" s="266"/>
      <c r="BP26" s="266"/>
      <c r="BQ26" s="263">
        <v>20</v>
      </c>
      <c r="BR26" s="264"/>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7"/>
    </row>
    <row r="27" spans="1:131" s="248"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59"/>
      <c r="AG27" s="1110"/>
      <c r="AH27" s="1110"/>
      <c r="AI27" s="1110"/>
      <c r="AJ27" s="1160"/>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3"/>
      <c r="BK27" s="253"/>
      <c r="BL27" s="253"/>
      <c r="BM27" s="253"/>
      <c r="BN27" s="253"/>
      <c r="BO27" s="266"/>
      <c r="BP27" s="266"/>
      <c r="BQ27" s="263">
        <v>21</v>
      </c>
      <c r="BR27" s="264"/>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7"/>
    </row>
    <row r="28" spans="1:131" s="248" customFormat="1" ht="26.25" customHeight="1" thickTop="1" x14ac:dyDescent="0.15">
      <c r="A28" s="267">
        <v>1</v>
      </c>
      <c r="B28" s="1148" t="s">
        <v>398</v>
      </c>
      <c r="C28" s="1149"/>
      <c r="D28" s="1149"/>
      <c r="E28" s="1149"/>
      <c r="F28" s="1149"/>
      <c r="G28" s="1149"/>
      <c r="H28" s="1149"/>
      <c r="I28" s="1149"/>
      <c r="J28" s="1149"/>
      <c r="K28" s="1149"/>
      <c r="L28" s="1149"/>
      <c r="M28" s="1149"/>
      <c r="N28" s="1149"/>
      <c r="O28" s="1149"/>
      <c r="P28" s="1150"/>
      <c r="Q28" s="1151">
        <v>23317</v>
      </c>
      <c r="R28" s="1152"/>
      <c r="S28" s="1152"/>
      <c r="T28" s="1152"/>
      <c r="U28" s="1152"/>
      <c r="V28" s="1152">
        <v>23307</v>
      </c>
      <c r="W28" s="1152"/>
      <c r="X28" s="1152"/>
      <c r="Y28" s="1152"/>
      <c r="Z28" s="1152"/>
      <c r="AA28" s="1152">
        <v>9</v>
      </c>
      <c r="AB28" s="1152"/>
      <c r="AC28" s="1152"/>
      <c r="AD28" s="1152"/>
      <c r="AE28" s="1153"/>
      <c r="AF28" s="1154">
        <v>9</v>
      </c>
      <c r="AG28" s="1152"/>
      <c r="AH28" s="1152"/>
      <c r="AI28" s="1152"/>
      <c r="AJ28" s="1155"/>
      <c r="AK28" s="1156">
        <v>3471</v>
      </c>
      <c r="AL28" s="1145"/>
      <c r="AM28" s="1145"/>
      <c r="AN28" s="1145"/>
      <c r="AO28" s="1145"/>
      <c r="AP28" s="1145" t="s">
        <v>596</v>
      </c>
      <c r="AQ28" s="1145"/>
      <c r="AR28" s="1145"/>
      <c r="AS28" s="1145"/>
      <c r="AT28" s="1145"/>
      <c r="AU28" s="1145" t="s">
        <v>596</v>
      </c>
      <c r="AV28" s="1145"/>
      <c r="AW28" s="1145"/>
      <c r="AX28" s="1145"/>
      <c r="AY28" s="1145"/>
      <c r="AZ28" s="1145" t="s">
        <v>596</v>
      </c>
      <c r="BA28" s="1145"/>
      <c r="BB28" s="1145"/>
      <c r="BC28" s="1145"/>
      <c r="BD28" s="1145"/>
      <c r="BE28" s="1146"/>
      <c r="BF28" s="1146"/>
      <c r="BG28" s="1146"/>
      <c r="BH28" s="1146"/>
      <c r="BI28" s="1147"/>
      <c r="BJ28" s="253"/>
      <c r="BK28" s="253"/>
      <c r="BL28" s="253"/>
      <c r="BM28" s="253"/>
      <c r="BN28" s="253"/>
      <c r="BO28" s="266"/>
      <c r="BP28" s="266"/>
      <c r="BQ28" s="263">
        <v>22</v>
      </c>
      <c r="BR28" s="264"/>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7"/>
    </row>
    <row r="29" spans="1:131" s="248" customFormat="1" ht="26.25" customHeight="1" x14ac:dyDescent="0.15">
      <c r="A29" s="267">
        <v>2</v>
      </c>
      <c r="B29" s="1136" t="s">
        <v>399</v>
      </c>
      <c r="C29" s="1137"/>
      <c r="D29" s="1137"/>
      <c r="E29" s="1137"/>
      <c r="F29" s="1137"/>
      <c r="G29" s="1137"/>
      <c r="H29" s="1137"/>
      <c r="I29" s="1137"/>
      <c r="J29" s="1137"/>
      <c r="K29" s="1137"/>
      <c r="L29" s="1137"/>
      <c r="M29" s="1137"/>
      <c r="N29" s="1137"/>
      <c r="O29" s="1137"/>
      <c r="P29" s="1138"/>
      <c r="Q29" s="1142">
        <v>18000</v>
      </c>
      <c r="R29" s="1143"/>
      <c r="S29" s="1143"/>
      <c r="T29" s="1143"/>
      <c r="U29" s="1143"/>
      <c r="V29" s="1143">
        <v>17440</v>
      </c>
      <c r="W29" s="1143"/>
      <c r="X29" s="1143"/>
      <c r="Y29" s="1143"/>
      <c r="Z29" s="1143"/>
      <c r="AA29" s="1143">
        <v>560</v>
      </c>
      <c r="AB29" s="1143"/>
      <c r="AC29" s="1143"/>
      <c r="AD29" s="1143"/>
      <c r="AE29" s="1144"/>
      <c r="AF29" s="1118">
        <v>560</v>
      </c>
      <c r="AG29" s="1119"/>
      <c r="AH29" s="1119"/>
      <c r="AI29" s="1119"/>
      <c r="AJ29" s="1120"/>
      <c r="AK29" s="1079">
        <v>2858</v>
      </c>
      <c r="AL29" s="1070"/>
      <c r="AM29" s="1070"/>
      <c r="AN29" s="1070"/>
      <c r="AO29" s="1070"/>
      <c r="AP29" s="1070" t="s">
        <v>596</v>
      </c>
      <c r="AQ29" s="1070"/>
      <c r="AR29" s="1070"/>
      <c r="AS29" s="1070"/>
      <c r="AT29" s="1070"/>
      <c r="AU29" s="1070" t="s">
        <v>596</v>
      </c>
      <c r="AV29" s="1070"/>
      <c r="AW29" s="1070"/>
      <c r="AX29" s="1070"/>
      <c r="AY29" s="1070"/>
      <c r="AZ29" s="1070" t="s">
        <v>596</v>
      </c>
      <c r="BA29" s="1070"/>
      <c r="BB29" s="1070"/>
      <c r="BC29" s="1070"/>
      <c r="BD29" s="1070"/>
      <c r="BE29" s="1131"/>
      <c r="BF29" s="1131"/>
      <c r="BG29" s="1131"/>
      <c r="BH29" s="1131"/>
      <c r="BI29" s="1132"/>
      <c r="BJ29" s="253"/>
      <c r="BK29" s="253"/>
      <c r="BL29" s="253"/>
      <c r="BM29" s="253"/>
      <c r="BN29" s="253"/>
      <c r="BO29" s="266"/>
      <c r="BP29" s="266"/>
      <c r="BQ29" s="263">
        <v>23</v>
      </c>
      <c r="BR29" s="264"/>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7"/>
    </row>
    <row r="30" spans="1:131" s="248" customFormat="1" ht="26.25" customHeight="1" x14ac:dyDescent="0.15">
      <c r="A30" s="267">
        <v>3</v>
      </c>
      <c r="B30" s="1136" t="s">
        <v>400</v>
      </c>
      <c r="C30" s="1137"/>
      <c r="D30" s="1137"/>
      <c r="E30" s="1137"/>
      <c r="F30" s="1137"/>
      <c r="G30" s="1137"/>
      <c r="H30" s="1137"/>
      <c r="I30" s="1137"/>
      <c r="J30" s="1137"/>
      <c r="K30" s="1137"/>
      <c r="L30" s="1137"/>
      <c r="M30" s="1137"/>
      <c r="N30" s="1137"/>
      <c r="O30" s="1137"/>
      <c r="P30" s="1138"/>
      <c r="Q30" s="1142">
        <v>5471</v>
      </c>
      <c r="R30" s="1143"/>
      <c r="S30" s="1143"/>
      <c r="T30" s="1143"/>
      <c r="U30" s="1143"/>
      <c r="V30" s="1143">
        <v>5470</v>
      </c>
      <c r="W30" s="1143"/>
      <c r="X30" s="1143"/>
      <c r="Y30" s="1143"/>
      <c r="Z30" s="1143"/>
      <c r="AA30" s="1143">
        <v>0</v>
      </c>
      <c r="AB30" s="1143"/>
      <c r="AC30" s="1143"/>
      <c r="AD30" s="1143"/>
      <c r="AE30" s="1144"/>
      <c r="AF30" s="1118">
        <v>0</v>
      </c>
      <c r="AG30" s="1119"/>
      <c r="AH30" s="1119"/>
      <c r="AI30" s="1119"/>
      <c r="AJ30" s="1120"/>
      <c r="AK30" s="1079">
        <v>2579</v>
      </c>
      <c r="AL30" s="1070"/>
      <c r="AM30" s="1070"/>
      <c r="AN30" s="1070"/>
      <c r="AO30" s="1070"/>
      <c r="AP30" s="1070" t="s">
        <v>596</v>
      </c>
      <c r="AQ30" s="1070"/>
      <c r="AR30" s="1070"/>
      <c r="AS30" s="1070"/>
      <c r="AT30" s="1070"/>
      <c r="AU30" s="1070" t="s">
        <v>596</v>
      </c>
      <c r="AV30" s="1070"/>
      <c r="AW30" s="1070"/>
      <c r="AX30" s="1070"/>
      <c r="AY30" s="1070"/>
      <c r="AZ30" s="1070" t="s">
        <v>596</v>
      </c>
      <c r="BA30" s="1070"/>
      <c r="BB30" s="1070"/>
      <c r="BC30" s="1070"/>
      <c r="BD30" s="1070"/>
      <c r="BE30" s="1131"/>
      <c r="BF30" s="1131"/>
      <c r="BG30" s="1131"/>
      <c r="BH30" s="1131"/>
      <c r="BI30" s="1132"/>
      <c r="BJ30" s="253"/>
      <c r="BK30" s="253"/>
      <c r="BL30" s="253"/>
      <c r="BM30" s="253"/>
      <c r="BN30" s="253"/>
      <c r="BO30" s="266"/>
      <c r="BP30" s="266"/>
      <c r="BQ30" s="263">
        <v>24</v>
      </c>
      <c r="BR30" s="264"/>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7"/>
    </row>
    <row r="31" spans="1:131" s="248" customFormat="1" ht="26.25" customHeight="1" x14ac:dyDescent="0.15">
      <c r="A31" s="267">
        <v>4</v>
      </c>
      <c r="B31" s="1136" t="s">
        <v>401</v>
      </c>
      <c r="C31" s="1137"/>
      <c r="D31" s="1137"/>
      <c r="E31" s="1137"/>
      <c r="F31" s="1137"/>
      <c r="G31" s="1137"/>
      <c r="H31" s="1137"/>
      <c r="I31" s="1137"/>
      <c r="J31" s="1137"/>
      <c r="K31" s="1137"/>
      <c r="L31" s="1137"/>
      <c r="M31" s="1137"/>
      <c r="N31" s="1137"/>
      <c r="O31" s="1137"/>
      <c r="P31" s="1138"/>
      <c r="Q31" s="1142">
        <v>6373</v>
      </c>
      <c r="R31" s="1143"/>
      <c r="S31" s="1143"/>
      <c r="T31" s="1143"/>
      <c r="U31" s="1143"/>
      <c r="V31" s="1143">
        <v>2343</v>
      </c>
      <c r="W31" s="1143"/>
      <c r="X31" s="1143"/>
      <c r="Y31" s="1143"/>
      <c r="Z31" s="1143"/>
      <c r="AA31" s="1143">
        <v>4030</v>
      </c>
      <c r="AB31" s="1143"/>
      <c r="AC31" s="1143"/>
      <c r="AD31" s="1143"/>
      <c r="AE31" s="1144"/>
      <c r="AF31" s="1118">
        <v>4030</v>
      </c>
      <c r="AG31" s="1119"/>
      <c r="AH31" s="1119"/>
      <c r="AI31" s="1119"/>
      <c r="AJ31" s="1120"/>
      <c r="AK31" s="1079" t="s">
        <v>596</v>
      </c>
      <c r="AL31" s="1070"/>
      <c r="AM31" s="1070"/>
      <c r="AN31" s="1070"/>
      <c r="AO31" s="1070"/>
      <c r="AP31" s="1070" t="s">
        <v>596</v>
      </c>
      <c r="AQ31" s="1070"/>
      <c r="AR31" s="1070"/>
      <c r="AS31" s="1070"/>
      <c r="AT31" s="1070"/>
      <c r="AU31" s="1070" t="s">
        <v>596</v>
      </c>
      <c r="AV31" s="1070"/>
      <c r="AW31" s="1070"/>
      <c r="AX31" s="1070"/>
      <c r="AY31" s="1070"/>
      <c r="AZ31" s="1070" t="s">
        <v>596</v>
      </c>
      <c r="BA31" s="1070"/>
      <c r="BB31" s="1070"/>
      <c r="BC31" s="1070"/>
      <c r="BD31" s="1070"/>
      <c r="BE31" s="1131" t="s">
        <v>402</v>
      </c>
      <c r="BF31" s="1131"/>
      <c r="BG31" s="1131"/>
      <c r="BH31" s="1131"/>
      <c r="BI31" s="1132"/>
      <c r="BJ31" s="253"/>
      <c r="BK31" s="253"/>
      <c r="BL31" s="253"/>
      <c r="BM31" s="253"/>
      <c r="BN31" s="253"/>
      <c r="BO31" s="266"/>
      <c r="BP31" s="266"/>
      <c r="BQ31" s="263">
        <v>25</v>
      </c>
      <c r="BR31" s="264"/>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7"/>
    </row>
    <row r="32" spans="1:131" s="248" customFormat="1" ht="26.25" customHeight="1" x14ac:dyDescent="0.15">
      <c r="A32" s="267">
        <v>5</v>
      </c>
      <c r="B32" s="1136" t="s">
        <v>403</v>
      </c>
      <c r="C32" s="1137"/>
      <c r="D32" s="1137"/>
      <c r="E32" s="1137"/>
      <c r="F32" s="1137"/>
      <c r="G32" s="1137"/>
      <c r="H32" s="1137"/>
      <c r="I32" s="1137"/>
      <c r="J32" s="1137"/>
      <c r="K32" s="1137"/>
      <c r="L32" s="1137"/>
      <c r="M32" s="1137"/>
      <c r="N32" s="1137"/>
      <c r="O32" s="1137"/>
      <c r="P32" s="1138"/>
      <c r="Q32" s="1142">
        <v>3356</v>
      </c>
      <c r="R32" s="1143"/>
      <c r="S32" s="1143"/>
      <c r="T32" s="1143"/>
      <c r="U32" s="1143"/>
      <c r="V32" s="1143">
        <v>2980</v>
      </c>
      <c r="W32" s="1143"/>
      <c r="X32" s="1143"/>
      <c r="Y32" s="1143"/>
      <c r="Z32" s="1143"/>
      <c r="AA32" s="1143">
        <v>376</v>
      </c>
      <c r="AB32" s="1143"/>
      <c r="AC32" s="1143"/>
      <c r="AD32" s="1143"/>
      <c r="AE32" s="1144"/>
      <c r="AF32" s="1118">
        <v>376</v>
      </c>
      <c r="AG32" s="1119"/>
      <c r="AH32" s="1119"/>
      <c r="AI32" s="1119"/>
      <c r="AJ32" s="1120"/>
      <c r="AK32" s="1079">
        <v>1300</v>
      </c>
      <c r="AL32" s="1070"/>
      <c r="AM32" s="1070"/>
      <c r="AN32" s="1070"/>
      <c r="AO32" s="1070"/>
      <c r="AP32" s="1070">
        <v>4490</v>
      </c>
      <c r="AQ32" s="1070"/>
      <c r="AR32" s="1070"/>
      <c r="AS32" s="1070"/>
      <c r="AT32" s="1070"/>
      <c r="AU32" s="1070">
        <v>3615</v>
      </c>
      <c r="AV32" s="1070"/>
      <c r="AW32" s="1070"/>
      <c r="AX32" s="1070"/>
      <c r="AY32" s="1070"/>
      <c r="AZ32" s="1141" t="s">
        <v>596</v>
      </c>
      <c r="BA32" s="1141"/>
      <c r="BB32" s="1141"/>
      <c r="BC32" s="1141"/>
      <c r="BD32" s="1141"/>
      <c r="BE32" s="1131" t="s">
        <v>404</v>
      </c>
      <c r="BF32" s="1131"/>
      <c r="BG32" s="1131"/>
      <c r="BH32" s="1131"/>
      <c r="BI32" s="1132"/>
      <c r="BJ32" s="253"/>
      <c r="BK32" s="253"/>
      <c r="BL32" s="253"/>
      <c r="BM32" s="253"/>
      <c r="BN32" s="253"/>
      <c r="BO32" s="266"/>
      <c r="BP32" s="266"/>
      <c r="BQ32" s="263">
        <v>26</v>
      </c>
      <c r="BR32" s="264"/>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7"/>
    </row>
    <row r="33" spans="1:131" s="248" customFormat="1" ht="26.25" customHeight="1" x14ac:dyDescent="0.15">
      <c r="A33" s="267">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9"/>
      <c r="AL33" s="1070"/>
      <c r="AM33" s="1070"/>
      <c r="AN33" s="1070"/>
      <c r="AO33" s="1070"/>
      <c r="AP33" s="1070"/>
      <c r="AQ33" s="1070"/>
      <c r="AR33" s="1070"/>
      <c r="AS33" s="1070"/>
      <c r="AT33" s="1070"/>
      <c r="AU33" s="1070"/>
      <c r="AV33" s="1070"/>
      <c r="AW33" s="1070"/>
      <c r="AX33" s="1070"/>
      <c r="AY33" s="1070"/>
      <c r="AZ33" s="1141"/>
      <c r="BA33" s="1141"/>
      <c r="BB33" s="1141"/>
      <c r="BC33" s="1141"/>
      <c r="BD33" s="1141"/>
      <c r="BE33" s="1131"/>
      <c r="BF33" s="1131"/>
      <c r="BG33" s="1131"/>
      <c r="BH33" s="1131"/>
      <c r="BI33" s="1132"/>
      <c r="BJ33" s="253"/>
      <c r="BK33" s="253"/>
      <c r="BL33" s="253"/>
      <c r="BM33" s="253"/>
      <c r="BN33" s="253"/>
      <c r="BO33" s="266"/>
      <c r="BP33" s="266"/>
      <c r="BQ33" s="263">
        <v>27</v>
      </c>
      <c r="BR33" s="264"/>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7"/>
    </row>
    <row r="34" spans="1:131" s="248" customFormat="1" ht="26.25" customHeight="1" x14ac:dyDescent="0.15">
      <c r="A34" s="267">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9"/>
      <c r="AL34" s="1070"/>
      <c r="AM34" s="1070"/>
      <c r="AN34" s="1070"/>
      <c r="AO34" s="1070"/>
      <c r="AP34" s="1070"/>
      <c r="AQ34" s="1070"/>
      <c r="AR34" s="1070"/>
      <c r="AS34" s="1070"/>
      <c r="AT34" s="1070"/>
      <c r="AU34" s="1070"/>
      <c r="AV34" s="1070"/>
      <c r="AW34" s="1070"/>
      <c r="AX34" s="1070"/>
      <c r="AY34" s="1070"/>
      <c r="AZ34" s="1141"/>
      <c r="BA34" s="1141"/>
      <c r="BB34" s="1141"/>
      <c r="BC34" s="1141"/>
      <c r="BD34" s="1141"/>
      <c r="BE34" s="1131"/>
      <c r="BF34" s="1131"/>
      <c r="BG34" s="1131"/>
      <c r="BH34" s="1131"/>
      <c r="BI34" s="1132"/>
      <c r="BJ34" s="253"/>
      <c r="BK34" s="253"/>
      <c r="BL34" s="253"/>
      <c r="BM34" s="253"/>
      <c r="BN34" s="253"/>
      <c r="BO34" s="266"/>
      <c r="BP34" s="266"/>
      <c r="BQ34" s="263">
        <v>28</v>
      </c>
      <c r="BR34" s="264"/>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7"/>
    </row>
    <row r="35" spans="1:131" s="248" customFormat="1" ht="26.25" customHeight="1" x14ac:dyDescent="0.15">
      <c r="A35" s="267">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9"/>
      <c r="AL35" s="1070"/>
      <c r="AM35" s="1070"/>
      <c r="AN35" s="1070"/>
      <c r="AO35" s="1070"/>
      <c r="AP35" s="1070"/>
      <c r="AQ35" s="1070"/>
      <c r="AR35" s="1070"/>
      <c r="AS35" s="1070"/>
      <c r="AT35" s="1070"/>
      <c r="AU35" s="1070"/>
      <c r="AV35" s="1070"/>
      <c r="AW35" s="1070"/>
      <c r="AX35" s="1070"/>
      <c r="AY35" s="1070"/>
      <c r="AZ35" s="1141"/>
      <c r="BA35" s="1141"/>
      <c r="BB35" s="1141"/>
      <c r="BC35" s="1141"/>
      <c r="BD35" s="1141"/>
      <c r="BE35" s="1131"/>
      <c r="BF35" s="1131"/>
      <c r="BG35" s="1131"/>
      <c r="BH35" s="1131"/>
      <c r="BI35" s="1132"/>
      <c r="BJ35" s="253"/>
      <c r="BK35" s="253"/>
      <c r="BL35" s="253"/>
      <c r="BM35" s="253"/>
      <c r="BN35" s="253"/>
      <c r="BO35" s="266"/>
      <c r="BP35" s="266"/>
      <c r="BQ35" s="263">
        <v>29</v>
      </c>
      <c r="BR35" s="264"/>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7"/>
    </row>
    <row r="36" spans="1:131" s="248" customFormat="1" ht="26.25" customHeight="1" x14ac:dyDescent="0.15">
      <c r="A36" s="267">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9"/>
      <c r="AL36" s="1070"/>
      <c r="AM36" s="1070"/>
      <c r="AN36" s="1070"/>
      <c r="AO36" s="1070"/>
      <c r="AP36" s="1070"/>
      <c r="AQ36" s="1070"/>
      <c r="AR36" s="1070"/>
      <c r="AS36" s="1070"/>
      <c r="AT36" s="1070"/>
      <c r="AU36" s="1070"/>
      <c r="AV36" s="1070"/>
      <c r="AW36" s="1070"/>
      <c r="AX36" s="1070"/>
      <c r="AY36" s="1070"/>
      <c r="AZ36" s="1141"/>
      <c r="BA36" s="1141"/>
      <c r="BB36" s="1141"/>
      <c r="BC36" s="1141"/>
      <c r="BD36" s="1141"/>
      <c r="BE36" s="1131"/>
      <c r="BF36" s="1131"/>
      <c r="BG36" s="1131"/>
      <c r="BH36" s="1131"/>
      <c r="BI36" s="1132"/>
      <c r="BJ36" s="253"/>
      <c r="BK36" s="253"/>
      <c r="BL36" s="253"/>
      <c r="BM36" s="253"/>
      <c r="BN36" s="253"/>
      <c r="BO36" s="266"/>
      <c r="BP36" s="266"/>
      <c r="BQ36" s="263">
        <v>30</v>
      </c>
      <c r="BR36" s="264"/>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7"/>
    </row>
    <row r="37" spans="1:131" s="248" customFormat="1" ht="26.25" customHeight="1" x14ac:dyDescent="0.15">
      <c r="A37" s="267">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9"/>
      <c r="AL37" s="1070"/>
      <c r="AM37" s="1070"/>
      <c r="AN37" s="1070"/>
      <c r="AO37" s="1070"/>
      <c r="AP37" s="1070"/>
      <c r="AQ37" s="1070"/>
      <c r="AR37" s="1070"/>
      <c r="AS37" s="1070"/>
      <c r="AT37" s="1070"/>
      <c r="AU37" s="1070"/>
      <c r="AV37" s="1070"/>
      <c r="AW37" s="1070"/>
      <c r="AX37" s="1070"/>
      <c r="AY37" s="1070"/>
      <c r="AZ37" s="1141"/>
      <c r="BA37" s="1141"/>
      <c r="BB37" s="1141"/>
      <c r="BC37" s="1141"/>
      <c r="BD37" s="1141"/>
      <c r="BE37" s="1131"/>
      <c r="BF37" s="1131"/>
      <c r="BG37" s="1131"/>
      <c r="BH37" s="1131"/>
      <c r="BI37" s="1132"/>
      <c r="BJ37" s="253"/>
      <c r="BK37" s="253"/>
      <c r="BL37" s="253"/>
      <c r="BM37" s="253"/>
      <c r="BN37" s="253"/>
      <c r="BO37" s="266"/>
      <c r="BP37" s="266"/>
      <c r="BQ37" s="263">
        <v>31</v>
      </c>
      <c r="BR37" s="264"/>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7"/>
    </row>
    <row r="38" spans="1:131" s="248" customFormat="1" ht="26.25" customHeight="1" x14ac:dyDescent="0.15">
      <c r="A38" s="267">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9"/>
      <c r="AL38" s="1070"/>
      <c r="AM38" s="1070"/>
      <c r="AN38" s="1070"/>
      <c r="AO38" s="1070"/>
      <c r="AP38" s="1070"/>
      <c r="AQ38" s="1070"/>
      <c r="AR38" s="1070"/>
      <c r="AS38" s="1070"/>
      <c r="AT38" s="1070"/>
      <c r="AU38" s="1070"/>
      <c r="AV38" s="1070"/>
      <c r="AW38" s="1070"/>
      <c r="AX38" s="1070"/>
      <c r="AY38" s="1070"/>
      <c r="AZ38" s="1141"/>
      <c r="BA38" s="1141"/>
      <c r="BB38" s="1141"/>
      <c r="BC38" s="1141"/>
      <c r="BD38" s="1141"/>
      <c r="BE38" s="1131"/>
      <c r="BF38" s="1131"/>
      <c r="BG38" s="1131"/>
      <c r="BH38" s="1131"/>
      <c r="BI38" s="1132"/>
      <c r="BJ38" s="253"/>
      <c r="BK38" s="253"/>
      <c r="BL38" s="253"/>
      <c r="BM38" s="253"/>
      <c r="BN38" s="253"/>
      <c r="BO38" s="266"/>
      <c r="BP38" s="266"/>
      <c r="BQ38" s="263">
        <v>32</v>
      </c>
      <c r="BR38" s="264"/>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7"/>
    </row>
    <row r="39" spans="1:131" s="248" customFormat="1" ht="26.25" customHeight="1" x14ac:dyDescent="0.15">
      <c r="A39" s="267">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9"/>
      <c r="AL39" s="1070"/>
      <c r="AM39" s="1070"/>
      <c r="AN39" s="1070"/>
      <c r="AO39" s="1070"/>
      <c r="AP39" s="1070"/>
      <c r="AQ39" s="1070"/>
      <c r="AR39" s="1070"/>
      <c r="AS39" s="1070"/>
      <c r="AT39" s="1070"/>
      <c r="AU39" s="1070"/>
      <c r="AV39" s="1070"/>
      <c r="AW39" s="1070"/>
      <c r="AX39" s="1070"/>
      <c r="AY39" s="1070"/>
      <c r="AZ39" s="1141"/>
      <c r="BA39" s="1141"/>
      <c r="BB39" s="1141"/>
      <c r="BC39" s="1141"/>
      <c r="BD39" s="1141"/>
      <c r="BE39" s="1131"/>
      <c r="BF39" s="1131"/>
      <c r="BG39" s="1131"/>
      <c r="BH39" s="1131"/>
      <c r="BI39" s="1132"/>
      <c r="BJ39" s="253"/>
      <c r="BK39" s="253"/>
      <c r="BL39" s="253"/>
      <c r="BM39" s="253"/>
      <c r="BN39" s="253"/>
      <c r="BO39" s="266"/>
      <c r="BP39" s="266"/>
      <c r="BQ39" s="263">
        <v>33</v>
      </c>
      <c r="BR39" s="264"/>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7"/>
    </row>
    <row r="40" spans="1:131" s="248" customFormat="1" ht="26.25" customHeight="1" x14ac:dyDescent="0.15">
      <c r="A40" s="262">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9"/>
      <c r="AL40" s="1070"/>
      <c r="AM40" s="1070"/>
      <c r="AN40" s="1070"/>
      <c r="AO40" s="1070"/>
      <c r="AP40" s="1070"/>
      <c r="AQ40" s="1070"/>
      <c r="AR40" s="1070"/>
      <c r="AS40" s="1070"/>
      <c r="AT40" s="1070"/>
      <c r="AU40" s="1070"/>
      <c r="AV40" s="1070"/>
      <c r="AW40" s="1070"/>
      <c r="AX40" s="1070"/>
      <c r="AY40" s="1070"/>
      <c r="AZ40" s="1141"/>
      <c r="BA40" s="1141"/>
      <c r="BB40" s="1141"/>
      <c r="BC40" s="1141"/>
      <c r="BD40" s="1141"/>
      <c r="BE40" s="1131"/>
      <c r="BF40" s="1131"/>
      <c r="BG40" s="1131"/>
      <c r="BH40" s="1131"/>
      <c r="BI40" s="1132"/>
      <c r="BJ40" s="253"/>
      <c r="BK40" s="253"/>
      <c r="BL40" s="253"/>
      <c r="BM40" s="253"/>
      <c r="BN40" s="253"/>
      <c r="BO40" s="266"/>
      <c r="BP40" s="266"/>
      <c r="BQ40" s="263">
        <v>34</v>
      </c>
      <c r="BR40" s="264"/>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7"/>
    </row>
    <row r="41" spans="1:131" s="248" customFormat="1" ht="26.25" customHeight="1" x14ac:dyDescent="0.15">
      <c r="A41" s="262">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9"/>
      <c r="AL41" s="1070"/>
      <c r="AM41" s="1070"/>
      <c r="AN41" s="1070"/>
      <c r="AO41" s="1070"/>
      <c r="AP41" s="1070"/>
      <c r="AQ41" s="1070"/>
      <c r="AR41" s="1070"/>
      <c r="AS41" s="1070"/>
      <c r="AT41" s="1070"/>
      <c r="AU41" s="1070"/>
      <c r="AV41" s="1070"/>
      <c r="AW41" s="1070"/>
      <c r="AX41" s="1070"/>
      <c r="AY41" s="1070"/>
      <c r="AZ41" s="1141"/>
      <c r="BA41" s="1141"/>
      <c r="BB41" s="1141"/>
      <c r="BC41" s="1141"/>
      <c r="BD41" s="1141"/>
      <c r="BE41" s="1131"/>
      <c r="BF41" s="1131"/>
      <c r="BG41" s="1131"/>
      <c r="BH41" s="1131"/>
      <c r="BI41" s="1132"/>
      <c r="BJ41" s="253"/>
      <c r="BK41" s="253"/>
      <c r="BL41" s="253"/>
      <c r="BM41" s="253"/>
      <c r="BN41" s="253"/>
      <c r="BO41" s="266"/>
      <c r="BP41" s="266"/>
      <c r="BQ41" s="263">
        <v>35</v>
      </c>
      <c r="BR41" s="264"/>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7"/>
    </row>
    <row r="42" spans="1:131" s="248" customFormat="1" ht="26.25" customHeight="1" x14ac:dyDescent="0.15">
      <c r="A42" s="262">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9"/>
      <c r="AL42" s="1070"/>
      <c r="AM42" s="1070"/>
      <c r="AN42" s="1070"/>
      <c r="AO42" s="1070"/>
      <c r="AP42" s="1070"/>
      <c r="AQ42" s="1070"/>
      <c r="AR42" s="1070"/>
      <c r="AS42" s="1070"/>
      <c r="AT42" s="1070"/>
      <c r="AU42" s="1070"/>
      <c r="AV42" s="1070"/>
      <c r="AW42" s="1070"/>
      <c r="AX42" s="1070"/>
      <c r="AY42" s="1070"/>
      <c r="AZ42" s="1141"/>
      <c r="BA42" s="1141"/>
      <c r="BB42" s="1141"/>
      <c r="BC42" s="1141"/>
      <c r="BD42" s="1141"/>
      <c r="BE42" s="1131"/>
      <c r="BF42" s="1131"/>
      <c r="BG42" s="1131"/>
      <c r="BH42" s="1131"/>
      <c r="BI42" s="1132"/>
      <c r="BJ42" s="253"/>
      <c r="BK42" s="253"/>
      <c r="BL42" s="253"/>
      <c r="BM42" s="253"/>
      <c r="BN42" s="253"/>
      <c r="BO42" s="266"/>
      <c r="BP42" s="266"/>
      <c r="BQ42" s="263">
        <v>36</v>
      </c>
      <c r="BR42" s="264"/>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7"/>
    </row>
    <row r="43" spans="1:131" s="248" customFormat="1" ht="26.25" customHeight="1" x14ac:dyDescent="0.15">
      <c r="A43" s="262">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9"/>
      <c r="AL43" s="1070"/>
      <c r="AM43" s="1070"/>
      <c r="AN43" s="1070"/>
      <c r="AO43" s="1070"/>
      <c r="AP43" s="1070"/>
      <c r="AQ43" s="1070"/>
      <c r="AR43" s="1070"/>
      <c r="AS43" s="1070"/>
      <c r="AT43" s="1070"/>
      <c r="AU43" s="1070"/>
      <c r="AV43" s="1070"/>
      <c r="AW43" s="1070"/>
      <c r="AX43" s="1070"/>
      <c r="AY43" s="1070"/>
      <c r="AZ43" s="1141"/>
      <c r="BA43" s="1141"/>
      <c r="BB43" s="1141"/>
      <c r="BC43" s="1141"/>
      <c r="BD43" s="1141"/>
      <c r="BE43" s="1131"/>
      <c r="BF43" s="1131"/>
      <c r="BG43" s="1131"/>
      <c r="BH43" s="1131"/>
      <c r="BI43" s="1132"/>
      <c r="BJ43" s="253"/>
      <c r="BK43" s="253"/>
      <c r="BL43" s="253"/>
      <c r="BM43" s="253"/>
      <c r="BN43" s="253"/>
      <c r="BO43" s="266"/>
      <c r="BP43" s="266"/>
      <c r="BQ43" s="263">
        <v>37</v>
      </c>
      <c r="BR43" s="264"/>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7"/>
    </row>
    <row r="44" spans="1:131" s="248" customFormat="1" ht="26.25" customHeight="1" x14ac:dyDescent="0.15">
      <c r="A44" s="262">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9"/>
      <c r="AL44" s="1070"/>
      <c r="AM44" s="1070"/>
      <c r="AN44" s="1070"/>
      <c r="AO44" s="1070"/>
      <c r="AP44" s="1070"/>
      <c r="AQ44" s="1070"/>
      <c r="AR44" s="1070"/>
      <c r="AS44" s="1070"/>
      <c r="AT44" s="1070"/>
      <c r="AU44" s="1070"/>
      <c r="AV44" s="1070"/>
      <c r="AW44" s="1070"/>
      <c r="AX44" s="1070"/>
      <c r="AY44" s="1070"/>
      <c r="AZ44" s="1141"/>
      <c r="BA44" s="1141"/>
      <c r="BB44" s="1141"/>
      <c r="BC44" s="1141"/>
      <c r="BD44" s="1141"/>
      <c r="BE44" s="1131"/>
      <c r="BF44" s="1131"/>
      <c r="BG44" s="1131"/>
      <c r="BH44" s="1131"/>
      <c r="BI44" s="1132"/>
      <c r="BJ44" s="253"/>
      <c r="BK44" s="253"/>
      <c r="BL44" s="253"/>
      <c r="BM44" s="253"/>
      <c r="BN44" s="253"/>
      <c r="BO44" s="266"/>
      <c r="BP44" s="266"/>
      <c r="BQ44" s="263">
        <v>38</v>
      </c>
      <c r="BR44" s="264"/>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7"/>
    </row>
    <row r="45" spans="1:131" s="248" customFormat="1" ht="26.25" customHeight="1" x14ac:dyDescent="0.15">
      <c r="A45" s="262">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9"/>
      <c r="AL45" s="1070"/>
      <c r="AM45" s="1070"/>
      <c r="AN45" s="1070"/>
      <c r="AO45" s="1070"/>
      <c r="AP45" s="1070"/>
      <c r="AQ45" s="1070"/>
      <c r="AR45" s="1070"/>
      <c r="AS45" s="1070"/>
      <c r="AT45" s="1070"/>
      <c r="AU45" s="1070"/>
      <c r="AV45" s="1070"/>
      <c r="AW45" s="1070"/>
      <c r="AX45" s="1070"/>
      <c r="AY45" s="1070"/>
      <c r="AZ45" s="1141"/>
      <c r="BA45" s="1141"/>
      <c r="BB45" s="1141"/>
      <c r="BC45" s="1141"/>
      <c r="BD45" s="1141"/>
      <c r="BE45" s="1131"/>
      <c r="BF45" s="1131"/>
      <c r="BG45" s="1131"/>
      <c r="BH45" s="1131"/>
      <c r="BI45" s="1132"/>
      <c r="BJ45" s="253"/>
      <c r="BK45" s="253"/>
      <c r="BL45" s="253"/>
      <c r="BM45" s="253"/>
      <c r="BN45" s="253"/>
      <c r="BO45" s="266"/>
      <c r="BP45" s="266"/>
      <c r="BQ45" s="263">
        <v>39</v>
      </c>
      <c r="BR45" s="264"/>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7"/>
    </row>
    <row r="46" spans="1:131" s="248" customFormat="1" ht="26.25" customHeight="1" x14ac:dyDescent="0.15">
      <c r="A46" s="262">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9"/>
      <c r="AL46" s="1070"/>
      <c r="AM46" s="1070"/>
      <c r="AN46" s="1070"/>
      <c r="AO46" s="1070"/>
      <c r="AP46" s="1070"/>
      <c r="AQ46" s="1070"/>
      <c r="AR46" s="1070"/>
      <c r="AS46" s="1070"/>
      <c r="AT46" s="1070"/>
      <c r="AU46" s="1070"/>
      <c r="AV46" s="1070"/>
      <c r="AW46" s="1070"/>
      <c r="AX46" s="1070"/>
      <c r="AY46" s="1070"/>
      <c r="AZ46" s="1141"/>
      <c r="BA46" s="1141"/>
      <c r="BB46" s="1141"/>
      <c r="BC46" s="1141"/>
      <c r="BD46" s="1141"/>
      <c r="BE46" s="1131"/>
      <c r="BF46" s="1131"/>
      <c r="BG46" s="1131"/>
      <c r="BH46" s="1131"/>
      <c r="BI46" s="1132"/>
      <c r="BJ46" s="253"/>
      <c r="BK46" s="253"/>
      <c r="BL46" s="253"/>
      <c r="BM46" s="253"/>
      <c r="BN46" s="253"/>
      <c r="BO46" s="266"/>
      <c r="BP46" s="266"/>
      <c r="BQ46" s="263">
        <v>40</v>
      </c>
      <c r="BR46" s="264"/>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7"/>
    </row>
    <row r="47" spans="1:131" s="248" customFormat="1" ht="26.25" customHeight="1" x14ac:dyDescent="0.15">
      <c r="A47" s="262">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9"/>
      <c r="AL47" s="1070"/>
      <c r="AM47" s="1070"/>
      <c r="AN47" s="1070"/>
      <c r="AO47" s="1070"/>
      <c r="AP47" s="1070"/>
      <c r="AQ47" s="1070"/>
      <c r="AR47" s="1070"/>
      <c r="AS47" s="1070"/>
      <c r="AT47" s="1070"/>
      <c r="AU47" s="1070"/>
      <c r="AV47" s="1070"/>
      <c r="AW47" s="1070"/>
      <c r="AX47" s="1070"/>
      <c r="AY47" s="1070"/>
      <c r="AZ47" s="1141"/>
      <c r="BA47" s="1141"/>
      <c r="BB47" s="1141"/>
      <c r="BC47" s="1141"/>
      <c r="BD47" s="1141"/>
      <c r="BE47" s="1131"/>
      <c r="BF47" s="1131"/>
      <c r="BG47" s="1131"/>
      <c r="BH47" s="1131"/>
      <c r="BI47" s="1132"/>
      <c r="BJ47" s="253"/>
      <c r="BK47" s="253"/>
      <c r="BL47" s="253"/>
      <c r="BM47" s="253"/>
      <c r="BN47" s="253"/>
      <c r="BO47" s="266"/>
      <c r="BP47" s="266"/>
      <c r="BQ47" s="263">
        <v>41</v>
      </c>
      <c r="BR47" s="264"/>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7"/>
    </row>
    <row r="48" spans="1:131" s="248" customFormat="1" ht="26.25" customHeight="1" x14ac:dyDescent="0.15">
      <c r="A48" s="262">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9"/>
      <c r="AL48" s="1070"/>
      <c r="AM48" s="1070"/>
      <c r="AN48" s="1070"/>
      <c r="AO48" s="1070"/>
      <c r="AP48" s="1070"/>
      <c r="AQ48" s="1070"/>
      <c r="AR48" s="1070"/>
      <c r="AS48" s="1070"/>
      <c r="AT48" s="1070"/>
      <c r="AU48" s="1070"/>
      <c r="AV48" s="1070"/>
      <c r="AW48" s="1070"/>
      <c r="AX48" s="1070"/>
      <c r="AY48" s="1070"/>
      <c r="AZ48" s="1141"/>
      <c r="BA48" s="1141"/>
      <c r="BB48" s="1141"/>
      <c r="BC48" s="1141"/>
      <c r="BD48" s="1141"/>
      <c r="BE48" s="1131"/>
      <c r="BF48" s="1131"/>
      <c r="BG48" s="1131"/>
      <c r="BH48" s="1131"/>
      <c r="BI48" s="1132"/>
      <c r="BJ48" s="253"/>
      <c r="BK48" s="253"/>
      <c r="BL48" s="253"/>
      <c r="BM48" s="253"/>
      <c r="BN48" s="253"/>
      <c r="BO48" s="266"/>
      <c r="BP48" s="266"/>
      <c r="BQ48" s="263">
        <v>42</v>
      </c>
      <c r="BR48" s="264"/>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7"/>
    </row>
    <row r="49" spans="1:131" s="248" customFormat="1" ht="26.25" customHeight="1" x14ac:dyDescent="0.15">
      <c r="A49" s="262">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9"/>
      <c r="AL49" s="1070"/>
      <c r="AM49" s="1070"/>
      <c r="AN49" s="1070"/>
      <c r="AO49" s="1070"/>
      <c r="AP49" s="1070"/>
      <c r="AQ49" s="1070"/>
      <c r="AR49" s="1070"/>
      <c r="AS49" s="1070"/>
      <c r="AT49" s="1070"/>
      <c r="AU49" s="1070"/>
      <c r="AV49" s="1070"/>
      <c r="AW49" s="1070"/>
      <c r="AX49" s="1070"/>
      <c r="AY49" s="1070"/>
      <c r="AZ49" s="1141"/>
      <c r="BA49" s="1141"/>
      <c r="BB49" s="1141"/>
      <c r="BC49" s="1141"/>
      <c r="BD49" s="1141"/>
      <c r="BE49" s="1131"/>
      <c r="BF49" s="1131"/>
      <c r="BG49" s="1131"/>
      <c r="BH49" s="1131"/>
      <c r="BI49" s="1132"/>
      <c r="BJ49" s="253"/>
      <c r="BK49" s="253"/>
      <c r="BL49" s="253"/>
      <c r="BM49" s="253"/>
      <c r="BN49" s="253"/>
      <c r="BO49" s="266"/>
      <c r="BP49" s="266"/>
      <c r="BQ49" s="263">
        <v>43</v>
      </c>
      <c r="BR49" s="264"/>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7"/>
    </row>
    <row r="50" spans="1:131" s="248" customFormat="1" ht="26.25" customHeight="1" x14ac:dyDescent="0.15">
      <c r="A50" s="262">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3"/>
      <c r="BK50" s="253"/>
      <c r="BL50" s="253"/>
      <c r="BM50" s="253"/>
      <c r="BN50" s="253"/>
      <c r="BO50" s="266"/>
      <c r="BP50" s="266"/>
      <c r="BQ50" s="263">
        <v>44</v>
      </c>
      <c r="BR50" s="264"/>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7"/>
    </row>
    <row r="51" spans="1:131" s="248" customFormat="1" ht="26.25" customHeight="1" x14ac:dyDescent="0.15">
      <c r="A51" s="262">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3"/>
      <c r="BK51" s="253"/>
      <c r="BL51" s="253"/>
      <c r="BM51" s="253"/>
      <c r="BN51" s="253"/>
      <c r="BO51" s="266"/>
      <c r="BP51" s="266"/>
      <c r="BQ51" s="263">
        <v>45</v>
      </c>
      <c r="BR51" s="264"/>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7"/>
    </row>
    <row r="52" spans="1:131" s="248" customFormat="1" ht="26.25" customHeight="1" x14ac:dyDescent="0.15">
      <c r="A52" s="262">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3"/>
      <c r="BK52" s="253"/>
      <c r="BL52" s="253"/>
      <c r="BM52" s="253"/>
      <c r="BN52" s="253"/>
      <c r="BO52" s="266"/>
      <c r="BP52" s="266"/>
      <c r="BQ52" s="263">
        <v>46</v>
      </c>
      <c r="BR52" s="264"/>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7"/>
    </row>
    <row r="53" spans="1:131" s="248" customFormat="1" ht="26.25" customHeight="1" x14ac:dyDescent="0.15">
      <c r="A53" s="262">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3"/>
      <c r="BK53" s="253"/>
      <c r="BL53" s="253"/>
      <c r="BM53" s="253"/>
      <c r="BN53" s="253"/>
      <c r="BO53" s="266"/>
      <c r="BP53" s="266"/>
      <c r="BQ53" s="263">
        <v>47</v>
      </c>
      <c r="BR53" s="264"/>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7"/>
    </row>
    <row r="54" spans="1:131" s="248" customFormat="1" ht="26.25" customHeight="1" x14ac:dyDescent="0.15">
      <c r="A54" s="262">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3"/>
      <c r="BK54" s="253"/>
      <c r="BL54" s="253"/>
      <c r="BM54" s="253"/>
      <c r="BN54" s="253"/>
      <c r="BO54" s="266"/>
      <c r="BP54" s="266"/>
      <c r="BQ54" s="263">
        <v>48</v>
      </c>
      <c r="BR54" s="264"/>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7"/>
    </row>
    <row r="55" spans="1:131" s="248" customFormat="1" ht="26.25" customHeight="1" x14ac:dyDescent="0.15">
      <c r="A55" s="262">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3"/>
      <c r="BK55" s="253"/>
      <c r="BL55" s="253"/>
      <c r="BM55" s="253"/>
      <c r="BN55" s="253"/>
      <c r="BO55" s="266"/>
      <c r="BP55" s="266"/>
      <c r="BQ55" s="263">
        <v>49</v>
      </c>
      <c r="BR55" s="264"/>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7"/>
    </row>
    <row r="56" spans="1:131" s="248" customFormat="1" ht="26.25" customHeight="1" x14ac:dyDescent="0.15">
      <c r="A56" s="262">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3"/>
      <c r="BK56" s="253"/>
      <c r="BL56" s="253"/>
      <c r="BM56" s="253"/>
      <c r="BN56" s="253"/>
      <c r="BO56" s="266"/>
      <c r="BP56" s="266"/>
      <c r="BQ56" s="263">
        <v>50</v>
      </c>
      <c r="BR56" s="264"/>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7"/>
    </row>
    <row r="57" spans="1:131" s="248" customFormat="1" ht="26.25" customHeight="1" x14ac:dyDescent="0.15">
      <c r="A57" s="262">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3"/>
      <c r="BK57" s="253"/>
      <c r="BL57" s="253"/>
      <c r="BM57" s="253"/>
      <c r="BN57" s="253"/>
      <c r="BO57" s="266"/>
      <c r="BP57" s="266"/>
      <c r="BQ57" s="263">
        <v>51</v>
      </c>
      <c r="BR57" s="264"/>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7"/>
    </row>
    <row r="58" spans="1:131" s="248" customFormat="1" ht="26.25" customHeight="1" x14ac:dyDescent="0.15">
      <c r="A58" s="262">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3"/>
      <c r="BK58" s="253"/>
      <c r="BL58" s="253"/>
      <c r="BM58" s="253"/>
      <c r="BN58" s="253"/>
      <c r="BO58" s="266"/>
      <c r="BP58" s="266"/>
      <c r="BQ58" s="263">
        <v>52</v>
      </c>
      <c r="BR58" s="264"/>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7"/>
    </row>
    <row r="59" spans="1:131" s="248" customFormat="1" ht="26.25" customHeight="1" x14ac:dyDescent="0.15">
      <c r="A59" s="262">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3"/>
      <c r="BK59" s="253"/>
      <c r="BL59" s="253"/>
      <c r="BM59" s="253"/>
      <c r="BN59" s="253"/>
      <c r="BO59" s="266"/>
      <c r="BP59" s="266"/>
      <c r="BQ59" s="263">
        <v>53</v>
      </c>
      <c r="BR59" s="264"/>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7"/>
    </row>
    <row r="60" spans="1:131" s="248" customFormat="1" ht="26.25" customHeight="1" x14ac:dyDescent="0.15">
      <c r="A60" s="262">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3"/>
      <c r="BK60" s="253"/>
      <c r="BL60" s="253"/>
      <c r="BM60" s="253"/>
      <c r="BN60" s="253"/>
      <c r="BO60" s="266"/>
      <c r="BP60" s="266"/>
      <c r="BQ60" s="263">
        <v>54</v>
      </c>
      <c r="BR60" s="264"/>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7"/>
    </row>
    <row r="61" spans="1:131" s="248" customFormat="1" ht="26.25" customHeight="1" thickBot="1" x14ac:dyDescent="0.2">
      <c r="A61" s="262">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3"/>
      <c r="BK61" s="253"/>
      <c r="BL61" s="253"/>
      <c r="BM61" s="253"/>
      <c r="BN61" s="253"/>
      <c r="BO61" s="266"/>
      <c r="BP61" s="266"/>
      <c r="BQ61" s="263">
        <v>55</v>
      </c>
      <c r="BR61" s="264"/>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7"/>
    </row>
    <row r="62" spans="1:131" s="248" customFormat="1" ht="26.25" customHeight="1" x14ac:dyDescent="0.15">
      <c r="A62" s="262">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405</v>
      </c>
      <c r="BK62" s="1134"/>
      <c r="BL62" s="1134"/>
      <c r="BM62" s="1134"/>
      <c r="BN62" s="1135"/>
      <c r="BO62" s="266"/>
      <c r="BP62" s="266"/>
      <c r="BQ62" s="263">
        <v>56</v>
      </c>
      <c r="BR62" s="264"/>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7"/>
    </row>
    <row r="63" spans="1:131" s="248" customFormat="1" ht="26.25" customHeight="1" thickBot="1" x14ac:dyDescent="0.2">
      <c r="A63" s="265" t="s">
        <v>385</v>
      </c>
      <c r="B63" s="1043" t="s">
        <v>406</v>
      </c>
      <c r="C63" s="1044"/>
      <c r="D63" s="1044"/>
      <c r="E63" s="1044"/>
      <c r="F63" s="1044"/>
      <c r="G63" s="1044"/>
      <c r="H63" s="1044"/>
      <c r="I63" s="1044"/>
      <c r="J63" s="1044"/>
      <c r="K63" s="1044"/>
      <c r="L63" s="1044"/>
      <c r="M63" s="1044"/>
      <c r="N63" s="1044"/>
      <c r="O63" s="1044"/>
      <c r="P63" s="1045"/>
      <c r="Q63" s="1061"/>
      <c r="R63" s="1062"/>
      <c r="S63" s="1062"/>
      <c r="T63" s="1062"/>
      <c r="U63" s="1062"/>
      <c r="V63" s="1062"/>
      <c r="W63" s="1062"/>
      <c r="X63" s="1062"/>
      <c r="Y63" s="1062"/>
      <c r="Z63" s="1062"/>
      <c r="AA63" s="1062"/>
      <c r="AB63" s="1062"/>
      <c r="AC63" s="1062"/>
      <c r="AD63" s="1062"/>
      <c r="AE63" s="1127"/>
      <c r="AF63" s="1128">
        <v>4975</v>
      </c>
      <c r="AG63" s="1058"/>
      <c r="AH63" s="1058"/>
      <c r="AI63" s="1058"/>
      <c r="AJ63" s="1129"/>
      <c r="AK63" s="1130"/>
      <c r="AL63" s="1062"/>
      <c r="AM63" s="1062"/>
      <c r="AN63" s="1062"/>
      <c r="AO63" s="1062"/>
      <c r="AP63" s="1058">
        <v>4490</v>
      </c>
      <c r="AQ63" s="1058"/>
      <c r="AR63" s="1058"/>
      <c r="AS63" s="1058"/>
      <c r="AT63" s="1058"/>
      <c r="AU63" s="1058">
        <v>2429</v>
      </c>
      <c r="AV63" s="1058"/>
      <c r="AW63" s="1058"/>
      <c r="AX63" s="1058"/>
      <c r="AY63" s="1058"/>
      <c r="AZ63" s="1124"/>
      <c r="BA63" s="1124"/>
      <c r="BB63" s="1124"/>
      <c r="BC63" s="1124"/>
      <c r="BD63" s="1124"/>
      <c r="BE63" s="1059"/>
      <c r="BF63" s="1059"/>
      <c r="BG63" s="1059"/>
      <c r="BH63" s="1059"/>
      <c r="BI63" s="1060"/>
      <c r="BJ63" s="1125" t="s">
        <v>407</v>
      </c>
      <c r="BK63" s="1050"/>
      <c r="BL63" s="1050"/>
      <c r="BM63" s="1050"/>
      <c r="BN63" s="1126"/>
      <c r="BO63" s="266"/>
      <c r="BP63" s="266"/>
      <c r="BQ63" s="263">
        <v>57</v>
      </c>
      <c r="BR63" s="264"/>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7"/>
    </row>
    <row r="66" spans="1:131" s="248" customFormat="1" ht="26.25" customHeight="1" x14ac:dyDescent="0.15">
      <c r="A66" s="1094" t="s">
        <v>409</v>
      </c>
      <c r="B66" s="1095"/>
      <c r="C66" s="1095"/>
      <c r="D66" s="1095"/>
      <c r="E66" s="1095"/>
      <c r="F66" s="1095"/>
      <c r="G66" s="1095"/>
      <c r="H66" s="1095"/>
      <c r="I66" s="1095"/>
      <c r="J66" s="1095"/>
      <c r="K66" s="1095"/>
      <c r="L66" s="1095"/>
      <c r="M66" s="1095"/>
      <c r="N66" s="1095"/>
      <c r="O66" s="1095"/>
      <c r="P66" s="1096"/>
      <c r="Q66" s="1100" t="s">
        <v>410</v>
      </c>
      <c r="R66" s="1101"/>
      <c r="S66" s="1101"/>
      <c r="T66" s="1101"/>
      <c r="U66" s="1102"/>
      <c r="V66" s="1100" t="s">
        <v>411</v>
      </c>
      <c r="W66" s="1101"/>
      <c r="X66" s="1101"/>
      <c r="Y66" s="1101"/>
      <c r="Z66" s="1102"/>
      <c r="AA66" s="1100" t="s">
        <v>412</v>
      </c>
      <c r="AB66" s="1101"/>
      <c r="AC66" s="1101"/>
      <c r="AD66" s="1101"/>
      <c r="AE66" s="1102"/>
      <c r="AF66" s="1106" t="s">
        <v>413</v>
      </c>
      <c r="AG66" s="1107"/>
      <c r="AH66" s="1107"/>
      <c r="AI66" s="1107"/>
      <c r="AJ66" s="1108"/>
      <c r="AK66" s="1100" t="s">
        <v>414</v>
      </c>
      <c r="AL66" s="1095"/>
      <c r="AM66" s="1095"/>
      <c r="AN66" s="1095"/>
      <c r="AO66" s="1096"/>
      <c r="AP66" s="1100" t="s">
        <v>415</v>
      </c>
      <c r="AQ66" s="1101"/>
      <c r="AR66" s="1101"/>
      <c r="AS66" s="1101"/>
      <c r="AT66" s="1102"/>
      <c r="AU66" s="1100" t="s">
        <v>416</v>
      </c>
      <c r="AV66" s="1101"/>
      <c r="AW66" s="1101"/>
      <c r="AX66" s="1101"/>
      <c r="AY66" s="1102"/>
      <c r="AZ66" s="1100" t="s">
        <v>372</v>
      </c>
      <c r="BA66" s="1101"/>
      <c r="BB66" s="1101"/>
      <c r="BC66" s="1101"/>
      <c r="BD66" s="1116"/>
      <c r="BE66" s="266"/>
      <c r="BF66" s="266"/>
      <c r="BG66" s="266"/>
      <c r="BH66" s="266"/>
      <c r="BI66" s="266"/>
      <c r="BJ66" s="266"/>
      <c r="BK66" s="266"/>
      <c r="BL66" s="266"/>
      <c r="BM66" s="266"/>
      <c r="BN66" s="266"/>
      <c r="BO66" s="266"/>
      <c r="BP66" s="266"/>
      <c r="BQ66" s="263">
        <v>60</v>
      </c>
      <c r="BR66" s="268"/>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7"/>
    </row>
    <row r="67" spans="1:131" s="248"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6"/>
      <c r="BF67" s="266"/>
      <c r="BG67" s="266"/>
      <c r="BH67" s="266"/>
      <c r="BI67" s="266"/>
      <c r="BJ67" s="266"/>
      <c r="BK67" s="266"/>
      <c r="BL67" s="266"/>
      <c r="BM67" s="266"/>
      <c r="BN67" s="266"/>
      <c r="BO67" s="266"/>
      <c r="BP67" s="266"/>
      <c r="BQ67" s="263">
        <v>61</v>
      </c>
      <c r="BR67" s="268"/>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7"/>
    </row>
    <row r="68" spans="1:131" s="248" customFormat="1" ht="26.25" customHeight="1" thickTop="1" x14ac:dyDescent="0.15">
      <c r="A68" s="259">
        <v>1</v>
      </c>
      <c r="B68" s="1084" t="s">
        <v>597</v>
      </c>
      <c r="C68" s="1085"/>
      <c r="D68" s="1085"/>
      <c r="E68" s="1085"/>
      <c r="F68" s="1085"/>
      <c r="G68" s="1085"/>
      <c r="H68" s="1085"/>
      <c r="I68" s="1085"/>
      <c r="J68" s="1085"/>
      <c r="K68" s="1085"/>
      <c r="L68" s="1085"/>
      <c r="M68" s="1085"/>
      <c r="N68" s="1085"/>
      <c r="O68" s="1085"/>
      <c r="P68" s="1086"/>
      <c r="Q68" s="1087">
        <v>10992</v>
      </c>
      <c r="R68" s="1081"/>
      <c r="S68" s="1081"/>
      <c r="T68" s="1081"/>
      <c r="U68" s="1081"/>
      <c r="V68" s="1081">
        <v>10500</v>
      </c>
      <c r="W68" s="1081"/>
      <c r="X68" s="1081"/>
      <c r="Y68" s="1081"/>
      <c r="Z68" s="1081"/>
      <c r="AA68" s="1081">
        <v>491</v>
      </c>
      <c r="AB68" s="1081"/>
      <c r="AC68" s="1081"/>
      <c r="AD68" s="1081"/>
      <c r="AE68" s="1081"/>
      <c r="AF68" s="1081">
        <v>491</v>
      </c>
      <c r="AG68" s="1081"/>
      <c r="AH68" s="1081"/>
      <c r="AI68" s="1081"/>
      <c r="AJ68" s="1081"/>
      <c r="AK68" s="1081" t="s">
        <v>603</v>
      </c>
      <c r="AL68" s="1081"/>
      <c r="AM68" s="1081"/>
      <c r="AN68" s="1081"/>
      <c r="AO68" s="1081"/>
      <c r="AP68" s="1081">
        <v>799</v>
      </c>
      <c r="AQ68" s="1081"/>
      <c r="AR68" s="1081"/>
      <c r="AS68" s="1081"/>
      <c r="AT68" s="1081"/>
      <c r="AU68" s="1081">
        <v>33</v>
      </c>
      <c r="AV68" s="1081"/>
      <c r="AW68" s="1081"/>
      <c r="AX68" s="1081"/>
      <c r="AY68" s="1081"/>
      <c r="AZ68" s="1082"/>
      <c r="BA68" s="1082"/>
      <c r="BB68" s="1082"/>
      <c r="BC68" s="1082"/>
      <c r="BD68" s="1083"/>
      <c r="BE68" s="266"/>
      <c r="BF68" s="266"/>
      <c r="BG68" s="266"/>
      <c r="BH68" s="266"/>
      <c r="BI68" s="266"/>
      <c r="BJ68" s="266"/>
      <c r="BK68" s="266"/>
      <c r="BL68" s="266"/>
      <c r="BM68" s="266"/>
      <c r="BN68" s="266"/>
      <c r="BO68" s="266"/>
      <c r="BP68" s="266"/>
      <c r="BQ68" s="263">
        <v>62</v>
      </c>
      <c r="BR68" s="268"/>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7"/>
    </row>
    <row r="69" spans="1:131" s="248" customFormat="1" ht="26.25" customHeight="1" x14ac:dyDescent="0.15">
      <c r="A69" s="262">
        <v>2</v>
      </c>
      <c r="B69" s="1073" t="s">
        <v>598</v>
      </c>
      <c r="C69" s="1074"/>
      <c r="D69" s="1074"/>
      <c r="E69" s="1074"/>
      <c r="F69" s="1074"/>
      <c r="G69" s="1074"/>
      <c r="H69" s="1074"/>
      <c r="I69" s="1074"/>
      <c r="J69" s="1074"/>
      <c r="K69" s="1074"/>
      <c r="L69" s="1074"/>
      <c r="M69" s="1074"/>
      <c r="N69" s="1074"/>
      <c r="O69" s="1074"/>
      <c r="P69" s="1075"/>
      <c r="Q69" s="1076">
        <v>2204</v>
      </c>
      <c r="R69" s="1070"/>
      <c r="S69" s="1070"/>
      <c r="T69" s="1070"/>
      <c r="U69" s="1070"/>
      <c r="V69" s="1070">
        <v>2096</v>
      </c>
      <c r="W69" s="1070"/>
      <c r="X69" s="1070"/>
      <c r="Y69" s="1070"/>
      <c r="Z69" s="1070"/>
      <c r="AA69" s="1070">
        <v>109</v>
      </c>
      <c r="AB69" s="1070"/>
      <c r="AC69" s="1070"/>
      <c r="AD69" s="1070"/>
      <c r="AE69" s="1070"/>
      <c r="AF69" s="1070">
        <v>109</v>
      </c>
      <c r="AG69" s="1070"/>
      <c r="AH69" s="1070"/>
      <c r="AI69" s="1070"/>
      <c r="AJ69" s="1070"/>
      <c r="AK69" s="1070">
        <v>3</v>
      </c>
      <c r="AL69" s="1070"/>
      <c r="AM69" s="1070"/>
      <c r="AN69" s="1070"/>
      <c r="AO69" s="1070"/>
      <c r="AP69" s="1070">
        <v>978</v>
      </c>
      <c r="AQ69" s="1070"/>
      <c r="AR69" s="1070"/>
      <c r="AS69" s="1070"/>
      <c r="AT69" s="1070"/>
      <c r="AU69" s="1070">
        <v>478</v>
      </c>
      <c r="AV69" s="1070"/>
      <c r="AW69" s="1070"/>
      <c r="AX69" s="1070"/>
      <c r="AY69" s="1070"/>
      <c r="AZ69" s="1071"/>
      <c r="BA69" s="1071"/>
      <c r="BB69" s="1071"/>
      <c r="BC69" s="1071"/>
      <c r="BD69" s="1072"/>
      <c r="BE69" s="266"/>
      <c r="BF69" s="266"/>
      <c r="BG69" s="266"/>
      <c r="BH69" s="266"/>
      <c r="BI69" s="266"/>
      <c r="BJ69" s="266"/>
      <c r="BK69" s="266"/>
      <c r="BL69" s="266"/>
      <c r="BM69" s="266"/>
      <c r="BN69" s="266"/>
      <c r="BO69" s="266"/>
      <c r="BP69" s="266"/>
      <c r="BQ69" s="263">
        <v>63</v>
      </c>
      <c r="BR69" s="268"/>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7"/>
    </row>
    <row r="70" spans="1:131" s="248" customFormat="1" ht="26.25" customHeight="1" x14ac:dyDescent="0.15">
      <c r="A70" s="262">
        <v>3</v>
      </c>
      <c r="B70" s="1073" t="s">
        <v>599</v>
      </c>
      <c r="C70" s="1074"/>
      <c r="D70" s="1074"/>
      <c r="E70" s="1074"/>
      <c r="F70" s="1074"/>
      <c r="G70" s="1074"/>
      <c r="H70" s="1074"/>
      <c r="I70" s="1074"/>
      <c r="J70" s="1074"/>
      <c r="K70" s="1074"/>
      <c r="L70" s="1074"/>
      <c r="M70" s="1074"/>
      <c r="N70" s="1074"/>
      <c r="O70" s="1074"/>
      <c r="P70" s="1075"/>
      <c r="Q70" s="1076">
        <v>6529</v>
      </c>
      <c r="R70" s="1070">
        <v>6933</v>
      </c>
      <c r="S70" s="1070">
        <v>6933</v>
      </c>
      <c r="T70" s="1070">
        <v>6933</v>
      </c>
      <c r="U70" s="1070">
        <v>6933</v>
      </c>
      <c r="V70" s="1070">
        <v>6443</v>
      </c>
      <c r="W70" s="1070">
        <v>6850</v>
      </c>
      <c r="X70" s="1070">
        <v>6850</v>
      </c>
      <c r="Y70" s="1070">
        <v>6850</v>
      </c>
      <c r="Z70" s="1070">
        <v>6850</v>
      </c>
      <c r="AA70" s="1070">
        <v>86</v>
      </c>
      <c r="AB70" s="1070">
        <v>82</v>
      </c>
      <c r="AC70" s="1070">
        <v>82</v>
      </c>
      <c r="AD70" s="1070">
        <v>82</v>
      </c>
      <c r="AE70" s="1070">
        <v>82</v>
      </c>
      <c r="AF70" s="1070">
        <v>86</v>
      </c>
      <c r="AG70" s="1070">
        <v>82</v>
      </c>
      <c r="AH70" s="1070">
        <v>82</v>
      </c>
      <c r="AI70" s="1070">
        <v>82</v>
      </c>
      <c r="AJ70" s="1070">
        <v>82</v>
      </c>
      <c r="AK70" s="1070">
        <v>1926</v>
      </c>
      <c r="AL70" s="1070">
        <v>2485</v>
      </c>
      <c r="AM70" s="1070">
        <v>2485</v>
      </c>
      <c r="AN70" s="1070">
        <v>2485</v>
      </c>
      <c r="AO70" s="1070">
        <v>2485</v>
      </c>
      <c r="AP70" s="1070" t="s">
        <v>596</v>
      </c>
      <c r="AQ70" s="1070"/>
      <c r="AR70" s="1070"/>
      <c r="AS70" s="1070"/>
      <c r="AT70" s="1070"/>
      <c r="AU70" s="1070" t="s">
        <v>596</v>
      </c>
      <c r="AV70" s="1070"/>
      <c r="AW70" s="1070"/>
      <c r="AX70" s="1070"/>
      <c r="AY70" s="1070"/>
      <c r="AZ70" s="1071"/>
      <c r="BA70" s="1071"/>
      <c r="BB70" s="1071"/>
      <c r="BC70" s="1071"/>
      <c r="BD70" s="1072"/>
      <c r="BE70" s="266"/>
      <c r="BF70" s="266"/>
      <c r="BG70" s="266"/>
      <c r="BH70" s="266"/>
      <c r="BI70" s="266"/>
      <c r="BJ70" s="266"/>
      <c r="BK70" s="266"/>
      <c r="BL70" s="266"/>
      <c r="BM70" s="266"/>
      <c r="BN70" s="266"/>
      <c r="BO70" s="266"/>
      <c r="BP70" s="266"/>
      <c r="BQ70" s="263">
        <v>64</v>
      </c>
      <c r="BR70" s="268"/>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7"/>
    </row>
    <row r="71" spans="1:131" s="248" customFormat="1" ht="26.25" customHeight="1" x14ac:dyDescent="0.15">
      <c r="A71" s="262">
        <v>4</v>
      </c>
      <c r="B71" s="1073" t="s">
        <v>600</v>
      </c>
      <c r="C71" s="1074"/>
      <c r="D71" s="1074"/>
      <c r="E71" s="1074"/>
      <c r="F71" s="1074"/>
      <c r="G71" s="1074"/>
      <c r="H71" s="1074"/>
      <c r="I71" s="1074"/>
      <c r="J71" s="1074"/>
      <c r="K71" s="1074"/>
      <c r="L71" s="1074"/>
      <c r="M71" s="1074"/>
      <c r="N71" s="1074"/>
      <c r="O71" s="1074"/>
      <c r="P71" s="1075"/>
      <c r="Q71" s="1076">
        <v>986</v>
      </c>
      <c r="R71" s="1070"/>
      <c r="S71" s="1070"/>
      <c r="T71" s="1070"/>
      <c r="U71" s="1070"/>
      <c r="V71" s="1070">
        <v>974</v>
      </c>
      <c r="W71" s="1070"/>
      <c r="X71" s="1070"/>
      <c r="Y71" s="1070"/>
      <c r="Z71" s="1070"/>
      <c r="AA71" s="1070">
        <v>12</v>
      </c>
      <c r="AB71" s="1070"/>
      <c r="AC71" s="1070"/>
      <c r="AD71" s="1070"/>
      <c r="AE71" s="1070"/>
      <c r="AF71" s="1070">
        <v>12</v>
      </c>
      <c r="AG71" s="1070"/>
      <c r="AH71" s="1070"/>
      <c r="AI71" s="1070"/>
      <c r="AJ71" s="1070"/>
      <c r="AK71" s="1070">
        <v>12</v>
      </c>
      <c r="AL71" s="1070"/>
      <c r="AM71" s="1070"/>
      <c r="AN71" s="1070"/>
      <c r="AO71" s="1070"/>
      <c r="AP71" s="1070" t="s">
        <v>596</v>
      </c>
      <c r="AQ71" s="1070"/>
      <c r="AR71" s="1070"/>
      <c r="AS71" s="1070"/>
      <c r="AT71" s="1070"/>
      <c r="AU71" s="1070" t="s">
        <v>596</v>
      </c>
      <c r="AV71" s="1070"/>
      <c r="AW71" s="1070"/>
      <c r="AX71" s="1070"/>
      <c r="AY71" s="1070"/>
      <c r="AZ71" s="1071"/>
      <c r="BA71" s="1071"/>
      <c r="BB71" s="1071"/>
      <c r="BC71" s="1071"/>
      <c r="BD71" s="1072"/>
      <c r="BE71" s="266"/>
      <c r="BF71" s="266"/>
      <c r="BG71" s="266"/>
      <c r="BH71" s="266"/>
      <c r="BI71" s="266"/>
      <c r="BJ71" s="266"/>
      <c r="BK71" s="266"/>
      <c r="BL71" s="266"/>
      <c r="BM71" s="266"/>
      <c r="BN71" s="266"/>
      <c r="BO71" s="266"/>
      <c r="BP71" s="266"/>
      <c r="BQ71" s="263">
        <v>65</v>
      </c>
      <c r="BR71" s="268"/>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7"/>
    </row>
    <row r="72" spans="1:131" s="248" customFormat="1" ht="26.25" customHeight="1" x14ac:dyDescent="0.15">
      <c r="A72" s="262">
        <v>5</v>
      </c>
      <c r="B72" s="1073" t="s">
        <v>601</v>
      </c>
      <c r="C72" s="1074"/>
      <c r="D72" s="1074"/>
      <c r="E72" s="1074"/>
      <c r="F72" s="1074"/>
      <c r="G72" s="1074"/>
      <c r="H72" s="1074"/>
      <c r="I72" s="1074"/>
      <c r="J72" s="1074"/>
      <c r="K72" s="1074"/>
      <c r="L72" s="1074"/>
      <c r="M72" s="1074"/>
      <c r="N72" s="1074"/>
      <c r="O72" s="1074"/>
      <c r="P72" s="1075"/>
      <c r="Q72" s="1076">
        <v>1444184</v>
      </c>
      <c r="R72" s="1070">
        <v>1385861</v>
      </c>
      <c r="S72" s="1070">
        <v>1385861</v>
      </c>
      <c r="T72" s="1070">
        <v>1385861</v>
      </c>
      <c r="U72" s="1070">
        <v>1385861</v>
      </c>
      <c r="V72" s="1070">
        <v>1404896</v>
      </c>
      <c r="W72" s="1070">
        <v>1346246</v>
      </c>
      <c r="X72" s="1070">
        <v>1346246</v>
      </c>
      <c r="Y72" s="1070">
        <v>1346246</v>
      </c>
      <c r="Z72" s="1070">
        <v>1346246</v>
      </c>
      <c r="AA72" s="1070">
        <v>39288</v>
      </c>
      <c r="AB72" s="1070">
        <v>39615</v>
      </c>
      <c r="AC72" s="1070">
        <v>39615</v>
      </c>
      <c r="AD72" s="1070">
        <v>39615</v>
      </c>
      <c r="AE72" s="1070">
        <v>39615</v>
      </c>
      <c r="AF72" s="1070">
        <v>39288</v>
      </c>
      <c r="AG72" s="1070">
        <v>39615</v>
      </c>
      <c r="AH72" s="1070">
        <v>39615</v>
      </c>
      <c r="AI72" s="1070">
        <v>39615</v>
      </c>
      <c r="AJ72" s="1070">
        <v>39615</v>
      </c>
      <c r="AK72" s="1070">
        <v>16623</v>
      </c>
      <c r="AL72" s="1070">
        <v>13582</v>
      </c>
      <c r="AM72" s="1070">
        <v>13582</v>
      </c>
      <c r="AN72" s="1070">
        <v>13582</v>
      </c>
      <c r="AO72" s="1070">
        <v>13582</v>
      </c>
      <c r="AP72" s="1070" t="s">
        <v>596</v>
      </c>
      <c r="AQ72" s="1070"/>
      <c r="AR72" s="1070"/>
      <c r="AS72" s="1070"/>
      <c r="AT72" s="1070"/>
      <c r="AU72" s="1070" t="s">
        <v>596</v>
      </c>
      <c r="AV72" s="1070"/>
      <c r="AW72" s="1070"/>
      <c r="AX72" s="1070"/>
      <c r="AY72" s="1070"/>
      <c r="AZ72" s="1071"/>
      <c r="BA72" s="1071"/>
      <c r="BB72" s="1071"/>
      <c r="BC72" s="1071"/>
      <c r="BD72" s="1072"/>
      <c r="BE72" s="266"/>
      <c r="BF72" s="266"/>
      <c r="BG72" s="266"/>
      <c r="BH72" s="266"/>
      <c r="BI72" s="266"/>
      <c r="BJ72" s="266"/>
      <c r="BK72" s="266"/>
      <c r="BL72" s="266"/>
      <c r="BM72" s="266"/>
      <c r="BN72" s="266"/>
      <c r="BO72" s="266"/>
      <c r="BP72" s="266"/>
      <c r="BQ72" s="263">
        <v>66</v>
      </c>
      <c r="BR72" s="268"/>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7"/>
    </row>
    <row r="73" spans="1:131" s="248" customFormat="1" ht="26.25" customHeight="1" x14ac:dyDescent="0.15">
      <c r="A73" s="262">
        <v>6</v>
      </c>
      <c r="B73" s="1073" t="s">
        <v>602</v>
      </c>
      <c r="C73" s="1074"/>
      <c r="D73" s="1074"/>
      <c r="E73" s="1074"/>
      <c r="F73" s="1074"/>
      <c r="G73" s="1074"/>
      <c r="H73" s="1074"/>
      <c r="I73" s="1074"/>
      <c r="J73" s="1074"/>
      <c r="K73" s="1074"/>
      <c r="L73" s="1074"/>
      <c r="M73" s="1074"/>
      <c r="N73" s="1074"/>
      <c r="O73" s="1074"/>
      <c r="P73" s="1075"/>
      <c r="Q73" s="1076">
        <v>288</v>
      </c>
      <c r="R73" s="1070"/>
      <c r="S73" s="1070"/>
      <c r="T73" s="1070"/>
      <c r="U73" s="1070"/>
      <c r="V73" s="1070">
        <v>206</v>
      </c>
      <c r="W73" s="1070"/>
      <c r="X73" s="1070"/>
      <c r="Y73" s="1070"/>
      <c r="Z73" s="1070"/>
      <c r="AA73" s="1070">
        <v>82</v>
      </c>
      <c r="AB73" s="1070"/>
      <c r="AC73" s="1070"/>
      <c r="AD73" s="1070"/>
      <c r="AE73" s="1070"/>
      <c r="AF73" s="1070">
        <v>82</v>
      </c>
      <c r="AG73" s="1070"/>
      <c r="AH73" s="1070"/>
      <c r="AI73" s="1070"/>
      <c r="AJ73" s="1070"/>
      <c r="AK73" s="1070">
        <v>47</v>
      </c>
      <c r="AL73" s="1070"/>
      <c r="AM73" s="1070"/>
      <c r="AN73" s="1070"/>
      <c r="AO73" s="1070"/>
      <c r="AP73" s="1070" t="s">
        <v>596</v>
      </c>
      <c r="AQ73" s="1070"/>
      <c r="AR73" s="1070"/>
      <c r="AS73" s="1070"/>
      <c r="AT73" s="1070"/>
      <c r="AU73" s="1070" t="s">
        <v>596</v>
      </c>
      <c r="AV73" s="1070"/>
      <c r="AW73" s="1070"/>
      <c r="AX73" s="1070"/>
      <c r="AY73" s="1070"/>
      <c r="AZ73" s="1071"/>
      <c r="BA73" s="1071"/>
      <c r="BB73" s="1071"/>
      <c r="BC73" s="1071"/>
      <c r="BD73" s="1072"/>
      <c r="BE73" s="266"/>
      <c r="BF73" s="266"/>
      <c r="BG73" s="266"/>
      <c r="BH73" s="266"/>
      <c r="BI73" s="266"/>
      <c r="BJ73" s="266"/>
      <c r="BK73" s="266"/>
      <c r="BL73" s="266"/>
      <c r="BM73" s="266"/>
      <c r="BN73" s="266"/>
      <c r="BO73" s="266"/>
      <c r="BP73" s="266"/>
      <c r="BQ73" s="263">
        <v>67</v>
      </c>
      <c r="BR73" s="268"/>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7"/>
    </row>
    <row r="74" spans="1:131" s="248" customFormat="1" ht="26.25" customHeight="1" x14ac:dyDescent="0.15">
      <c r="A74" s="262">
        <v>7</v>
      </c>
      <c r="B74" s="1073" t="s">
        <v>609</v>
      </c>
      <c r="C74" s="1074"/>
      <c r="D74" s="1074"/>
      <c r="E74" s="1074"/>
      <c r="F74" s="1074"/>
      <c r="G74" s="1074"/>
      <c r="H74" s="1074"/>
      <c r="I74" s="1074"/>
      <c r="J74" s="1074"/>
      <c r="K74" s="1074"/>
      <c r="L74" s="1074"/>
      <c r="M74" s="1074"/>
      <c r="N74" s="1074"/>
      <c r="O74" s="1074"/>
      <c r="P74" s="1075"/>
      <c r="Q74" s="1210">
        <v>64</v>
      </c>
      <c r="R74" s="1211"/>
      <c r="S74" s="1211"/>
      <c r="T74" s="1211"/>
      <c r="U74" s="1211"/>
      <c r="V74" s="1211">
        <v>71</v>
      </c>
      <c r="W74" s="1211"/>
      <c r="X74" s="1211"/>
      <c r="Y74" s="1211"/>
      <c r="Z74" s="1211"/>
      <c r="AA74" s="1211">
        <v>-7</v>
      </c>
      <c r="AB74" s="1211"/>
      <c r="AC74" s="1211"/>
      <c r="AD74" s="1211"/>
      <c r="AE74" s="1211"/>
      <c r="AF74" s="1211">
        <v>-7</v>
      </c>
      <c r="AG74" s="1211"/>
      <c r="AH74" s="1211"/>
      <c r="AI74" s="1211"/>
      <c r="AJ74" s="1211"/>
      <c r="AK74" s="1211">
        <v>2</v>
      </c>
      <c r="AL74" s="1211"/>
      <c r="AM74" s="1211"/>
      <c r="AN74" s="1211"/>
      <c r="AO74" s="1211"/>
      <c r="AP74" s="1211">
        <v>0</v>
      </c>
      <c r="AQ74" s="1211"/>
      <c r="AR74" s="1211"/>
      <c r="AS74" s="1211"/>
      <c r="AT74" s="1211"/>
      <c r="AU74" s="1070" t="s">
        <v>596</v>
      </c>
      <c r="AV74" s="1070"/>
      <c r="AW74" s="1070"/>
      <c r="AX74" s="1070"/>
      <c r="AY74" s="1070"/>
      <c r="AZ74" s="1071"/>
      <c r="BA74" s="1071"/>
      <c r="BB74" s="1071"/>
      <c r="BC74" s="1071"/>
      <c r="BD74" s="1072"/>
      <c r="BE74" s="266"/>
      <c r="BF74" s="266"/>
      <c r="BG74" s="266"/>
      <c r="BH74" s="266"/>
      <c r="BI74" s="266"/>
      <c r="BJ74" s="266"/>
      <c r="BK74" s="266"/>
      <c r="BL74" s="266"/>
      <c r="BM74" s="266"/>
      <c r="BN74" s="266"/>
      <c r="BO74" s="266"/>
      <c r="BP74" s="266"/>
      <c r="BQ74" s="263">
        <v>68</v>
      </c>
      <c r="BR74" s="268"/>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7"/>
    </row>
    <row r="75" spans="1:131" s="248" customFormat="1" ht="26.25" customHeight="1" x14ac:dyDescent="0.15">
      <c r="A75" s="262">
        <v>8</v>
      </c>
      <c r="B75" s="1073" t="s">
        <v>610</v>
      </c>
      <c r="C75" s="1074"/>
      <c r="D75" s="1074"/>
      <c r="E75" s="1074"/>
      <c r="F75" s="1074"/>
      <c r="G75" s="1074"/>
      <c r="H75" s="1074"/>
      <c r="I75" s="1074"/>
      <c r="J75" s="1074"/>
      <c r="K75" s="1074"/>
      <c r="L75" s="1074"/>
      <c r="M75" s="1074"/>
      <c r="N75" s="1074"/>
      <c r="O75" s="1074"/>
      <c r="P75" s="1075"/>
      <c r="Q75" s="1210">
        <v>987</v>
      </c>
      <c r="R75" s="1211"/>
      <c r="S75" s="1211"/>
      <c r="T75" s="1211"/>
      <c r="U75" s="1211"/>
      <c r="V75" s="1211">
        <v>959</v>
      </c>
      <c r="W75" s="1211"/>
      <c r="X75" s="1211"/>
      <c r="Y75" s="1211"/>
      <c r="Z75" s="1211"/>
      <c r="AA75" s="1211">
        <v>28</v>
      </c>
      <c r="AB75" s="1211"/>
      <c r="AC75" s="1211"/>
      <c r="AD75" s="1211"/>
      <c r="AE75" s="1211"/>
      <c r="AF75" s="1211">
        <v>28</v>
      </c>
      <c r="AG75" s="1211"/>
      <c r="AH75" s="1211"/>
      <c r="AI75" s="1211"/>
      <c r="AJ75" s="1211"/>
      <c r="AK75" s="1211">
        <v>574</v>
      </c>
      <c r="AL75" s="1211"/>
      <c r="AM75" s="1211"/>
      <c r="AN75" s="1211"/>
      <c r="AO75" s="1211"/>
      <c r="AP75" s="1211">
        <v>1953</v>
      </c>
      <c r="AQ75" s="1211"/>
      <c r="AR75" s="1211"/>
      <c r="AS75" s="1211"/>
      <c r="AT75" s="1211"/>
      <c r="AU75" s="1070" t="s">
        <v>596</v>
      </c>
      <c r="AV75" s="1070"/>
      <c r="AW75" s="1070"/>
      <c r="AX75" s="1070"/>
      <c r="AY75" s="1070"/>
      <c r="AZ75" s="1071"/>
      <c r="BA75" s="1071"/>
      <c r="BB75" s="1071"/>
      <c r="BC75" s="1071"/>
      <c r="BD75" s="1072"/>
      <c r="BE75" s="266"/>
      <c r="BF75" s="266"/>
      <c r="BG75" s="266"/>
      <c r="BH75" s="266"/>
      <c r="BI75" s="266"/>
      <c r="BJ75" s="266"/>
      <c r="BK75" s="266"/>
      <c r="BL75" s="266"/>
      <c r="BM75" s="266"/>
      <c r="BN75" s="266"/>
      <c r="BO75" s="266"/>
      <c r="BP75" s="266"/>
      <c r="BQ75" s="263">
        <v>69</v>
      </c>
      <c r="BR75" s="268"/>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7"/>
    </row>
    <row r="76" spans="1:131" s="248" customFormat="1" ht="26.25" customHeight="1" x14ac:dyDescent="0.15">
      <c r="A76" s="262">
        <v>9</v>
      </c>
      <c r="B76" s="1073"/>
      <c r="C76" s="1074"/>
      <c r="D76" s="1074"/>
      <c r="E76" s="1074"/>
      <c r="F76" s="1074"/>
      <c r="G76" s="1074"/>
      <c r="H76" s="1074"/>
      <c r="I76" s="1074"/>
      <c r="J76" s="1074"/>
      <c r="K76" s="1074"/>
      <c r="L76" s="1074"/>
      <c r="M76" s="1074"/>
      <c r="N76" s="1074"/>
      <c r="O76" s="1074"/>
      <c r="P76" s="1075"/>
      <c r="Q76" s="1077"/>
      <c r="R76" s="1078"/>
      <c r="S76" s="1078"/>
      <c r="T76" s="1078"/>
      <c r="U76" s="1079"/>
      <c r="V76" s="1080"/>
      <c r="W76" s="1078"/>
      <c r="X76" s="1078"/>
      <c r="Y76" s="1078"/>
      <c r="Z76" s="1079"/>
      <c r="AA76" s="1080"/>
      <c r="AB76" s="1078"/>
      <c r="AC76" s="1078"/>
      <c r="AD76" s="1078"/>
      <c r="AE76" s="1079"/>
      <c r="AF76" s="1080"/>
      <c r="AG76" s="1078"/>
      <c r="AH76" s="1078"/>
      <c r="AI76" s="1078"/>
      <c r="AJ76" s="1079"/>
      <c r="AK76" s="1080"/>
      <c r="AL76" s="1078"/>
      <c r="AM76" s="1078"/>
      <c r="AN76" s="1078"/>
      <c r="AO76" s="1079"/>
      <c r="AP76" s="1080"/>
      <c r="AQ76" s="1078"/>
      <c r="AR76" s="1078"/>
      <c r="AS76" s="1078"/>
      <c r="AT76" s="1079"/>
      <c r="AU76" s="1080"/>
      <c r="AV76" s="1078"/>
      <c r="AW76" s="1078"/>
      <c r="AX76" s="1078"/>
      <c r="AY76" s="1079"/>
      <c r="AZ76" s="1071"/>
      <c r="BA76" s="1071"/>
      <c r="BB76" s="1071"/>
      <c r="BC76" s="1071"/>
      <c r="BD76" s="1072"/>
      <c r="BE76" s="266"/>
      <c r="BF76" s="266"/>
      <c r="BG76" s="266"/>
      <c r="BH76" s="266"/>
      <c r="BI76" s="266"/>
      <c r="BJ76" s="266"/>
      <c r="BK76" s="266"/>
      <c r="BL76" s="266"/>
      <c r="BM76" s="266"/>
      <c r="BN76" s="266"/>
      <c r="BO76" s="266"/>
      <c r="BP76" s="266"/>
      <c r="BQ76" s="263">
        <v>70</v>
      </c>
      <c r="BR76" s="268"/>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7"/>
    </row>
    <row r="77" spans="1:131" s="248" customFormat="1" ht="26.25" customHeight="1" x14ac:dyDescent="0.15">
      <c r="A77" s="262">
        <v>10</v>
      </c>
      <c r="B77" s="1073"/>
      <c r="C77" s="1074"/>
      <c r="D77" s="1074"/>
      <c r="E77" s="1074"/>
      <c r="F77" s="1074"/>
      <c r="G77" s="1074"/>
      <c r="H77" s="1074"/>
      <c r="I77" s="1074"/>
      <c r="J77" s="1074"/>
      <c r="K77" s="1074"/>
      <c r="L77" s="1074"/>
      <c r="M77" s="1074"/>
      <c r="N77" s="1074"/>
      <c r="O77" s="1074"/>
      <c r="P77" s="1075"/>
      <c r="Q77" s="1077"/>
      <c r="R77" s="1078"/>
      <c r="S77" s="1078"/>
      <c r="T77" s="1078"/>
      <c r="U77" s="1079"/>
      <c r="V77" s="1080"/>
      <c r="W77" s="1078"/>
      <c r="X77" s="1078"/>
      <c r="Y77" s="1078"/>
      <c r="Z77" s="1079"/>
      <c r="AA77" s="1080"/>
      <c r="AB77" s="1078"/>
      <c r="AC77" s="1078"/>
      <c r="AD77" s="1078"/>
      <c r="AE77" s="1079"/>
      <c r="AF77" s="1080"/>
      <c r="AG77" s="1078"/>
      <c r="AH77" s="1078"/>
      <c r="AI77" s="1078"/>
      <c r="AJ77" s="1079"/>
      <c r="AK77" s="1080"/>
      <c r="AL77" s="1078"/>
      <c r="AM77" s="1078"/>
      <c r="AN77" s="1078"/>
      <c r="AO77" s="1079"/>
      <c r="AP77" s="1080"/>
      <c r="AQ77" s="1078"/>
      <c r="AR77" s="1078"/>
      <c r="AS77" s="1078"/>
      <c r="AT77" s="1079"/>
      <c r="AU77" s="1080"/>
      <c r="AV77" s="1078"/>
      <c r="AW77" s="1078"/>
      <c r="AX77" s="1078"/>
      <c r="AY77" s="1079"/>
      <c r="AZ77" s="1071"/>
      <c r="BA77" s="1071"/>
      <c r="BB77" s="1071"/>
      <c r="BC77" s="1071"/>
      <c r="BD77" s="1072"/>
      <c r="BE77" s="266"/>
      <c r="BF77" s="266"/>
      <c r="BG77" s="266"/>
      <c r="BH77" s="266"/>
      <c r="BI77" s="266"/>
      <c r="BJ77" s="266"/>
      <c r="BK77" s="266"/>
      <c r="BL77" s="266"/>
      <c r="BM77" s="266"/>
      <c r="BN77" s="266"/>
      <c r="BO77" s="266"/>
      <c r="BP77" s="266"/>
      <c r="BQ77" s="263">
        <v>71</v>
      </c>
      <c r="BR77" s="268"/>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7"/>
    </row>
    <row r="78" spans="1:131" s="248" customFormat="1" ht="26.25" customHeight="1" x14ac:dyDescent="0.15">
      <c r="A78" s="262">
        <v>11</v>
      </c>
      <c r="B78" s="1073"/>
      <c r="C78" s="1074"/>
      <c r="D78" s="1074"/>
      <c r="E78" s="1074"/>
      <c r="F78" s="1074"/>
      <c r="G78" s="1074"/>
      <c r="H78" s="1074"/>
      <c r="I78" s="1074"/>
      <c r="J78" s="1074"/>
      <c r="K78" s="1074"/>
      <c r="L78" s="1074"/>
      <c r="M78" s="1074"/>
      <c r="N78" s="1074"/>
      <c r="O78" s="1074"/>
      <c r="P78" s="1075"/>
      <c r="Q78" s="1076"/>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0"/>
      <c r="AR78" s="1070"/>
      <c r="AS78" s="1070"/>
      <c r="AT78" s="1070"/>
      <c r="AU78" s="1070"/>
      <c r="AV78" s="1070"/>
      <c r="AW78" s="1070"/>
      <c r="AX78" s="1070"/>
      <c r="AY78" s="1070"/>
      <c r="AZ78" s="1071"/>
      <c r="BA78" s="1071"/>
      <c r="BB78" s="1071"/>
      <c r="BC78" s="1071"/>
      <c r="BD78" s="1072"/>
      <c r="BE78" s="266"/>
      <c r="BF78" s="266"/>
      <c r="BG78" s="266"/>
      <c r="BH78" s="266"/>
      <c r="BI78" s="266"/>
      <c r="BJ78" s="269"/>
      <c r="BK78" s="269"/>
      <c r="BL78" s="269"/>
      <c r="BM78" s="269"/>
      <c r="BN78" s="269"/>
      <c r="BO78" s="266"/>
      <c r="BP78" s="266"/>
      <c r="BQ78" s="263">
        <v>72</v>
      </c>
      <c r="BR78" s="268"/>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7"/>
    </row>
    <row r="79" spans="1:131" s="248" customFormat="1" ht="26.25" customHeight="1" x14ac:dyDescent="0.15">
      <c r="A79" s="262">
        <v>12</v>
      </c>
      <c r="B79" s="1073"/>
      <c r="C79" s="1074"/>
      <c r="D79" s="1074"/>
      <c r="E79" s="1074"/>
      <c r="F79" s="1074"/>
      <c r="G79" s="1074"/>
      <c r="H79" s="1074"/>
      <c r="I79" s="1074"/>
      <c r="J79" s="1074"/>
      <c r="K79" s="1074"/>
      <c r="L79" s="1074"/>
      <c r="M79" s="1074"/>
      <c r="N79" s="1074"/>
      <c r="O79" s="1074"/>
      <c r="P79" s="1075"/>
      <c r="Q79" s="1076"/>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6"/>
      <c r="BF79" s="266"/>
      <c r="BG79" s="266"/>
      <c r="BH79" s="266"/>
      <c r="BI79" s="266"/>
      <c r="BJ79" s="269"/>
      <c r="BK79" s="269"/>
      <c r="BL79" s="269"/>
      <c r="BM79" s="269"/>
      <c r="BN79" s="269"/>
      <c r="BO79" s="266"/>
      <c r="BP79" s="266"/>
      <c r="BQ79" s="263">
        <v>73</v>
      </c>
      <c r="BR79" s="268"/>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7"/>
    </row>
    <row r="80" spans="1:131" s="248" customFormat="1" ht="26.25" customHeight="1" x14ac:dyDescent="0.15">
      <c r="A80" s="262">
        <v>13</v>
      </c>
      <c r="B80" s="1073"/>
      <c r="C80" s="1074"/>
      <c r="D80" s="1074"/>
      <c r="E80" s="1074"/>
      <c r="F80" s="1074"/>
      <c r="G80" s="1074"/>
      <c r="H80" s="1074"/>
      <c r="I80" s="1074"/>
      <c r="J80" s="1074"/>
      <c r="K80" s="1074"/>
      <c r="L80" s="1074"/>
      <c r="M80" s="1074"/>
      <c r="N80" s="1074"/>
      <c r="O80" s="1074"/>
      <c r="P80" s="1075"/>
      <c r="Q80" s="1076"/>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6"/>
      <c r="BF80" s="266"/>
      <c r="BG80" s="266"/>
      <c r="BH80" s="266"/>
      <c r="BI80" s="266"/>
      <c r="BJ80" s="266"/>
      <c r="BK80" s="266"/>
      <c r="BL80" s="266"/>
      <c r="BM80" s="266"/>
      <c r="BN80" s="266"/>
      <c r="BO80" s="266"/>
      <c r="BP80" s="266"/>
      <c r="BQ80" s="263">
        <v>74</v>
      </c>
      <c r="BR80" s="268"/>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7"/>
    </row>
    <row r="81" spans="1:131" s="248" customFormat="1" ht="26.25" customHeight="1" x14ac:dyDescent="0.15">
      <c r="A81" s="262">
        <v>14</v>
      </c>
      <c r="B81" s="1073"/>
      <c r="C81" s="1074"/>
      <c r="D81" s="1074"/>
      <c r="E81" s="1074"/>
      <c r="F81" s="1074"/>
      <c r="G81" s="1074"/>
      <c r="H81" s="1074"/>
      <c r="I81" s="1074"/>
      <c r="J81" s="1074"/>
      <c r="K81" s="1074"/>
      <c r="L81" s="1074"/>
      <c r="M81" s="1074"/>
      <c r="N81" s="1074"/>
      <c r="O81" s="1074"/>
      <c r="P81" s="1075"/>
      <c r="Q81" s="1076"/>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6"/>
      <c r="BF81" s="266"/>
      <c r="BG81" s="266"/>
      <c r="BH81" s="266"/>
      <c r="BI81" s="266"/>
      <c r="BJ81" s="266"/>
      <c r="BK81" s="266"/>
      <c r="BL81" s="266"/>
      <c r="BM81" s="266"/>
      <c r="BN81" s="266"/>
      <c r="BO81" s="266"/>
      <c r="BP81" s="266"/>
      <c r="BQ81" s="263">
        <v>75</v>
      </c>
      <c r="BR81" s="268"/>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7"/>
    </row>
    <row r="82" spans="1:131" s="248" customFormat="1" ht="26.25" customHeight="1" x14ac:dyDescent="0.15">
      <c r="A82" s="262">
        <v>15</v>
      </c>
      <c r="B82" s="1073"/>
      <c r="C82" s="1074"/>
      <c r="D82" s="1074"/>
      <c r="E82" s="1074"/>
      <c r="F82" s="1074"/>
      <c r="G82" s="1074"/>
      <c r="H82" s="1074"/>
      <c r="I82" s="1074"/>
      <c r="J82" s="1074"/>
      <c r="K82" s="1074"/>
      <c r="L82" s="1074"/>
      <c r="M82" s="1074"/>
      <c r="N82" s="1074"/>
      <c r="O82" s="1074"/>
      <c r="P82" s="1075"/>
      <c r="Q82" s="1076"/>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6"/>
      <c r="BF82" s="266"/>
      <c r="BG82" s="266"/>
      <c r="BH82" s="266"/>
      <c r="BI82" s="266"/>
      <c r="BJ82" s="266"/>
      <c r="BK82" s="266"/>
      <c r="BL82" s="266"/>
      <c r="BM82" s="266"/>
      <c r="BN82" s="266"/>
      <c r="BO82" s="266"/>
      <c r="BP82" s="266"/>
      <c r="BQ82" s="263">
        <v>76</v>
      </c>
      <c r="BR82" s="268"/>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7"/>
    </row>
    <row r="83" spans="1:131" s="248" customFormat="1" ht="26.25" customHeight="1" x14ac:dyDescent="0.15">
      <c r="A83" s="262">
        <v>16</v>
      </c>
      <c r="B83" s="1073"/>
      <c r="C83" s="1074"/>
      <c r="D83" s="1074"/>
      <c r="E83" s="1074"/>
      <c r="F83" s="1074"/>
      <c r="G83" s="1074"/>
      <c r="H83" s="1074"/>
      <c r="I83" s="1074"/>
      <c r="J83" s="1074"/>
      <c r="K83" s="1074"/>
      <c r="L83" s="1074"/>
      <c r="M83" s="1074"/>
      <c r="N83" s="1074"/>
      <c r="O83" s="1074"/>
      <c r="P83" s="1075"/>
      <c r="Q83" s="1076"/>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6"/>
      <c r="BF83" s="266"/>
      <c r="BG83" s="266"/>
      <c r="BH83" s="266"/>
      <c r="BI83" s="266"/>
      <c r="BJ83" s="266"/>
      <c r="BK83" s="266"/>
      <c r="BL83" s="266"/>
      <c r="BM83" s="266"/>
      <c r="BN83" s="266"/>
      <c r="BO83" s="266"/>
      <c r="BP83" s="266"/>
      <c r="BQ83" s="263">
        <v>77</v>
      </c>
      <c r="BR83" s="268"/>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7"/>
    </row>
    <row r="84" spans="1:131" s="248" customFormat="1" ht="26.25" customHeight="1" x14ac:dyDescent="0.15">
      <c r="A84" s="262">
        <v>17</v>
      </c>
      <c r="B84" s="1073"/>
      <c r="C84" s="1074"/>
      <c r="D84" s="1074"/>
      <c r="E84" s="1074"/>
      <c r="F84" s="1074"/>
      <c r="G84" s="1074"/>
      <c r="H84" s="1074"/>
      <c r="I84" s="1074"/>
      <c r="J84" s="1074"/>
      <c r="K84" s="1074"/>
      <c r="L84" s="1074"/>
      <c r="M84" s="1074"/>
      <c r="N84" s="1074"/>
      <c r="O84" s="1074"/>
      <c r="P84" s="1075"/>
      <c r="Q84" s="1076"/>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6"/>
      <c r="BF84" s="266"/>
      <c r="BG84" s="266"/>
      <c r="BH84" s="266"/>
      <c r="BI84" s="266"/>
      <c r="BJ84" s="266"/>
      <c r="BK84" s="266"/>
      <c r="BL84" s="266"/>
      <c r="BM84" s="266"/>
      <c r="BN84" s="266"/>
      <c r="BO84" s="266"/>
      <c r="BP84" s="266"/>
      <c r="BQ84" s="263">
        <v>78</v>
      </c>
      <c r="BR84" s="268"/>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7"/>
    </row>
    <row r="85" spans="1:131" s="248" customFormat="1" ht="26.25" customHeight="1" x14ac:dyDescent="0.15">
      <c r="A85" s="262">
        <v>18</v>
      </c>
      <c r="B85" s="1073"/>
      <c r="C85" s="1074"/>
      <c r="D85" s="1074"/>
      <c r="E85" s="1074"/>
      <c r="F85" s="1074"/>
      <c r="G85" s="1074"/>
      <c r="H85" s="1074"/>
      <c r="I85" s="1074"/>
      <c r="J85" s="1074"/>
      <c r="K85" s="1074"/>
      <c r="L85" s="1074"/>
      <c r="M85" s="1074"/>
      <c r="N85" s="1074"/>
      <c r="O85" s="1074"/>
      <c r="P85" s="1075"/>
      <c r="Q85" s="1076"/>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6"/>
      <c r="BF85" s="266"/>
      <c r="BG85" s="266"/>
      <c r="BH85" s="266"/>
      <c r="BI85" s="266"/>
      <c r="BJ85" s="266"/>
      <c r="BK85" s="266"/>
      <c r="BL85" s="266"/>
      <c r="BM85" s="266"/>
      <c r="BN85" s="266"/>
      <c r="BO85" s="266"/>
      <c r="BP85" s="266"/>
      <c r="BQ85" s="263">
        <v>79</v>
      </c>
      <c r="BR85" s="268"/>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7"/>
    </row>
    <row r="86" spans="1:131" s="248" customFormat="1" ht="26.25" customHeight="1" x14ac:dyDescent="0.15">
      <c r="A86" s="262">
        <v>19</v>
      </c>
      <c r="B86" s="1073"/>
      <c r="C86" s="1074"/>
      <c r="D86" s="1074"/>
      <c r="E86" s="1074"/>
      <c r="F86" s="1074"/>
      <c r="G86" s="1074"/>
      <c r="H86" s="1074"/>
      <c r="I86" s="1074"/>
      <c r="J86" s="1074"/>
      <c r="K86" s="1074"/>
      <c r="L86" s="1074"/>
      <c r="M86" s="1074"/>
      <c r="N86" s="1074"/>
      <c r="O86" s="1074"/>
      <c r="P86" s="1075"/>
      <c r="Q86" s="1076"/>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6"/>
      <c r="BF86" s="266"/>
      <c r="BG86" s="266"/>
      <c r="BH86" s="266"/>
      <c r="BI86" s="266"/>
      <c r="BJ86" s="266"/>
      <c r="BK86" s="266"/>
      <c r="BL86" s="266"/>
      <c r="BM86" s="266"/>
      <c r="BN86" s="266"/>
      <c r="BO86" s="266"/>
      <c r="BP86" s="266"/>
      <c r="BQ86" s="263">
        <v>80</v>
      </c>
      <c r="BR86" s="268"/>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7"/>
    </row>
    <row r="87" spans="1:131" s="248" customFormat="1" ht="26.25" customHeight="1" x14ac:dyDescent="0.15">
      <c r="A87" s="270">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6"/>
      <c r="BF87" s="266"/>
      <c r="BG87" s="266"/>
      <c r="BH87" s="266"/>
      <c r="BI87" s="266"/>
      <c r="BJ87" s="266"/>
      <c r="BK87" s="266"/>
      <c r="BL87" s="266"/>
      <c r="BM87" s="266"/>
      <c r="BN87" s="266"/>
      <c r="BO87" s="266"/>
      <c r="BP87" s="266"/>
      <c r="BQ87" s="263">
        <v>81</v>
      </c>
      <c r="BR87" s="268"/>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7"/>
    </row>
    <row r="88" spans="1:131" s="248" customFormat="1" ht="26.25" customHeight="1" thickBot="1" x14ac:dyDescent="0.2">
      <c r="A88" s="265" t="s">
        <v>385</v>
      </c>
      <c r="B88" s="1043" t="s">
        <v>417</v>
      </c>
      <c r="C88" s="1044"/>
      <c r="D88" s="1044"/>
      <c r="E88" s="1044"/>
      <c r="F88" s="1044"/>
      <c r="G88" s="1044"/>
      <c r="H88" s="1044"/>
      <c r="I88" s="1044"/>
      <c r="J88" s="1044"/>
      <c r="K88" s="1044"/>
      <c r="L88" s="1044"/>
      <c r="M88" s="1044"/>
      <c r="N88" s="1044"/>
      <c r="O88" s="1044"/>
      <c r="P88" s="1045"/>
      <c r="Q88" s="1061"/>
      <c r="R88" s="1062"/>
      <c r="S88" s="1062"/>
      <c r="T88" s="1062"/>
      <c r="U88" s="1062"/>
      <c r="V88" s="1062"/>
      <c r="W88" s="1062"/>
      <c r="X88" s="1062"/>
      <c r="Y88" s="1062"/>
      <c r="Z88" s="1062"/>
      <c r="AA88" s="1062"/>
      <c r="AB88" s="1062"/>
      <c r="AC88" s="1062"/>
      <c r="AD88" s="1062"/>
      <c r="AE88" s="1062"/>
      <c r="AF88" s="1058">
        <v>198878</v>
      </c>
      <c r="AG88" s="1058"/>
      <c r="AH88" s="1058"/>
      <c r="AI88" s="1058"/>
      <c r="AJ88" s="1058"/>
      <c r="AK88" s="1062"/>
      <c r="AL88" s="1062"/>
      <c r="AM88" s="1062"/>
      <c r="AN88" s="1062"/>
      <c r="AO88" s="1062"/>
      <c r="AP88" s="1058">
        <v>3730</v>
      </c>
      <c r="AQ88" s="1058"/>
      <c r="AR88" s="1058"/>
      <c r="AS88" s="1058"/>
      <c r="AT88" s="1058"/>
      <c r="AU88" s="1058">
        <v>511</v>
      </c>
      <c r="AV88" s="1058"/>
      <c r="AW88" s="1058"/>
      <c r="AX88" s="1058"/>
      <c r="AY88" s="1058"/>
      <c r="AZ88" s="1059"/>
      <c r="BA88" s="1059"/>
      <c r="BB88" s="1059"/>
      <c r="BC88" s="1059"/>
      <c r="BD88" s="1060"/>
      <c r="BE88" s="266"/>
      <c r="BF88" s="266"/>
      <c r="BG88" s="266"/>
      <c r="BH88" s="266"/>
      <c r="BI88" s="266"/>
      <c r="BJ88" s="266"/>
      <c r="BK88" s="266"/>
      <c r="BL88" s="266"/>
      <c r="BM88" s="266"/>
      <c r="BN88" s="266"/>
      <c r="BO88" s="266"/>
      <c r="BP88" s="266"/>
      <c r="BQ88" s="263">
        <v>82</v>
      </c>
      <c r="BR88" s="268"/>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43" t="s">
        <v>418</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v>1172</v>
      </c>
      <c r="CS102" s="1050"/>
      <c r="CT102" s="1050"/>
      <c r="CU102" s="1050"/>
      <c r="CV102" s="1051"/>
      <c r="CW102" s="1049">
        <v>278</v>
      </c>
      <c r="CX102" s="1050"/>
      <c r="CY102" s="1050"/>
      <c r="CZ102" s="1050"/>
      <c r="DA102" s="1051"/>
      <c r="DB102" s="1049">
        <v>2049</v>
      </c>
      <c r="DC102" s="1050"/>
      <c r="DD102" s="1050"/>
      <c r="DE102" s="1050"/>
      <c r="DF102" s="1051"/>
      <c r="DG102" s="1049"/>
      <c r="DH102" s="1050"/>
      <c r="DI102" s="1050"/>
      <c r="DJ102" s="1050"/>
      <c r="DK102" s="1051"/>
      <c r="DL102" s="1049"/>
      <c r="DM102" s="1050"/>
      <c r="DN102" s="1050"/>
      <c r="DO102" s="1050"/>
      <c r="DP102" s="1051"/>
      <c r="DQ102" s="1049"/>
      <c r="DR102" s="1050"/>
      <c r="DS102" s="1050"/>
      <c r="DT102" s="1050"/>
      <c r="DU102" s="1051"/>
      <c r="DV102" s="1032"/>
      <c r="DW102" s="1033"/>
      <c r="DX102" s="1033"/>
      <c r="DY102" s="1033"/>
      <c r="DZ102" s="103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5" t="s">
        <v>419</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6" t="s">
        <v>420</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7" t="s">
        <v>423</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424</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7" customFormat="1" ht="26.25" customHeight="1" x14ac:dyDescent="0.15">
      <c r="A109" s="992" t="s">
        <v>425</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426</v>
      </c>
      <c r="AB109" s="993"/>
      <c r="AC109" s="993"/>
      <c r="AD109" s="993"/>
      <c r="AE109" s="994"/>
      <c r="AF109" s="995" t="s">
        <v>302</v>
      </c>
      <c r="AG109" s="993"/>
      <c r="AH109" s="993"/>
      <c r="AI109" s="993"/>
      <c r="AJ109" s="994"/>
      <c r="AK109" s="995" t="s">
        <v>301</v>
      </c>
      <c r="AL109" s="993"/>
      <c r="AM109" s="993"/>
      <c r="AN109" s="993"/>
      <c r="AO109" s="994"/>
      <c r="AP109" s="995" t="s">
        <v>427</v>
      </c>
      <c r="AQ109" s="993"/>
      <c r="AR109" s="993"/>
      <c r="AS109" s="993"/>
      <c r="AT109" s="1024"/>
      <c r="AU109" s="992" t="s">
        <v>425</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426</v>
      </c>
      <c r="BR109" s="993"/>
      <c r="BS109" s="993"/>
      <c r="BT109" s="993"/>
      <c r="BU109" s="994"/>
      <c r="BV109" s="995" t="s">
        <v>302</v>
      </c>
      <c r="BW109" s="993"/>
      <c r="BX109" s="993"/>
      <c r="BY109" s="993"/>
      <c r="BZ109" s="994"/>
      <c r="CA109" s="995" t="s">
        <v>301</v>
      </c>
      <c r="CB109" s="993"/>
      <c r="CC109" s="993"/>
      <c r="CD109" s="993"/>
      <c r="CE109" s="994"/>
      <c r="CF109" s="1031" t="s">
        <v>427</v>
      </c>
      <c r="CG109" s="1031"/>
      <c r="CH109" s="1031"/>
      <c r="CI109" s="1031"/>
      <c r="CJ109" s="1031"/>
      <c r="CK109" s="995" t="s">
        <v>428</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426</v>
      </c>
      <c r="DH109" s="993"/>
      <c r="DI109" s="993"/>
      <c r="DJ109" s="993"/>
      <c r="DK109" s="994"/>
      <c r="DL109" s="995" t="s">
        <v>302</v>
      </c>
      <c r="DM109" s="993"/>
      <c r="DN109" s="993"/>
      <c r="DO109" s="993"/>
      <c r="DP109" s="994"/>
      <c r="DQ109" s="995" t="s">
        <v>301</v>
      </c>
      <c r="DR109" s="993"/>
      <c r="DS109" s="993"/>
      <c r="DT109" s="993"/>
      <c r="DU109" s="994"/>
      <c r="DV109" s="995" t="s">
        <v>427</v>
      </c>
      <c r="DW109" s="993"/>
      <c r="DX109" s="993"/>
      <c r="DY109" s="993"/>
      <c r="DZ109" s="1024"/>
    </row>
    <row r="110" spans="1:131" s="247" customFormat="1" ht="26.25" customHeight="1" x14ac:dyDescent="0.15">
      <c r="A110" s="895" t="s">
        <v>429</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985">
        <v>4184909</v>
      </c>
      <c r="AB110" s="986"/>
      <c r="AC110" s="986"/>
      <c r="AD110" s="986"/>
      <c r="AE110" s="987"/>
      <c r="AF110" s="988">
        <v>4135877</v>
      </c>
      <c r="AG110" s="986"/>
      <c r="AH110" s="986"/>
      <c r="AI110" s="986"/>
      <c r="AJ110" s="987"/>
      <c r="AK110" s="988">
        <v>4036426</v>
      </c>
      <c r="AL110" s="986"/>
      <c r="AM110" s="986"/>
      <c r="AN110" s="986"/>
      <c r="AO110" s="987"/>
      <c r="AP110" s="989">
        <v>7.7</v>
      </c>
      <c r="AQ110" s="990"/>
      <c r="AR110" s="990"/>
      <c r="AS110" s="990"/>
      <c r="AT110" s="991"/>
      <c r="AU110" s="1025" t="s">
        <v>72</v>
      </c>
      <c r="AV110" s="1026"/>
      <c r="AW110" s="1026"/>
      <c r="AX110" s="1026"/>
      <c r="AY110" s="1026"/>
      <c r="AZ110" s="951" t="s">
        <v>430</v>
      </c>
      <c r="BA110" s="896"/>
      <c r="BB110" s="896"/>
      <c r="BC110" s="896"/>
      <c r="BD110" s="896"/>
      <c r="BE110" s="896"/>
      <c r="BF110" s="896"/>
      <c r="BG110" s="896"/>
      <c r="BH110" s="896"/>
      <c r="BI110" s="896"/>
      <c r="BJ110" s="896"/>
      <c r="BK110" s="896"/>
      <c r="BL110" s="896"/>
      <c r="BM110" s="896"/>
      <c r="BN110" s="896"/>
      <c r="BO110" s="896"/>
      <c r="BP110" s="897"/>
      <c r="BQ110" s="952">
        <v>44391468</v>
      </c>
      <c r="BR110" s="933"/>
      <c r="BS110" s="933"/>
      <c r="BT110" s="933"/>
      <c r="BU110" s="933"/>
      <c r="BV110" s="933">
        <v>42279488</v>
      </c>
      <c r="BW110" s="933"/>
      <c r="BX110" s="933"/>
      <c r="BY110" s="933"/>
      <c r="BZ110" s="933"/>
      <c r="CA110" s="933">
        <v>40437749</v>
      </c>
      <c r="CB110" s="933"/>
      <c r="CC110" s="933"/>
      <c r="CD110" s="933"/>
      <c r="CE110" s="933"/>
      <c r="CF110" s="957">
        <v>76.7</v>
      </c>
      <c r="CG110" s="958"/>
      <c r="CH110" s="958"/>
      <c r="CI110" s="958"/>
      <c r="CJ110" s="958"/>
      <c r="CK110" s="1021" t="s">
        <v>431</v>
      </c>
      <c r="CL110" s="907"/>
      <c r="CM110" s="982" t="s">
        <v>432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2">
        <v>1586672</v>
      </c>
      <c r="DH110" s="933"/>
      <c r="DI110" s="933"/>
      <c r="DJ110" s="933"/>
      <c r="DK110" s="933"/>
      <c r="DL110" s="933">
        <v>1249911</v>
      </c>
      <c r="DM110" s="933"/>
      <c r="DN110" s="933"/>
      <c r="DO110" s="933"/>
      <c r="DP110" s="933"/>
      <c r="DQ110" s="933">
        <v>904299</v>
      </c>
      <c r="DR110" s="933"/>
      <c r="DS110" s="933"/>
      <c r="DT110" s="933"/>
      <c r="DU110" s="933"/>
      <c r="DV110" s="934">
        <v>1.7</v>
      </c>
      <c r="DW110" s="934"/>
      <c r="DX110" s="934"/>
      <c r="DY110" s="934"/>
      <c r="DZ110" s="935"/>
    </row>
    <row r="111" spans="1:131" s="247" customFormat="1" ht="26.25" customHeight="1" x14ac:dyDescent="0.15">
      <c r="A111" s="862" t="s">
        <v>433</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1020"/>
      <c r="AA111" s="1013" t="s">
        <v>144</v>
      </c>
      <c r="AB111" s="1014"/>
      <c r="AC111" s="1014"/>
      <c r="AD111" s="1014"/>
      <c r="AE111" s="1015"/>
      <c r="AF111" s="1016" t="s">
        <v>434</v>
      </c>
      <c r="AG111" s="1014"/>
      <c r="AH111" s="1014"/>
      <c r="AI111" s="1014"/>
      <c r="AJ111" s="1015"/>
      <c r="AK111" s="1016" t="s">
        <v>435</v>
      </c>
      <c r="AL111" s="1014"/>
      <c r="AM111" s="1014"/>
      <c r="AN111" s="1014"/>
      <c r="AO111" s="1015"/>
      <c r="AP111" s="1017" t="s">
        <v>435</v>
      </c>
      <c r="AQ111" s="1018"/>
      <c r="AR111" s="1018"/>
      <c r="AS111" s="1018"/>
      <c r="AT111" s="1019"/>
      <c r="AU111" s="1027"/>
      <c r="AV111" s="1028"/>
      <c r="AW111" s="1028"/>
      <c r="AX111" s="1028"/>
      <c r="AY111" s="1028"/>
      <c r="AZ111" s="903" t="s">
        <v>436</v>
      </c>
      <c r="BA111" s="838"/>
      <c r="BB111" s="838"/>
      <c r="BC111" s="838"/>
      <c r="BD111" s="838"/>
      <c r="BE111" s="838"/>
      <c r="BF111" s="838"/>
      <c r="BG111" s="838"/>
      <c r="BH111" s="838"/>
      <c r="BI111" s="838"/>
      <c r="BJ111" s="838"/>
      <c r="BK111" s="838"/>
      <c r="BL111" s="838"/>
      <c r="BM111" s="838"/>
      <c r="BN111" s="838"/>
      <c r="BO111" s="838"/>
      <c r="BP111" s="839"/>
      <c r="BQ111" s="904">
        <v>4032709</v>
      </c>
      <c r="BR111" s="905"/>
      <c r="BS111" s="905"/>
      <c r="BT111" s="905"/>
      <c r="BU111" s="905"/>
      <c r="BV111" s="905">
        <v>3509167</v>
      </c>
      <c r="BW111" s="905"/>
      <c r="BX111" s="905"/>
      <c r="BY111" s="905"/>
      <c r="BZ111" s="905"/>
      <c r="CA111" s="905">
        <v>3280977</v>
      </c>
      <c r="CB111" s="905"/>
      <c r="CC111" s="905"/>
      <c r="CD111" s="905"/>
      <c r="CE111" s="905"/>
      <c r="CF111" s="966">
        <v>6.2</v>
      </c>
      <c r="CG111" s="967"/>
      <c r="CH111" s="967"/>
      <c r="CI111" s="967"/>
      <c r="CJ111" s="967"/>
      <c r="CK111" s="1022"/>
      <c r="CL111" s="909"/>
      <c r="CM111" s="912" t="s">
        <v>437</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04" t="s">
        <v>435</v>
      </c>
      <c r="DH111" s="905"/>
      <c r="DI111" s="905"/>
      <c r="DJ111" s="905"/>
      <c r="DK111" s="905"/>
      <c r="DL111" s="905" t="s">
        <v>438</v>
      </c>
      <c r="DM111" s="905"/>
      <c r="DN111" s="905"/>
      <c r="DO111" s="905"/>
      <c r="DP111" s="905"/>
      <c r="DQ111" s="905" t="s">
        <v>435</v>
      </c>
      <c r="DR111" s="905"/>
      <c r="DS111" s="905"/>
      <c r="DT111" s="905"/>
      <c r="DU111" s="905"/>
      <c r="DV111" s="882" t="s">
        <v>439</v>
      </c>
      <c r="DW111" s="882"/>
      <c r="DX111" s="882"/>
      <c r="DY111" s="882"/>
      <c r="DZ111" s="883"/>
    </row>
    <row r="112" spans="1:131" s="247" customFormat="1" ht="26.25" customHeight="1" x14ac:dyDescent="0.15">
      <c r="A112" s="1007" t="s">
        <v>440</v>
      </c>
      <c r="B112" s="1008"/>
      <c r="C112" s="838" t="s">
        <v>441</v>
      </c>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9"/>
      <c r="AA112" s="867" t="s">
        <v>435</v>
      </c>
      <c r="AB112" s="868"/>
      <c r="AC112" s="868"/>
      <c r="AD112" s="868"/>
      <c r="AE112" s="869"/>
      <c r="AF112" s="870" t="s">
        <v>439</v>
      </c>
      <c r="AG112" s="868"/>
      <c r="AH112" s="868"/>
      <c r="AI112" s="868"/>
      <c r="AJ112" s="869"/>
      <c r="AK112" s="870" t="s">
        <v>407</v>
      </c>
      <c r="AL112" s="868"/>
      <c r="AM112" s="868"/>
      <c r="AN112" s="868"/>
      <c r="AO112" s="869"/>
      <c r="AP112" s="915" t="s">
        <v>407</v>
      </c>
      <c r="AQ112" s="916"/>
      <c r="AR112" s="916"/>
      <c r="AS112" s="916"/>
      <c r="AT112" s="917"/>
      <c r="AU112" s="1027"/>
      <c r="AV112" s="1028"/>
      <c r="AW112" s="1028"/>
      <c r="AX112" s="1028"/>
      <c r="AY112" s="1028"/>
      <c r="AZ112" s="903" t="s">
        <v>442</v>
      </c>
      <c r="BA112" s="838"/>
      <c r="BB112" s="838"/>
      <c r="BC112" s="838"/>
      <c r="BD112" s="838"/>
      <c r="BE112" s="838"/>
      <c r="BF112" s="838"/>
      <c r="BG112" s="838"/>
      <c r="BH112" s="838"/>
      <c r="BI112" s="838"/>
      <c r="BJ112" s="838"/>
      <c r="BK112" s="838"/>
      <c r="BL112" s="838"/>
      <c r="BM112" s="838"/>
      <c r="BN112" s="838"/>
      <c r="BO112" s="838"/>
      <c r="BP112" s="839"/>
      <c r="BQ112" s="904">
        <v>4714039</v>
      </c>
      <c r="BR112" s="905"/>
      <c r="BS112" s="905"/>
      <c r="BT112" s="905"/>
      <c r="BU112" s="905"/>
      <c r="BV112" s="905">
        <v>4239049</v>
      </c>
      <c r="BW112" s="905"/>
      <c r="BX112" s="905"/>
      <c r="BY112" s="905"/>
      <c r="BZ112" s="905"/>
      <c r="CA112" s="905">
        <v>3614647</v>
      </c>
      <c r="CB112" s="905"/>
      <c r="CC112" s="905"/>
      <c r="CD112" s="905"/>
      <c r="CE112" s="905"/>
      <c r="CF112" s="966">
        <v>6.9</v>
      </c>
      <c r="CG112" s="967"/>
      <c r="CH112" s="967"/>
      <c r="CI112" s="967"/>
      <c r="CJ112" s="967"/>
      <c r="CK112" s="1022"/>
      <c r="CL112" s="909"/>
      <c r="CM112" s="912" t="s">
        <v>443</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04" t="s">
        <v>144</v>
      </c>
      <c r="DH112" s="905"/>
      <c r="DI112" s="905"/>
      <c r="DJ112" s="905"/>
      <c r="DK112" s="905"/>
      <c r="DL112" s="905" t="s">
        <v>435</v>
      </c>
      <c r="DM112" s="905"/>
      <c r="DN112" s="905"/>
      <c r="DO112" s="905"/>
      <c r="DP112" s="905"/>
      <c r="DQ112" s="905" t="s">
        <v>444</v>
      </c>
      <c r="DR112" s="905"/>
      <c r="DS112" s="905"/>
      <c r="DT112" s="905"/>
      <c r="DU112" s="905"/>
      <c r="DV112" s="882" t="s">
        <v>435</v>
      </c>
      <c r="DW112" s="882"/>
      <c r="DX112" s="882"/>
      <c r="DY112" s="882"/>
      <c r="DZ112" s="883"/>
    </row>
    <row r="113" spans="1:130" s="247" customFormat="1" ht="26.25" customHeight="1" x14ac:dyDescent="0.15">
      <c r="A113" s="1009"/>
      <c r="B113" s="1010"/>
      <c r="C113" s="838" t="s">
        <v>445</v>
      </c>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9"/>
      <c r="AA113" s="1013">
        <v>385675</v>
      </c>
      <c r="AB113" s="1014"/>
      <c r="AC113" s="1014"/>
      <c r="AD113" s="1014"/>
      <c r="AE113" s="1015"/>
      <c r="AF113" s="1016">
        <v>265981</v>
      </c>
      <c r="AG113" s="1014"/>
      <c r="AH113" s="1014"/>
      <c r="AI113" s="1014"/>
      <c r="AJ113" s="1015"/>
      <c r="AK113" s="1016">
        <v>256844</v>
      </c>
      <c r="AL113" s="1014"/>
      <c r="AM113" s="1014"/>
      <c r="AN113" s="1014"/>
      <c r="AO113" s="1015"/>
      <c r="AP113" s="1017">
        <v>0.5</v>
      </c>
      <c r="AQ113" s="1018"/>
      <c r="AR113" s="1018"/>
      <c r="AS113" s="1018"/>
      <c r="AT113" s="1019"/>
      <c r="AU113" s="1027"/>
      <c r="AV113" s="1028"/>
      <c r="AW113" s="1028"/>
      <c r="AX113" s="1028"/>
      <c r="AY113" s="1028"/>
      <c r="AZ113" s="903" t="s">
        <v>446</v>
      </c>
      <c r="BA113" s="838"/>
      <c r="BB113" s="838"/>
      <c r="BC113" s="838"/>
      <c r="BD113" s="838"/>
      <c r="BE113" s="838"/>
      <c r="BF113" s="838"/>
      <c r="BG113" s="838"/>
      <c r="BH113" s="838"/>
      <c r="BI113" s="838"/>
      <c r="BJ113" s="838"/>
      <c r="BK113" s="838"/>
      <c r="BL113" s="838"/>
      <c r="BM113" s="838"/>
      <c r="BN113" s="838"/>
      <c r="BO113" s="838"/>
      <c r="BP113" s="839"/>
      <c r="BQ113" s="904">
        <v>665463</v>
      </c>
      <c r="BR113" s="905"/>
      <c r="BS113" s="905"/>
      <c r="BT113" s="905"/>
      <c r="BU113" s="905"/>
      <c r="BV113" s="905">
        <v>593770</v>
      </c>
      <c r="BW113" s="905"/>
      <c r="BX113" s="905"/>
      <c r="BY113" s="905"/>
      <c r="BZ113" s="905"/>
      <c r="CA113" s="905">
        <v>510813</v>
      </c>
      <c r="CB113" s="905"/>
      <c r="CC113" s="905"/>
      <c r="CD113" s="905"/>
      <c r="CE113" s="905"/>
      <c r="CF113" s="966">
        <v>1</v>
      </c>
      <c r="CG113" s="967"/>
      <c r="CH113" s="967"/>
      <c r="CI113" s="967"/>
      <c r="CJ113" s="967"/>
      <c r="CK113" s="1022"/>
      <c r="CL113" s="909"/>
      <c r="CM113" s="912" t="s">
        <v>447</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867" t="s">
        <v>407</v>
      </c>
      <c r="DH113" s="868"/>
      <c r="DI113" s="868"/>
      <c r="DJ113" s="868"/>
      <c r="DK113" s="869"/>
      <c r="DL113" s="870" t="s">
        <v>438</v>
      </c>
      <c r="DM113" s="868"/>
      <c r="DN113" s="868"/>
      <c r="DO113" s="868"/>
      <c r="DP113" s="869"/>
      <c r="DQ113" s="870" t="s">
        <v>435</v>
      </c>
      <c r="DR113" s="868"/>
      <c r="DS113" s="868"/>
      <c r="DT113" s="868"/>
      <c r="DU113" s="869"/>
      <c r="DV113" s="915" t="s">
        <v>434</v>
      </c>
      <c r="DW113" s="916"/>
      <c r="DX113" s="916"/>
      <c r="DY113" s="916"/>
      <c r="DZ113" s="917"/>
    </row>
    <row r="114" spans="1:130" s="247" customFormat="1" ht="26.25" customHeight="1" x14ac:dyDescent="0.15">
      <c r="A114" s="1009"/>
      <c r="B114" s="1010"/>
      <c r="C114" s="838" t="s">
        <v>448</v>
      </c>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9"/>
      <c r="AA114" s="867">
        <v>88237</v>
      </c>
      <c r="AB114" s="868"/>
      <c r="AC114" s="868"/>
      <c r="AD114" s="868"/>
      <c r="AE114" s="869"/>
      <c r="AF114" s="870">
        <v>100558</v>
      </c>
      <c r="AG114" s="868"/>
      <c r="AH114" s="868"/>
      <c r="AI114" s="868"/>
      <c r="AJ114" s="869"/>
      <c r="AK114" s="870">
        <v>101928</v>
      </c>
      <c r="AL114" s="868"/>
      <c r="AM114" s="868"/>
      <c r="AN114" s="868"/>
      <c r="AO114" s="869"/>
      <c r="AP114" s="915">
        <v>0.2</v>
      </c>
      <c r="AQ114" s="916"/>
      <c r="AR114" s="916"/>
      <c r="AS114" s="916"/>
      <c r="AT114" s="917"/>
      <c r="AU114" s="1027"/>
      <c r="AV114" s="1028"/>
      <c r="AW114" s="1028"/>
      <c r="AX114" s="1028"/>
      <c r="AY114" s="1028"/>
      <c r="AZ114" s="903" t="s">
        <v>449</v>
      </c>
      <c r="BA114" s="838"/>
      <c r="BB114" s="838"/>
      <c r="BC114" s="838"/>
      <c r="BD114" s="838"/>
      <c r="BE114" s="838"/>
      <c r="BF114" s="838"/>
      <c r="BG114" s="838"/>
      <c r="BH114" s="838"/>
      <c r="BI114" s="838"/>
      <c r="BJ114" s="838"/>
      <c r="BK114" s="838"/>
      <c r="BL114" s="838"/>
      <c r="BM114" s="838"/>
      <c r="BN114" s="838"/>
      <c r="BO114" s="838"/>
      <c r="BP114" s="839"/>
      <c r="BQ114" s="904">
        <v>8110679</v>
      </c>
      <c r="BR114" s="905"/>
      <c r="BS114" s="905"/>
      <c r="BT114" s="905"/>
      <c r="BU114" s="905"/>
      <c r="BV114" s="905">
        <v>8202512</v>
      </c>
      <c r="BW114" s="905"/>
      <c r="BX114" s="905"/>
      <c r="BY114" s="905"/>
      <c r="BZ114" s="905"/>
      <c r="CA114" s="905">
        <v>8227287</v>
      </c>
      <c r="CB114" s="905"/>
      <c r="CC114" s="905"/>
      <c r="CD114" s="905"/>
      <c r="CE114" s="905"/>
      <c r="CF114" s="966">
        <v>15.6</v>
      </c>
      <c r="CG114" s="967"/>
      <c r="CH114" s="967"/>
      <c r="CI114" s="967"/>
      <c r="CJ114" s="967"/>
      <c r="CK114" s="1022"/>
      <c r="CL114" s="909"/>
      <c r="CM114" s="912" t="s">
        <v>450</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867" t="s">
        <v>444</v>
      </c>
      <c r="DH114" s="868"/>
      <c r="DI114" s="868"/>
      <c r="DJ114" s="868"/>
      <c r="DK114" s="869"/>
      <c r="DL114" s="870" t="s">
        <v>435</v>
      </c>
      <c r="DM114" s="868"/>
      <c r="DN114" s="868"/>
      <c r="DO114" s="868"/>
      <c r="DP114" s="869"/>
      <c r="DQ114" s="870" t="s">
        <v>438</v>
      </c>
      <c r="DR114" s="868"/>
      <c r="DS114" s="868"/>
      <c r="DT114" s="868"/>
      <c r="DU114" s="869"/>
      <c r="DV114" s="915" t="s">
        <v>439</v>
      </c>
      <c r="DW114" s="916"/>
      <c r="DX114" s="916"/>
      <c r="DY114" s="916"/>
      <c r="DZ114" s="917"/>
    </row>
    <row r="115" spans="1:130" s="247" customFormat="1" ht="26.25" customHeight="1" x14ac:dyDescent="0.15">
      <c r="A115" s="1009"/>
      <c r="B115" s="1010"/>
      <c r="C115" s="838" t="s">
        <v>451</v>
      </c>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9"/>
      <c r="AA115" s="1013">
        <v>758730</v>
      </c>
      <c r="AB115" s="1014"/>
      <c r="AC115" s="1014"/>
      <c r="AD115" s="1014"/>
      <c r="AE115" s="1015"/>
      <c r="AF115" s="1016">
        <v>1031153</v>
      </c>
      <c r="AG115" s="1014"/>
      <c r="AH115" s="1014"/>
      <c r="AI115" s="1014"/>
      <c r="AJ115" s="1015"/>
      <c r="AK115" s="1016">
        <v>691405</v>
      </c>
      <c r="AL115" s="1014"/>
      <c r="AM115" s="1014"/>
      <c r="AN115" s="1014"/>
      <c r="AO115" s="1015"/>
      <c r="AP115" s="1017">
        <v>1.3</v>
      </c>
      <c r="AQ115" s="1018"/>
      <c r="AR115" s="1018"/>
      <c r="AS115" s="1018"/>
      <c r="AT115" s="1019"/>
      <c r="AU115" s="1027"/>
      <c r="AV115" s="1028"/>
      <c r="AW115" s="1028"/>
      <c r="AX115" s="1028"/>
      <c r="AY115" s="1028"/>
      <c r="AZ115" s="903" t="s">
        <v>452</v>
      </c>
      <c r="BA115" s="838"/>
      <c r="BB115" s="838"/>
      <c r="BC115" s="838"/>
      <c r="BD115" s="838"/>
      <c r="BE115" s="838"/>
      <c r="BF115" s="838"/>
      <c r="BG115" s="838"/>
      <c r="BH115" s="838"/>
      <c r="BI115" s="838"/>
      <c r="BJ115" s="838"/>
      <c r="BK115" s="838"/>
      <c r="BL115" s="838"/>
      <c r="BM115" s="838"/>
      <c r="BN115" s="838"/>
      <c r="BO115" s="838"/>
      <c r="BP115" s="839"/>
      <c r="BQ115" s="904" t="s">
        <v>453</v>
      </c>
      <c r="BR115" s="905"/>
      <c r="BS115" s="905"/>
      <c r="BT115" s="905"/>
      <c r="BU115" s="905"/>
      <c r="BV115" s="905" t="s">
        <v>435</v>
      </c>
      <c r="BW115" s="905"/>
      <c r="BX115" s="905"/>
      <c r="BY115" s="905"/>
      <c r="BZ115" s="905"/>
      <c r="CA115" s="905" t="s">
        <v>435</v>
      </c>
      <c r="CB115" s="905"/>
      <c r="CC115" s="905"/>
      <c r="CD115" s="905"/>
      <c r="CE115" s="905"/>
      <c r="CF115" s="966" t="s">
        <v>144</v>
      </c>
      <c r="CG115" s="967"/>
      <c r="CH115" s="967"/>
      <c r="CI115" s="967"/>
      <c r="CJ115" s="967"/>
      <c r="CK115" s="1022"/>
      <c r="CL115" s="909"/>
      <c r="CM115" s="903" t="s">
        <v>454</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39"/>
      <c r="DG115" s="867">
        <v>2211727</v>
      </c>
      <c r="DH115" s="868"/>
      <c r="DI115" s="868"/>
      <c r="DJ115" s="868"/>
      <c r="DK115" s="869"/>
      <c r="DL115" s="870">
        <v>2076578</v>
      </c>
      <c r="DM115" s="868"/>
      <c r="DN115" s="868"/>
      <c r="DO115" s="868"/>
      <c r="DP115" s="869"/>
      <c r="DQ115" s="870">
        <v>2229131</v>
      </c>
      <c r="DR115" s="868"/>
      <c r="DS115" s="868"/>
      <c r="DT115" s="868"/>
      <c r="DU115" s="869"/>
      <c r="DV115" s="915">
        <v>4.2</v>
      </c>
      <c r="DW115" s="916"/>
      <c r="DX115" s="916"/>
      <c r="DY115" s="916"/>
      <c r="DZ115" s="917"/>
    </row>
    <row r="116" spans="1:130" s="247" customFormat="1" ht="26.25" customHeight="1" x14ac:dyDescent="0.15">
      <c r="A116" s="1011"/>
      <c r="B116" s="1012"/>
      <c r="C116" s="971" t="s">
        <v>455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867" t="s">
        <v>444</v>
      </c>
      <c r="AB116" s="868"/>
      <c r="AC116" s="868"/>
      <c r="AD116" s="868"/>
      <c r="AE116" s="869"/>
      <c r="AF116" s="870" t="s">
        <v>444</v>
      </c>
      <c r="AG116" s="868"/>
      <c r="AH116" s="868"/>
      <c r="AI116" s="868"/>
      <c r="AJ116" s="869"/>
      <c r="AK116" s="870" t="s">
        <v>444</v>
      </c>
      <c r="AL116" s="868"/>
      <c r="AM116" s="868"/>
      <c r="AN116" s="868"/>
      <c r="AO116" s="869"/>
      <c r="AP116" s="915" t="s">
        <v>435</v>
      </c>
      <c r="AQ116" s="916"/>
      <c r="AR116" s="916"/>
      <c r="AS116" s="916"/>
      <c r="AT116" s="917"/>
      <c r="AU116" s="1027"/>
      <c r="AV116" s="1028"/>
      <c r="AW116" s="1028"/>
      <c r="AX116" s="1028"/>
      <c r="AY116" s="1028"/>
      <c r="AZ116" s="954" t="s">
        <v>456</v>
      </c>
      <c r="BA116" s="955"/>
      <c r="BB116" s="955"/>
      <c r="BC116" s="955"/>
      <c r="BD116" s="955"/>
      <c r="BE116" s="955"/>
      <c r="BF116" s="955"/>
      <c r="BG116" s="955"/>
      <c r="BH116" s="955"/>
      <c r="BI116" s="955"/>
      <c r="BJ116" s="955"/>
      <c r="BK116" s="955"/>
      <c r="BL116" s="955"/>
      <c r="BM116" s="955"/>
      <c r="BN116" s="955"/>
      <c r="BO116" s="955"/>
      <c r="BP116" s="956"/>
      <c r="BQ116" s="904" t="s">
        <v>434</v>
      </c>
      <c r="BR116" s="905"/>
      <c r="BS116" s="905"/>
      <c r="BT116" s="905"/>
      <c r="BU116" s="905"/>
      <c r="BV116" s="905" t="s">
        <v>144</v>
      </c>
      <c r="BW116" s="905"/>
      <c r="BX116" s="905"/>
      <c r="BY116" s="905"/>
      <c r="BZ116" s="905"/>
      <c r="CA116" s="905" t="s">
        <v>434</v>
      </c>
      <c r="CB116" s="905"/>
      <c r="CC116" s="905"/>
      <c r="CD116" s="905"/>
      <c r="CE116" s="905"/>
      <c r="CF116" s="966" t="s">
        <v>439</v>
      </c>
      <c r="CG116" s="967"/>
      <c r="CH116" s="967"/>
      <c r="CI116" s="967"/>
      <c r="CJ116" s="967"/>
      <c r="CK116" s="1022"/>
      <c r="CL116" s="909"/>
      <c r="CM116" s="912" t="s">
        <v>457</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867">
        <v>234310</v>
      </c>
      <c r="DH116" s="868"/>
      <c r="DI116" s="868"/>
      <c r="DJ116" s="868"/>
      <c r="DK116" s="869"/>
      <c r="DL116" s="870">
        <v>182678</v>
      </c>
      <c r="DM116" s="868"/>
      <c r="DN116" s="868"/>
      <c r="DO116" s="868"/>
      <c r="DP116" s="869"/>
      <c r="DQ116" s="870">
        <v>147547</v>
      </c>
      <c r="DR116" s="868"/>
      <c r="DS116" s="868"/>
      <c r="DT116" s="868"/>
      <c r="DU116" s="869"/>
      <c r="DV116" s="915">
        <v>0.3</v>
      </c>
      <c r="DW116" s="916"/>
      <c r="DX116" s="916"/>
      <c r="DY116" s="916"/>
      <c r="DZ116" s="917"/>
    </row>
    <row r="117" spans="1:130" s="247" customFormat="1" ht="26.25" customHeight="1" x14ac:dyDescent="0.15">
      <c r="A117" s="992" t="s">
        <v>184</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68" t="s">
        <v>458</v>
      </c>
      <c r="Z117" s="994"/>
      <c r="AA117" s="999">
        <v>5417551</v>
      </c>
      <c r="AB117" s="1000"/>
      <c r="AC117" s="1000"/>
      <c r="AD117" s="1000"/>
      <c r="AE117" s="1001"/>
      <c r="AF117" s="1002">
        <v>5533569</v>
      </c>
      <c r="AG117" s="1000"/>
      <c r="AH117" s="1000"/>
      <c r="AI117" s="1000"/>
      <c r="AJ117" s="1001"/>
      <c r="AK117" s="1002">
        <v>5086603</v>
      </c>
      <c r="AL117" s="1000"/>
      <c r="AM117" s="1000"/>
      <c r="AN117" s="1000"/>
      <c r="AO117" s="1001"/>
      <c r="AP117" s="1003"/>
      <c r="AQ117" s="1004"/>
      <c r="AR117" s="1004"/>
      <c r="AS117" s="1004"/>
      <c r="AT117" s="1005"/>
      <c r="AU117" s="1027"/>
      <c r="AV117" s="1028"/>
      <c r="AW117" s="1028"/>
      <c r="AX117" s="1028"/>
      <c r="AY117" s="1028"/>
      <c r="AZ117" s="954" t="s">
        <v>459</v>
      </c>
      <c r="BA117" s="955"/>
      <c r="BB117" s="955"/>
      <c r="BC117" s="955"/>
      <c r="BD117" s="955"/>
      <c r="BE117" s="955"/>
      <c r="BF117" s="955"/>
      <c r="BG117" s="955"/>
      <c r="BH117" s="955"/>
      <c r="BI117" s="955"/>
      <c r="BJ117" s="955"/>
      <c r="BK117" s="955"/>
      <c r="BL117" s="955"/>
      <c r="BM117" s="955"/>
      <c r="BN117" s="955"/>
      <c r="BO117" s="955"/>
      <c r="BP117" s="956"/>
      <c r="BQ117" s="904" t="s">
        <v>438</v>
      </c>
      <c r="BR117" s="905"/>
      <c r="BS117" s="905"/>
      <c r="BT117" s="905"/>
      <c r="BU117" s="905"/>
      <c r="BV117" s="905" t="s">
        <v>435</v>
      </c>
      <c r="BW117" s="905"/>
      <c r="BX117" s="905"/>
      <c r="BY117" s="905"/>
      <c r="BZ117" s="905"/>
      <c r="CA117" s="905" t="s">
        <v>453</v>
      </c>
      <c r="CB117" s="905"/>
      <c r="CC117" s="905"/>
      <c r="CD117" s="905"/>
      <c r="CE117" s="905"/>
      <c r="CF117" s="966" t="s">
        <v>435</v>
      </c>
      <c r="CG117" s="967"/>
      <c r="CH117" s="967"/>
      <c r="CI117" s="967"/>
      <c r="CJ117" s="967"/>
      <c r="CK117" s="1022"/>
      <c r="CL117" s="909"/>
      <c r="CM117" s="912" t="s">
        <v>460</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867" t="s">
        <v>434</v>
      </c>
      <c r="DH117" s="868"/>
      <c r="DI117" s="868"/>
      <c r="DJ117" s="868"/>
      <c r="DK117" s="869"/>
      <c r="DL117" s="870" t="s">
        <v>435</v>
      </c>
      <c r="DM117" s="868"/>
      <c r="DN117" s="868"/>
      <c r="DO117" s="868"/>
      <c r="DP117" s="869"/>
      <c r="DQ117" s="870" t="s">
        <v>438</v>
      </c>
      <c r="DR117" s="868"/>
      <c r="DS117" s="868"/>
      <c r="DT117" s="868"/>
      <c r="DU117" s="869"/>
      <c r="DV117" s="915" t="s">
        <v>453</v>
      </c>
      <c r="DW117" s="916"/>
      <c r="DX117" s="916"/>
      <c r="DY117" s="916"/>
      <c r="DZ117" s="917"/>
    </row>
    <row r="118" spans="1:130" s="247" customFormat="1" ht="26.25" customHeight="1" x14ac:dyDescent="0.15">
      <c r="A118" s="992" t="s">
        <v>428</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426</v>
      </c>
      <c r="AB118" s="993"/>
      <c r="AC118" s="993"/>
      <c r="AD118" s="993"/>
      <c r="AE118" s="994"/>
      <c r="AF118" s="995" t="s">
        <v>302</v>
      </c>
      <c r="AG118" s="993"/>
      <c r="AH118" s="993"/>
      <c r="AI118" s="993"/>
      <c r="AJ118" s="994"/>
      <c r="AK118" s="995" t="s">
        <v>301</v>
      </c>
      <c r="AL118" s="993"/>
      <c r="AM118" s="993"/>
      <c r="AN118" s="993"/>
      <c r="AO118" s="994"/>
      <c r="AP118" s="996" t="s">
        <v>427</v>
      </c>
      <c r="AQ118" s="997"/>
      <c r="AR118" s="997"/>
      <c r="AS118" s="997"/>
      <c r="AT118" s="998"/>
      <c r="AU118" s="1027"/>
      <c r="AV118" s="1028"/>
      <c r="AW118" s="1028"/>
      <c r="AX118" s="1028"/>
      <c r="AY118" s="1028"/>
      <c r="AZ118" s="970" t="s">
        <v>461</v>
      </c>
      <c r="BA118" s="971"/>
      <c r="BB118" s="971"/>
      <c r="BC118" s="971"/>
      <c r="BD118" s="971"/>
      <c r="BE118" s="971"/>
      <c r="BF118" s="971"/>
      <c r="BG118" s="971"/>
      <c r="BH118" s="971"/>
      <c r="BI118" s="971"/>
      <c r="BJ118" s="971"/>
      <c r="BK118" s="971"/>
      <c r="BL118" s="971"/>
      <c r="BM118" s="971"/>
      <c r="BN118" s="971"/>
      <c r="BO118" s="971"/>
      <c r="BP118" s="972"/>
      <c r="BQ118" s="973" t="s">
        <v>435</v>
      </c>
      <c r="BR118" s="936"/>
      <c r="BS118" s="936"/>
      <c r="BT118" s="936"/>
      <c r="BU118" s="936"/>
      <c r="BV118" s="936" t="s">
        <v>435</v>
      </c>
      <c r="BW118" s="936"/>
      <c r="BX118" s="936"/>
      <c r="BY118" s="936"/>
      <c r="BZ118" s="936"/>
      <c r="CA118" s="936" t="s">
        <v>435</v>
      </c>
      <c r="CB118" s="936"/>
      <c r="CC118" s="936"/>
      <c r="CD118" s="936"/>
      <c r="CE118" s="936"/>
      <c r="CF118" s="966" t="s">
        <v>434</v>
      </c>
      <c r="CG118" s="967"/>
      <c r="CH118" s="967"/>
      <c r="CI118" s="967"/>
      <c r="CJ118" s="967"/>
      <c r="CK118" s="1022"/>
      <c r="CL118" s="909"/>
      <c r="CM118" s="912" t="s">
        <v>462</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867" t="s">
        <v>435</v>
      </c>
      <c r="DH118" s="868"/>
      <c r="DI118" s="868"/>
      <c r="DJ118" s="868"/>
      <c r="DK118" s="869"/>
      <c r="DL118" s="870" t="s">
        <v>434</v>
      </c>
      <c r="DM118" s="868"/>
      <c r="DN118" s="868"/>
      <c r="DO118" s="868"/>
      <c r="DP118" s="869"/>
      <c r="DQ118" s="870" t="s">
        <v>453</v>
      </c>
      <c r="DR118" s="868"/>
      <c r="DS118" s="868"/>
      <c r="DT118" s="868"/>
      <c r="DU118" s="869"/>
      <c r="DV118" s="915" t="s">
        <v>435</v>
      </c>
      <c r="DW118" s="916"/>
      <c r="DX118" s="916"/>
      <c r="DY118" s="916"/>
      <c r="DZ118" s="917"/>
    </row>
    <row r="119" spans="1:130" s="247" customFormat="1" ht="26.25" customHeight="1" x14ac:dyDescent="0.15">
      <c r="A119" s="906" t="s">
        <v>431</v>
      </c>
      <c r="B119" s="907"/>
      <c r="C119" s="982" t="s">
        <v>432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v>372571</v>
      </c>
      <c r="AB119" s="986"/>
      <c r="AC119" s="986"/>
      <c r="AD119" s="986"/>
      <c r="AE119" s="987"/>
      <c r="AF119" s="988">
        <v>372981</v>
      </c>
      <c r="AG119" s="986"/>
      <c r="AH119" s="986"/>
      <c r="AI119" s="986"/>
      <c r="AJ119" s="987"/>
      <c r="AK119" s="988">
        <v>373402</v>
      </c>
      <c r="AL119" s="986"/>
      <c r="AM119" s="986"/>
      <c r="AN119" s="986"/>
      <c r="AO119" s="987"/>
      <c r="AP119" s="989">
        <v>0.7</v>
      </c>
      <c r="AQ119" s="990"/>
      <c r="AR119" s="990"/>
      <c r="AS119" s="990"/>
      <c r="AT119" s="991"/>
      <c r="AU119" s="1029"/>
      <c r="AV119" s="1030"/>
      <c r="AW119" s="1030"/>
      <c r="AX119" s="1030"/>
      <c r="AY119" s="1030"/>
      <c r="AZ119" s="278" t="s">
        <v>184</v>
      </c>
      <c r="BA119" s="278"/>
      <c r="BB119" s="278"/>
      <c r="BC119" s="278"/>
      <c r="BD119" s="278"/>
      <c r="BE119" s="278"/>
      <c r="BF119" s="278"/>
      <c r="BG119" s="278"/>
      <c r="BH119" s="278"/>
      <c r="BI119" s="278"/>
      <c r="BJ119" s="278"/>
      <c r="BK119" s="278"/>
      <c r="BL119" s="278"/>
      <c r="BM119" s="278"/>
      <c r="BN119" s="278"/>
      <c r="BO119" s="968" t="s">
        <v>463</v>
      </c>
      <c r="BP119" s="969"/>
      <c r="BQ119" s="973">
        <v>61914358</v>
      </c>
      <c r="BR119" s="936"/>
      <c r="BS119" s="936"/>
      <c r="BT119" s="936"/>
      <c r="BU119" s="936"/>
      <c r="BV119" s="936">
        <v>58823986</v>
      </c>
      <c r="BW119" s="936"/>
      <c r="BX119" s="936"/>
      <c r="BY119" s="936"/>
      <c r="BZ119" s="936"/>
      <c r="CA119" s="936">
        <v>56071473</v>
      </c>
      <c r="CB119" s="936"/>
      <c r="CC119" s="936"/>
      <c r="CD119" s="936"/>
      <c r="CE119" s="936"/>
      <c r="CF119" s="834"/>
      <c r="CG119" s="835"/>
      <c r="CH119" s="835"/>
      <c r="CI119" s="835"/>
      <c r="CJ119" s="925"/>
      <c r="CK119" s="1023"/>
      <c r="CL119" s="911"/>
      <c r="CM119" s="929" t="s">
        <v>464</v>
      </c>
      <c r="CN119" s="930"/>
      <c r="CO119" s="930"/>
      <c r="CP119" s="930"/>
      <c r="CQ119" s="930"/>
      <c r="CR119" s="930"/>
      <c r="CS119" s="930"/>
      <c r="CT119" s="930"/>
      <c r="CU119" s="930"/>
      <c r="CV119" s="930"/>
      <c r="CW119" s="930"/>
      <c r="CX119" s="930"/>
      <c r="CY119" s="930"/>
      <c r="CZ119" s="930"/>
      <c r="DA119" s="930"/>
      <c r="DB119" s="930"/>
      <c r="DC119" s="930"/>
      <c r="DD119" s="930"/>
      <c r="DE119" s="930"/>
      <c r="DF119" s="931"/>
      <c r="DG119" s="850" t="s">
        <v>438</v>
      </c>
      <c r="DH119" s="851"/>
      <c r="DI119" s="851"/>
      <c r="DJ119" s="851"/>
      <c r="DK119" s="852"/>
      <c r="DL119" s="853" t="s">
        <v>453</v>
      </c>
      <c r="DM119" s="851"/>
      <c r="DN119" s="851"/>
      <c r="DO119" s="851"/>
      <c r="DP119" s="852"/>
      <c r="DQ119" s="853" t="s">
        <v>435</v>
      </c>
      <c r="DR119" s="851"/>
      <c r="DS119" s="851"/>
      <c r="DT119" s="851"/>
      <c r="DU119" s="852"/>
      <c r="DV119" s="939" t="s">
        <v>435</v>
      </c>
      <c r="DW119" s="940"/>
      <c r="DX119" s="940"/>
      <c r="DY119" s="940"/>
      <c r="DZ119" s="941"/>
    </row>
    <row r="120" spans="1:130" s="247" customFormat="1" ht="26.25" customHeight="1" x14ac:dyDescent="0.15">
      <c r="A120" s="908"/>
      <c r="B120" s="909"/>
      <c r="C120" s="912" t="s">
        <v>437</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867" t="s">
        <v>434</v>
      </c>
      <c r="AB120" s="868"/>
      <c r="AC120" s="868"/>
      <c r="AD120" s="868"/>
      <c r="AE120" s="869"/>
      <c r="AF120" s="870" t="s">
        <v>435</v>
      </c>
      <c r="AG120" s="868"/>
      <c r="AH120" s="868"/>
      <c r="AI120" s="868"/>
      <c r="AJ120" s="869"/>
      <c r="AK120" s="870" t="s">
        <v>435</v>
      </c>
      <c r="AL120" s="868"/>
      <c r="AM120" s="868"/>
      <c r="AN120" s="868"/>
      <c r="AO120" s="869"/>
      <c r="AP120" s="915" t="s">
        <v>434</v>
      </c>
      <c r="AQ120" s="916"/>
      <c r="AR120" s="916"/>
      <c r="AS120" s="916"/>
      <c r="AT120" s="917"/>
      <c r="AU120" s="974" t="s">
        <v>465</v>
      </c>
      <c r="AV120" s="975"/>
      <c r="AW120" s="975"/>
      <c r="AX120" s="975"/>
      <c r="AY120" s="976"/>
      <c r="AZ120" s="951" t="s">
        <v>466</v>
      </c>
      <c r="BA120" s="896"/>
      <c r="BB120" s="896"/>
      <c r="BC120" s="896"/>
      <c r="BD120" s="896"/>
      <c r="BE120" s="896"/>
      <c r="BF120" s="896"/>
      <c r="BG120" s="896"/>
      <c r="BH120" s="896"/>
      <c r="BI120" s="896"/>
      <c r="BJ120" s="896"/>
      <c r="BK120" s="896"/>
      <c r="BL120" s="896"/>
      <c r="BM120" s="896"/>
      <c r="BN120" s="896"/>
      <c r="BO120" s="896"/>
      <c r="BP120" s="897"/>
      <c r="BQ120" s="952">
        <v>49628044</v>
      </c>
      <c r="BR120" s="933"/>
      <c r="BS120" s="933"/>
      <c r="BT120" s="933"/>
      <c r="BU120" s="933"/>
      <c r="BV120" s="933">
        <v>54062230</v>
      </c>
      <c r="BW120" s="933"/>
      <c r="BX120" s="933"/>
      <c r="BY120" s="933"/>
      <c r="BZ120" s="933"/>
      <c r="CA120" s="933">
        <v>60567448</v>
      </c>
      <c r="CB120" s="933"/>
      <c r="CC120" s="933"/>
      <c r="CD120" s="933"/>
      <c r="CE120" s="933"/>
      <c r="CF120" s="957">
        <v>114.9</v>
      </c>
      <c r="CG120" s="958"/>
      <c r="CH120" s="958"/>
      <c r="CI120" s="958"/>
      <c r="CJ120" s="958"/>
      <c r="CK120" s="959" t="s">
        <v>467</v>
      </c>
      <c r="CL120" s="943"/>
      <c r="CM120" s="943"/>
      <c r="CN120" s="943"/>
      <c r="CO120" s="944"/>
      <c r="CP120" s="963" t="s">
        <v>468</v>
      </c>
      <c r="CQ120" s="964"/>
      <c r="CR120" s="964"/>
      <c r="CS120" s="964"/>
      <c r="CT120" s="964"/>
      <c r="CU120" s="964"/>
      <c r="CV120" s="964"/>
      <c r="CW120" s="964"/>
      <c r="CX120" s="964"/>
      <c r="CY120" s="964"/>
      <c r="CZ120" s="964"/>
      <c r="DA120" s="964"/>
      <c r="DB120" s="964"/>
      <c r="DC120" s="964"/>
      <c r="DD120" s="964"/>
      <c r="DE120" s="964"/>
      <c r="DF120" s="965"/>
      <c r="DG120" s="952">
        <v>4714039</v>
      </c>
      <c r="DH120" s="933"/>
      <c r="DI120" s="933"/>
      <c r="DJ120" s="933"/>
      <c r="DK120" s="933"/>
      <c r="DL120" s="933">
        <v>4239049</v>
      </c>
      <c r="DM120" s="933"/>
      <c r="DN120" s="933"/>
      <c r="DO120" s="933"/>
      <c r="DP120" s="933"/>
      <c r="DQ120" s="933">
        <v>3614647</v>
      </c>
      <c r="DR120" s="933"/>
      <c r="DS120" s="933"/>
      <c r="DT120" s="933"/>
      <c r="DU120" s="933"/>
      <c r="DV120" s="934">
        <v>6.9</v>
      </c>
      <c r="DW120" s="934"/>
      <c r="DX120" s="934"/>
      <c r="DY120" s="934"/>
      <c r="DZ120" s="935"/>
    </row>
    <row r="121" spans="1:130" s="247" customFormat="1" ht="26.25" customHeight="1" x14ac:dyDescent="0.15">
      <c r="A121" s="908"/>
      <c r="B121" s="909"/>
      <c r="C121" s="954" t="s">
        <v>469</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7" t="s">
        <v>434</v>
      </c>
      <c r="AB121" s="868"/>
      <c r="AC121" s="868"/>
      <c r="AD121" s="868"/>
      <c r="AE121" s="869"/>
      <c r="AF121" s="870" t="s">
        <v>435</v>
      </c>
      <c r="AG121" s="868"/>
      <c r="AH121" s="868"/>
      <c r="AI121" s="868"/>
      <c r="AJ121" s="869"/>
      <c r="AK121" s="870" t="s">
        <v>434</v>
      </c>
      <c r="AL121" s="868"/>
      <c r="AM121" s="868"/>
      <c r="AN121" s="868"/>
      <c r="AO121" s="869"/>
      <c r="AP121" s="915" t="s">
        <v>435</v>
      </c>
      <c r="AQ121" s="916"/>
      <c r="AR121" s="916"/>
      <c r="AS121" s="916"/>
      <c r="AT121" s="917"/>
      <c r="AU121" s="977"/>
      <c r="AV121" s="978"/>
      <c r="AW121" s="978"/>
      <c r="AX121" s="978"/>
      <c r="AY121" s="979"/>
      <c r="AZ121" s="903" t="s">
        <v>470</v>
      </c>
      <c r="BA121" s="838"/>
      <c r="BB121" s="838"/>
      <c r="BC121" s="838"/>
      <c r="BD121" s="838"/>
      <c r="BE121" s="838"/>
      <c r="BF121" s="838"/>
      <c r="BG121" s="838"/>
      <c r="BH121" s="838"/>
      <c r="BI121" s="838"/>
      <c r="BJ121" s="838"/>
      <c r="BK121" s="838"/>
      <c r="BL121" s="838"/>
      <c r="BM121" s="838"/>
      <c r="BN121" s="838"/>
      <c r="BO121" s="838"/>
      <c r="BP121" s="839"/>
      <c r="BQ121" s="904">
        <v>20781281</v>
      </c>
      <c r="BR121" s="905"/>
      <c r="BS121" s="905"/>
      <c r="BT121" s="905"/>
      <c r="BU121" s="905"/>
      <c r="BV121" s="905">
        <v>18908726</v>
      </c>
      <c r="BW121" s="905"/>
      <c r="BX121" s="905"/>
      <c r="BY121" s="905"/>
      <c r="BZ121" s="905"/>
      <c r="CA121" s="905">
        <v>17642370</v>
      </c>
      <c r="CB121" s="905"/>
      <c r="CC121" s="905"/>
      <c r="CD121" s="905"/>
      <c r="CE121" s="905"/>
      <c r="CF121" s="966">
        <v>33.5</v>
      </c>
      <c r="CG121" s="967"/>
      <c r="CH121" s="967"/>
      <c r="CI121" s="967"/>
      <c r="CJ121" s="967"/>
      <c r="CK121" s="960"/>
      <c r="CL121" s="946"/>
      <c r="CM121" s="946"/>
      <c r="CN121" s="946"/>
      <c r="CO121" s="947"/>
      <c r="CP121" s="926" t="s">
        <v>471</v>
      </c>
      <c r="CQ121" s="927"/>
      <c r="CR121" s="927"/>
      <c r="CS121" s="927"/>
      <c r="CT121" s="927"/>
      <c r="CU121" s="927"/>
      <c r="CV121" s="927"/>
      <c r="CW121" s="927"/>
      <c r="CX121" s="927"/>
      <c r="CY121" s="927"/>
      <c r="CZ121" s="927"/>
      <c r="DA121" s="927"/>
      <c r="DB121" s="927"/>
      <c r="DC121" s="927"/>
      <c r="DD121" s="927"/>
      <c r="DE121" s="927"/>
      <c r="DF121" s="928"/>
      <c r="DG121" s="904" t="s">
        <v>434</v>
      </c>
      <c r="DH121" s="905"/>
      <c r="DI121" s="905"/>
      <c r="DJ121" s="905"/>
      <c r="DK121" s="905"/>
      <c r="DL121" s="905" t="s">
        <v>435</v>
      </c>
      <c r="DM121" s="905"/>
      <c r="DN121" s="905"/>
      <c r="DO121" s="905"/>
      <c r="DP121" s="905"/>
      <c r="DQ121" s="905" t="s">
        <v>438</v>
      </c>
      <c r="DR121" s="905"/>
      <c r="DS121" s="905"/>
      <c r="DT121" s="905"/>
      <c r="DU121" s="905"/>
      <c r="DV121" s="882" t="s">
        <v>435</v>
      </c>
      <c r="DW121" s="882"/>
      <c r="DX121" s="882"/>
      <c r="DY121" s="882"/>
      <c r="DZ121" s="883"/>
    </row>
    <row r="122" spans="1:130" s="247" customFormat="1" ht="26.25" customHeight="1" x14ac:dyDescent="0.15">
      <c r="A122" s="908"/>
      <c r="B122" s="909"/>
      <c r="C122" s="912" t="s">
        <v>450</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867" t="s">
        <v>435</v>
      </c>
      <c r="AB122" s="868"/>
      <c r="AC122" s="868"/>
      <c r="AD122" s="868"/>
      <c r="AE122" s="869"/>
      <c r="AF122" s="870" t="s">
        <v>434</v>
      </c>
      <c r="AG122" s="868"/>
      <c r="AH122" s="868"/>
      <c r="AI122" s="868"/>
      <c r="AJ122" s="869"/>
      <c r="AK122" s="870" t="s">
        <v>435</v>
      </c>
      <c r="AL122" s="868"/>
      <c r="AM122" s="868"/>
      <c r="AN122" s="868"/>
      <c r="AO122" s="869"/>
      <c r="AP122" s="915" t="s">
        <v>438</v>
      </c>
      <c r="AQ122" s="916"/>
      <c r="AR122" s="916"/>
      <c r="AS122" s="916"/>
      <c r="AT122" s="917"/>
      <c r="AU122" s="977"/>
      <c r="AV122" s="978"/>
      <c r="AW122" s="978"/>
      <c r="AX122" s="978"/>
      <c r="AY122" s="979"/>
      <c r="AZ122" s="970" t="s">
        <v>472</v>
      </c>
      <c r="BA122" s="971"/>
      <c r="BB122" s="971"/>
      <c r="BC122" s="971"/>
      <c r="BD122" s="971"/>
      <c r="BE122" s="971"/>
      <c r="BF122" s="971"/>
      <c r="BG122" s="971"/>
      <c r="BH122" s="971"/>
      <c r="BI122" s="971"/>
      <c r="BJ122" s="971"/>
      <c r="BK122" s="971"/>
      <c r="BL122" s="971"/>
      <c r="BM122" s="971"/>
      <c r="BN122" s="971"/>
      <c r="BO122" s="971"/>
      <c r="BP122" s="972"/>
      <c r="BQ122" s="973">
        <v>18732291</v>
      </c>
      <c r="BR122" s="936"/>
      <c r="BS122" s="936"/>
      <c r="BT122" s="936"/>
      <c r="BU122" s="936"/>
      <c r="BV122" s="936">
        <v>16555411</v>
      </c>
      <c r="BW122" s="936"/>
      <c r="BX122" s="936"/>
      <c r="BY122" s="936"/>
      <c r="BZ122" s="936"/>
      <c r="CA122" s="936">
        <v>14444181</v>
      </c>
      <c r="CB122" s="936"/>
      <c r="CC122" s="936"/>
      <c r="CD122" s="936"/>
      <c r="CE122" s="936"/>
      <c r="CF122" s="937">
        <v>27.4</v>
      </c>
      <c r="CG122" s="938"/>
      <c r="CH122" s="938"/>
      <c r="CI122" s="938"/>
      <c r="CJ122" s="938"/>
      <c r="CK122" s="960"/>
      <c r="CL122" s="946"/>
      <c r="CM122" s="946"/>
      <c r="CN122" s="946"/>
      <c r="CO122" s="947"/>
      <c r="CP122" s="926" t="s">
        <v>473</v>
      </c>
      <c r="CQ122" s="927"/>
      <c r="CR122" s="927"/>
      <c r="CS122" s="927"/>
      <c r="CT122" s="927"/>
      <c r="CU122" s="927"/>
      <c r="CV122" s="927"/>
      <c r="CW122" s="927"/>
      <c r="CX122" s="927"/>
      <c r="CY122" s="927"/>
      <c r="CZ122" s="927"/>
      <c r="DA122" s="927"/>
      <c r="DB122" s="927"/>
      <c r="DC122" s="927"/>
      <c r="DD122" s="927"/>
      <c r="DE122" s="927"/>
      <c r="DF122" s="928"/>
      <c r="DG122" s="904" t="s">
        <v>434</v>
      </c>
      <c r="DH122" s="905"/>
      <c r="DI122" s="905"/>
      <c r="DJ122" s="905"/>
      <c r="DK122" s="905"/>
      <c r="DL122" s="905" t="s">
        <v>435</v>
      </c>
      <c r="DM122" s="905"/>
      <c r="DN122" s="905"/>
      <c r="DO122" s="905"/>
      <c r="DP122" s="905"/>
      <c r="DQ122" s="905" t="s">
        <v>434</v>
      </c>
      <c r="DR122" s="905"/>
      <c r="DS122" s="905"/>
      <c r="DT122" s="905"/>
      <c r="DU122" s="905"/>
      <c r="DV122" s="882" t="s">
        <v>434</v>
      </c>
      <c r="DW122" s="882"/>
      <c r="DX122" s="882"/>
      <c r="DY122" s="882"/>
      <c r="DZ122" s="883"/>
    </row>
    <row r="123" spans="1:130" s="247" customFormat="1" ht="26.25" customHeight="1" x14ac:dyDescent="0.15">
      <c r="A123" s="908"/>
      <c r="B123" s="909"/>
      <c r="C123" s="912" t="s">
        <v>457</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867">
        <v>53393</v>
      </c>
      <c r="AB123" s="868"/>
      <c r="AC123" s="868"/>
      <c r="AD123" s="868"/>
      <c r="AE123" s="869"/>
      <c r="AF123" s="870">
        <v>52779</v>
      </c>
      <c r="AG123" s="868"/>
      <c r="AH123" s="868"/>
      <c r="AI123" s="868"/>
      <c r="AJ123" s="869"/>
      <c r="AK123" s="870">
        <v>35854</v>
      </c>
      <c r="AL123" s="868"/>
      <c r="AM123" s="868"/>
      <c r="AN123" s="868"/>
      <c r="AO123" s="869"/>
      <c r="AP123" s="915">
        <v>0.1</v>
      </c>
      <c r="AQ123" s="916"/>
      <c r="AR123" s="916"/>
      <c r="AS123" s="916"/>
      <c r="AT123" s="917"/>
      <c r="AU123" s="980"/>
      <c r="AV123" s="981"/>
      <c r="AW123" s="981"/>
      <c r="AX123" s="981"/>
      <c r="AY123" s="981"/>
      <c r="AZ123" s="278" t="s">
        <v>184</v>
      </c>
      <c r="BA123" s="278"/>
      <c r="BB123" s="278"/>
      <c r="BC123" s="278"/>
      <c r="BD123" s="278"/>
      <c r="BE123" s="278"/>
      <c r="BF123" s="278"/>
      <c r="BG123" s="278"/>
      <c r="BH123" s="278"/>
      <c r="BI123" s="278"/>
      <c r="BJ123" s="278"/>
      <c r="BK123" s="278"/>
      <c r="BL123" s="278"/>
      <c r="BM123" s="278"/>
      <c r="BN123" s="278"/>
      <c r="BO123" s="968" t="s">
        <v>474</v>
      </c>
      <c r="BP123" s="969"/>
      <c r="BQ123" s="923">
        <v>89141616</v>
      </c>
      <c r="BR123" s="924"/>
      <c r="BS123" s="924"/>
      <c r="BT123" s="924"/>
      <c r="BU123" s="924"/>
      <c r="BV123" s="924">
        <v>89526367</v>
      </c>
      <c r="BW123" s="924"/>
      <c r="BX123" s="924"/>
      <c r="BY123" s="924"/>
      <c r="BZ123" s="924"/>
      <c r="CA123" s="924">
        <v>92653999</v>
      </c>
      <c r="CB123" s="924"/>
      <c r="CC123" s="924"/>
      <c r="CD123" s="924"/>
      <c r="CE123" s="924"/>
      <c r="CF123" s="834"/>
      <c r="CG123" s="835"/>
      <c r="CH123" s="835"/>
      <c r="CI123" s="835"/>
      <c r="CJ123" s="925"/>
      <c r="CK123" s="960"/>
      <c r="CL123" s="946"/>
      <c r="CM123" s="946"/>
      <c r="CN123" s="946"/>
      <c r="CO123" s="947"/>
      <c r="CP123" s="926" t="s">
        <v>475</v>
      </c>
      <c r="CQ123" s="927"/>
      <c r="CR123" s="927"/>
      <c r="CS123" s="927"/>
      <c r="CT123" s="927"/>
      <c r="CU123" s="927"/>
      <c r="CV123" s="927"/>
      <c r="CW123" s="927"/>
      <c r="CX123" s="927"/>
      <c r="CY123" s="927"/>
      <c r="CZ123" s="927"/>
      <c r="DA123" s="927"/>
      <c r="DB123" s="927"/>
      <c r="DC123" s="927"/>
      <c r="DD123" s="927"/>
      <c r="DE123" s="927"/>
      <c r="DF123" s="928"/>
      <c r="DG123" s="867" t="s">
        <v>434</v>
      </c>
      <c r="DH123" s="868"/>
      <c r="DI123" s="868"/>
      <c r="DJ123" s="868"/>
      <c r="DK123" s="869"/>
      <c r="DL123" s="870" t="s">
        <v>434</v>
      </c>
      <c r="DM123" s="868"/>
      <c r="DN123" s="868"/>
      <c r="DO123" s="868"/>
      <c r="DP123" s="869"/>
      <c r="DQ123" s="870" t="s">
        <v>435</v>
      </c>
      <c r="DR123" s="868"/>
      <c r="DS123" s="868"/>
      <c r="DT123" s="868"/>
      <c r="DU123" s="869"/>
      <c r="DV123" s="915" t="s">
        <v>434</v>
      </c>
      <c r="DW123" s="916"/>
      <c r="DX123" s="916"/>
      <c r="DY123" s="916"/>
      <c r="DZ123" s="917"/>
    </row>
    <row r="124" spans="1:130" s="247" customFormat="1" ht="26.25" customHeight="1" thickBot="1" x14ac:dyDescent="0.2">
      <c r="A124" s="908"/>
      <c r="B124" s="909"/>
      <c r="C124" s="912" t="s">
        <v>460</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867" t="s">
        <v>435</v>
      </c>
      <c r="AB124" s="868"/>
      <c r="AC124" s="868"/>
      <c r="AD124" s="868"/>
      <c r="AE124" s="869"/>
      <c r="AF124" s="870" t="s">
        <v>434</v>
      </c>
      <c r="AG124" s="868"/>
      <c r="AH124" s="868"/>
      <c r="AI124" s="868"/>
      <c r="AJ124" s="869"/>
      <c r="AK124" s="870" t="s">
        <v>434</v>
      </c>
      <c r="AL124" s="868"/>
      <c r="AM124" s="868"/>
      <c r="AN124" s="868"/>
      <c r="AO124" s="869"/>
      <c r="AP124" s="915" t="s">
        <v>434</v>
      </c>
      <c r="AQ124" s="916"/>
      <c r="AR124" s="916"/>
      <c r="AS124" s="916"/>
      <c r="AT124" s="917"/>
      <c r="AU124" s="918" t="s">
        <v>476</v>
      </c>
      <c r="AV124" s="919"/>
      <c r="AW124" s="919"/>
      <c r="AX124" s="919"/>
      <c r="AY124" s="919"/>
      <c r="AZ124" s="919"/>
      <c r="BA124" s="919"/>
      <c r="BB124" s="919"/>
      <c r="BC124" s="919"/>
      <c r="BD124" s="919"/>
      <c r="BE124" s="919"/>
      <c r="BF124" s="919"/>
      <c r="BG124" s="919"/>
      <c r="BH124" s="919"/>
      <c r="BI124" s="919"/>
      <c r="BJ124" s="919"/>
      <c r="BK124" s="919"/>
      <c r="BL124" s="919"/>
      <c r="BM124" s="919"/>
      <c r="BN124" s="919"/>
      <c r="BO124" s="919"/>
      <c r="BP124" s="920"/>
      <c r="BQ124" s="921" t="s">
        <v>435</v>
      </c>
      <c r="BR124" s="922"/>
      <c r="BS124" s="922"/>
      <c r="BT124" s="922"/>
      <c r="BU124" s="922"/>
      <c r="BV124" s="922" t="s">
        <v>434</v>
      </c>
      <c r="BW124" s="922"/>
      <c r="BX124" s="922"/>
      <c r="BY124" s="922"/>
      <c r="BZ124" s="922"/>
      <c r="CA124" s="922" t="s">
        <v>434</v>
      </c>
      <c r="CB124" s="922"/>
      <c r="CC124" s="922"/>
      <c r="CD124" s="922"/>
      <c r="CE124" s="922"/>
      <c r="CF124" s="812"/>
      <c r="CG124" s="813"/>
      <c r="CH124" s="813"/>
      <c r="CI124" s="813"/>
      <c r="CJ124" s="953"/>
      <c r="CK124" s="961"/>
      <c r="CL124" s="961"/>
      <c r="CM124" s="961"/>
      <c r="CN124" s="961"/>
      <c r="CO124" s="962"/>
      <c r="CP124" s="926" t="s">
        <v>477</v>
      </c>
      <c r="CQ124" s="927"/>
      <c r="CR124" s="927"/>
      <c r="CS124" s="927"/>
      <c r="CT124" s="927"/>
      <c r="CU124" s="927"/>
      <c r="CV124" s="927"/>
      <c r="CW124" s="927"/>
      <c r="CX124" s="927"/>
      <c r="CY124" s="927"/>
      <c r="CZ124" s="927"/>
      <c r="DA124" s="927"/>
      <c r="DB124" s="927"/>
      <c r="DC124" s="927"/>
      <c r="DD124" s="927"/>
      <c r="DE124" s="927"/>
      <c r="DF124" s="928"/>
      <c r="DG124" s="850" t="s">
        <v>438</v>
      </c>
      <c r="DH124" s="851"/>
      <c r="DI124" s="851"/>
      <c r="DJ124" s="851"/>
      <c r="DK124" s="852"/>
      <c r="DL124" s="853" t="s">
        <v>478</v>
      </c>
      <c r="DM124" s="851"/>
      <c r="DN124" s="851"/>
      <c r="DO124" s="851"/>
      <c r="DP124" s="852"/>
      <c r="DQ124" s="853" t="s">
        <v>479</v>
      </c>
      <c r="DR124" s="851"/>
      <c r="DS124" s="851"/>
      <c r="DT124" s="851"/>
      <c r="DU124" s="852"/>
      <c r="DV124" s="939" t="s">
        <v>438</v>
      </c>
      <c r="DW124" s="940"/>
      <c r="DX124" s="940"/>
      <c r="DY124" s="940"/>
      <c r="DZ124" s="941"/>
    </row>
    <row r="125" spans="1:130" s="247" customFormat="1" ht="26.25" customHeight="1" x14ac:dyDescent="0.15">
      <c r="A125" s="908"/>
      <c r="B125" s="909"/>
      <c r="C125" s="912" t="s">
        <v>462</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867" t="s">
        <v>480</v>
      </c>
      <c r="AB125" s="868"/>
      <c r="AC125" s="868"/>
      <c r="AD125" s="868"/>
      <c r="AE125" s="869"/>
      <c r="AF125" s="870" t="s">
        <v>481</v>
      </c>
      <c r="AG125" s="868"/>
      <c r="AH125" s="868"/>
      <c r="AI125" s="868"/>
      <c r="AJ125" s="869"/>
      <c r="AK125" s="870" t="s">
        <v>144</v>
      </c>
      <c r="AL125" s="868"/>
      <c r="AM125" s="868"/>
      <c r="AN125" s="868"/>
      <c r="AO125" s="869"/>
      <c r="AP125" s="915" t="s">
        <v>481</v>
      </c>
      <c r="AQ125" s="916"/>
      <c r="AR125" s="916"/>
      <c r="AS125" s="916"/>
      <c r="AT125" s="9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2" t="s">
        <v>482</v>
      </c>
      <c r="CL125" s="943"/>
      <c r="CM125" s="943"/>
      <c r="CN125" s="943"/>
      <c r="CO125" s="944"/>
      <c r="CP125" s="951" t="s">
        <v>483</v>
      </c>
      <c r="CQ125" s="896"/>
      <c r="CR125" s="896"/>
      <c r="CS125" s="896"/>
      <c r="CT125" s="896"/>
      <c r="CU125" s="896"/>
      <c r="CV125" s="896"/>
      <c r="CW125" s="896"/>
      <c r="CX125" s="896"/>
      <c r="CY125" s="896"/>
      <c r="CZ125" s="896"/>
      <c r="DA125" s="896"/>
      <c r="DB125" s="896"/>
      <c r="DC125" s="896"/>
      <c r="DD125" s="896"/>
      <c r="DE125" s="896"/>
      <c r="DF125" s="897"/>
      <c r="DG125" s="952" t="s">
        <v>480</v>
      </c>
      <c r="DH125" s="933"/>
      <c r="DI125" s="933"/>
      <c r="DJ125" s="933"/>
      <c r="DK125" s="933"/>
      <c r="DL125" s="933" t="s">
        <v>438</v>
      </c>
      <c r="DM125" s="933"/>
      <c r="DN125" s="933"/>
      <c r="DO125" s="933"/>
      <c r="DP125" s="933"/>
      <c r="DQ125" s="933" t="s">
        <v>481</v>
      </c>
      <c r="DR125" s="933"/>
      <c r="DS125" s="933"/>
      <c r="DT125" s="933"/>
      <c r="DU125" s="933"/>
      <c r="DV125" s="934" t="s">
        <v>438</v>
      </c>
      <c r="DW125" s="934"/>
      <c r="DX125" s="934"/>
      <c r="DY125" s="934"/>
      <c r="DZ125" s="935"/>
    </row>
    <row r="126" spans="1:130" s="247" customFormat="1" ht="26.25" customHeight="1" thickBot="1" x14ac:dyDescent="0.2">
      <c r="A126" s="908"/>
      <c r="B126" s="909"/>
      <c r="C126" s="912" t="s">
        <v>464</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867">
        <v>332766</v>
      </c>
      <c r="AB126" s="868"/>
      <c r="AC126" s="868"/>
      <c r="AD126" s="868"/>
      <c r="AE126" s="869"/>
      <c r="AF126" s="870">
        <v>605393</v>
      </c>
      <c r="AG126" s="868"/>
      <c r="AH126" s="868"/>
      <c r="AI126" s="868"/>
      <c r="AJ126" s="869"/>
      <c r="AK126" s="870">
        <v>282149</v>
      </c>
      <c r="AL126" s="868"/>
      <c r="AM126" s="868"/>
      <c r="AN126" s="868"/>
      <c r="AO126" s="869"/>
      <c r="AP126" s="915">
        <v>0.5</v>
      </c>
      <c r="AQ126" s="916"/>
      <c r="AR126" s="916"/>
      <c r="AS126" s="916"/>
      <c r="AT126" s="9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5"/>
      <c r="CL126" s="946"/>
      <c r="CM126" s="946"/>
      <c r="CN126" s="946"/>
      <c r="CO126" s="947"/>
      <c r="CP126" s="903" t="s">
        <v>484</v>
      </c>
      <c r="CQ126" s="838"/>
      <c r="CR126" s="838"/>
      <c r="CS126" s="838"/>
      <c r="CT126" s="838"/>
      <c r="CU126" s="838"/>
      <c r="CV126" s="838"/>
      <c r="CW126" s="838"/>
      <c r="CX126" s="838"/>
      <c r="CY126" s="838"/>
      <c r="CZ126" s="838"/>
      <c r="DA126" s="838"/>
      <c r="DB126" s="838"/>
      <c r="DC126" s="838"/>
      <c r="DD126" s="838"/>
      <c r="DE126" s="838"/>
      <c r="DF126" s="839"/>
      <c r="DG126" s="904" t="s">
        <v>485</v>
      </c>
      <c r="DH126" s="905"/>
      <c r="DI126" s="905"/>
      <c r="DJ126" s="905"/>
      <c r="DK126" s="905"/>
      <c r="DL126" s="905" t="s">
        <v>438</v>
      </c>
      <c r="DM126" s="905"/>
      <c r="DN126" s="905"/>
      <c r="DO126" s="905"/>
      <c r="DP126" s="905"/>
      <c r="DQ126" s="905" t="s">
        <v>486</v>
      </c>
      <c r="DR126" s="905"/>
      <c r="DS126" s="905"/>
      <c r="DT126" s="905"/>
      <c r="DU126" s="905"/>
      <c r="DV126" s="882" t="s">
        <v>438</v>
      </c>
      <c r="DW126" s="882"/>
      <c r="DX126" s="882"/>
      <c r="DY126" s="882"/>
      <c r="DZ126" s="883"/>
    </row>
    <row r="127" spans="1:130" s="247" customFormat="1" ht="26.25" customHeight="1" x14ac:dyDescent="0.15">
      <c r="A127" s="910"/>
      <c r="B127" s="911"/>
      <c r="C127" s="929" t="s">
        <v>487</v>
      </c>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1"/>
      <c r="AA127" s="867" t="s">
        <v>488</v>
      </c>
      <c r="AB127" s="868"/>
      <c r="AC127" s="868"/>
      <c r="AD127" s="868"/>
      <c r="AE127" s="869"/>
      <c r="AF127" s="870" t="s">
        <v>407</v>
      </c>
      <c r="AG127" s="868"/>
      <c r="AH127" s="868"/>
      <c r="AI127" s="868"/>
      <c r="AJ127" s="869"/>
      <c r="AK127" s="870" t="s">
        <v>481</v>
      </c>
      <c r="AL127" s="868"/>
      <c r="AM127" s="868"/>
      <c r="AN127" s="868"/>
      <c r="AO127" s="869"/>
      <c r="AP127" s="915" t="s">
        <v>488</v>
      </c>
      <c r="AQ127" s="916"/>
      <c r="AR127" s="916"/>
      <c r="AS127" s="916"/>
      <c r="AT127" s="917"/>
      <c r="AU127" s="283"/>
      <c r="AV127" s="283"/>
      <c r="AW127" s="283"/>
      <c r="AX127" s="932" t="s">
        <v>489</v>
      </c>
      <c r="AY127" s="900"/>
      <c r="AZ127" s="900"/>
      <c r="BA127" s="900"/>
      <c r="BB127" s="900"/>
      <c r="BC127" s="900"/>
      <c r="BD127" s="900"/>
      <c r="BE127" s="901"/>
      <c r="BF127" s="899" t="s">
        <v>490</v>
      </c>
      <c r="BG127" s="900"/>
      <c r="BH127" s="900"/>
      <c r="BI127" s="900"/>
      <c r="BJ127" s="900"/>
      <c r="BK127" s="900"/>
      <c r="BL127" s="901"/>
      <c r="BM127" s="899" t="s">
        <v>491</v>
      </c>
      <c r="BN127" s="900"/>
      <c r="BO127" s="900"/>
      <c r="BP127" s="900"/>
      <c r="BQ127" s="900"/>
      <c r="BR127" s="900"/>
      <c r="BS127" s="901"/>
      <c r="BT127" s="899" t="s">
        <v>492</v>
      </c>
      <c r="BU127" s="900"/>
      <c r="BV127" s="900"/>
      <c r="BW127" s="900"/>
      <c r="BX127" s="900"/>
      <c r="BY127" s="900"/>
      <c r="BZ127" s="902"/>
      <c r="CA127" s="283"/>
      <c r="CB127" s="283"/>
      <c r="CC127" s="283"/>
      <c r="CD127" s="284"/>
      <c r="CE127" s="284"/>
      <c r="CF127" s="284"/>
      <c r="CG127" s="281"/>
      <c r="CH127" s="281"/>
      <c r="CI127" s="281"/>
      <c r="CJ127" s="282"/>
      <c r="CK127" s="945"/>
      <c r="CL127" s="946"/>
      <c r="CM127" s="946"/>
      <c r="CN127" s="946"/>
      <c r="CO127" s="947"/>
      <c r="CP127" s="903" t="s">
        <v>493</v>
      </c>
      <c r="CQ127" s="838"/>
      <c r="CR127" s="838"/>
      <c r="CS127" s="838"/>
      <c r="CT127" s="838"/>
      <c r="CU127" s="838"/>
      <c r="CV127" s="838"/>
      <c r="CW127" s="838"/>
      <c r="CX127" s="838"/>
      <c r="CY127" s="838"/>
      <c r="CZ127" s="838"/>
      <c r="DA127" s="838"/>
      <c r="DB127" s="838"/>
      <c r="DC127" s="838"/>
      <c r="DD127" s="838"/>
      <c r="DE127" s="838"/>
      <c r="DF127" s="839"/>
      <c r="DG127" s="904" t="s">
        <v>494</v>
      </c>
      <c r="DH127" s="905"/>
      <c r="DI127" s="905"/>
      <c r="DJ127" s="905"/>
      <c r="DK127" s="905"/>
      <c r="DL127" s="905" t="s">
        <v>481</v>
      </c>
      <c r="DM127" s="905"/>
      <c r="DN127" s="905"/>
      <c r="DO127" s="905"/>
      <c r="DP127" s="905"/>
      <c r="DQ127" s="905" t="s">
        <v>495</v>
      </c>
      <c r="DR127" s="905"/>
      <c r="DS127" s="905"/>
      <c r="DT127" s="905"/>
      <c r="DU127" s="905"/>
      <c r="DV127" s="882" t="s">
        <v>481</v>
      </c>
      <c r="DW127" s="882"/>
      <c r="DX127" s="882"/>
      <c r="DY127" s="882"/>
      <c r="DZ127" s="883"/>
    </row>
    <row r="128" spans="1:130" s="247" customFormat="1" ht="26.25" customHeight="1" thickBot="1" x14ac:dyDescent="0.2">
      <c r="A128" s="884" t="s">
        <v>496</v>
      </c>
      <c r="B128" s="885"/>
      <c r="C128" s="885"/>
      <c r="D128" s="885"/>
      <c r="E128" s="885"/>
      <c r="F128" s="885"/>
      <c r="G128" s="885"/>
      <c r="H128" s="885"/>
      <c r="I128" s="885"/>
      <c r="J128" s="885"/>
      <c r="K128" s="885"/>
      <c r="L128" s="885"/>
      <c r="M128" s="885"/>
      <c r="N128" s="885"/>
      <c r="O128" s="885"/>
      <c r="P128" s="885"/>
      <c r="Q128" s="885"/>
      <c r="R128" s="885"/>
      <c r="S128" s="885"/>
      <c r="T128" s="885"/>
      <c r="U128" s="885"/>
      <c r="V128" s="885"/>
      <c r="W128" s="886" t="s">
        <v>497</v>
      </c>
      <c r="X128" s="886"/>
      <c r="Y128" s="886"/>
      <c r="Z128" s="887"/>
      <c r="AA128" s="888">
        <v>1493402</v>
      </c>
      <c r="AB128" s="889"/>
      <c r="AC128" s="889"/>
      <c r="AD128" s="889"/>
      <c r="AE128" s="890"/>
      <c r="AF128" s="891">
        <v>1331753</v>
      </c>
      <c r="AG128" s="889"/>
      <c r="AH128" s="889"/>
      <c r="AI128" s="889"/>
      <c r="AJ128" s="890"/>
      <c r="AK128" s="891">
        <v>1413642</v>
      </c>
      <c r="AL128" s="889"/>
      <c r="AM128" s="889"/>
      <c r="AN128" s="889"/>
      <c r="AO128" s="890"/>
      <c r="AP128" s="892"/>
      <c r="AQ128" s="893"/>
      <c r="AR128" s="893"/>
      <c r="AS128" s="893"/>
      <c r="AT128" s="894"/>
      <c r="AU128" s="283"/>
      <c r="AV128" s="283"/>
      <c r="AW128" s="283"/>
      <c r="AX128" s="895" t="s">
        <v>498</v>
      </c>
      <c r="AY128" s="896"/>
      <c r="AZ128" s="896"/>
      <c r="BA128" s="896"/>
      <c r="BB128" s="896"/>
      <c r="BC128" s="896"/>
      <c r="BD128" s="896"/>
      <c r="BE128" s="897"/>
      <c r="BF128" s="874" t="s">
        <v>438</v>
      </c>
      <c r="BG128" s="875"/>
      <c r="BH128" s="875"/>
      <c r="BI128" s="875"/>
      <c r="BJ128" s="875"/>
      <c r="BK128" s="875"/>
      <c r="BL128" s="898"/>
      <c r="BM128" s="874">
        <v>11.25</v>
      </c>
      <c r="BN128" s="875"/>
      <c r="BO128" s="875"/>
      <c r="BP128" s="875"/>
      <c r="BQ128" s="875"/>
      <c r="BR128" s="875"/>
      <c r="BS128" s="898"/>
      <c r="BT128" s="874">
        <v>20</v>
      </c>
      <c r="BU128" s="875"/>
      <c r="BV128" s="875"/>
      <c r="BW128" s="875"/>
      <c r="BX128" s="875"/>
      <c r="BY128" s="875"/>
      <c r="BZ128" s="876"/>
      <c r="CA128" s="284"/>
      <c r="CB128" s="284"/>
      <c r="CC128" s="284"/>
      <c r="CD128" s="284"/>
      <c r="CE128" s="284"/>
      <c r="CF128" s="284"/>
      <c r="CG128" s="281"/>
      <c r="CH128" s="281"/>
      <c r="CI128" s="281"/>
      <c r="CJ128" s="282"/>
      <c r="CK128" s="948"/>
      <c r="CL128" s="949"/>
      <c r="CM128" s="949"/>
      <c r="CN128" s="949"/>
      <c r="CO128" s="950"/>
      <c r="CP128" s="877" t="s">
        <v>499</v>
      </c>
      <c r="CQ128" s="816"/>
      <c r="CR128" s="816"/>
      <c r="CS128" s="816"/>
      <c r="CT128" s="816"/>
      <c r="CU128" s="816"/>
      <c r="CV128" s="816"/>
      <c r="CW128" s="816"/>
      <c r="CX128" s="816"/>
      <c r="CY128" s="816"/>
      <c r="CZ128" s="816"/>
      <c r="DA128" s="816"/>
      <c r="DB128" s="816"/>
      <c r="DC128" s="816"/>
      <c r="DD128" s="816"/>
      <c r="DE128" s="816"/>
      <c r="DF128" s="817"/>
      <c r="DG128" s="878" t="s">
        <v>479</v>
      </c>
      <c r="DH128" s="879"/>
      <c r="DI128" s="879"/>
      <c r="DJ128" s="879"/>
      <c r="DK128" s="879"/>
      <c r="DL128" s="879" t="s">
        <v>481</v>
      </c>
      <c r="DM128" s="879"/>
      <c r="DN128" s="879"/>
      <c r="DO128" s="879"/>
      <c r="DP128" s="879"/>
      <c r="DQ128" s="879" t="s">
        <v>494</v>
      </c>
      <c r="DR128" s="879"/>
      <c r="DS128" s="879"/>
      <c r="DT128" s="879"/>
      <c r="DU128" s="879"/>
      <c r="DV128" s="880" t="s">
        <v>481</v>
      </c>
      <c r="DW128" s="880"/>
      <c r="DX128" s="880"/>
      <c r="DY128" s="880"/>
      <c r="DZ128" s="881"/>
    </row>
    <row r="129" spans="1:131" s="247" customFormat="1" ht="26.25" customHeight="1" x14ac:dyDescent="0.15">
      <c r="A129" s="862" t="s">
        <v>107</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500</v>
      </c>
      <c r="X129" s="865"/>
      <c r="Y129" s="865"/>
      <c r="Z129" s="866"/>
      <c r="AA129" s="867">
        <v>53797346</v>
      </c>
      <c r="AB129" s="868"/>
      <c r="AC129" s="868"/>
      <c r="AD129" s="868"/>
      <c r="AE129" s="869"/>
      <c r="AF129" s="870">
        <v>54787416</v>
      </c>
      <c r="AG129" s="868"/>
      <c r="AH129" s="868"/>
      <c r="AI129" s="868"/>
      <c r="AJ129" s="869"/>
      <c r="AK129" s="870">
        <v>54980877</v>
      </c>
      <c r="AL129" s="868"/>
      <c r="AM129" s="868"/>
      <c r="AN129" s="868"/>
      <c r="AO129" s="869"/>
      <c r="AP129" s="871"/>
      <c r="AQ129" s="872"/>
      <c r="AR129" s="872"/>
      <c r="AS129" s="872"/>
      <c r="AT129" s="873"/>
      <c r="AU129" s="285"/>
      <c r="AV129" s="285"/>
      <c r="AW129" s="285"/>
      <c r="AX129" s="837" t="s">
        <v>501</v>
      </c>
      <c r="AY129" s="838"/>
      <c r="AZ129" s="838"/>
      <c r="BA129" s="838"/>
      <c r="BB129" s="838"/>
      <c r="BC129" s="838"/>
      <c r="BD129" s="838"/>
      <c r="BE129" s="839"/>
      <c r="BF129" s="857" t="s">
        <v>480</v>
      </c>
      <c r="BG129" s="858"/>
      <c r="BH129" s="858"/>
      <c r="BI129" s="858"/>
      <c r="BJ129" s="858"/>
      <c r="BK129" s="858"/>
      <c r="BL129" s="859"/>
      <c r="BM129" s="857">
        <v>16.25</v>
      </c>
      <c r="BN129" s="858"/>
      <c r="BO129" s="858"/>
      <c r="BP129" s="858"/>
      <c r="BQ129" s="858"/>
      <c r="BR129" s="858"/>
      <c r="BS129" s="859"/>
      <c r="BT129" s="857">
        <v>30</v>
      </c>
      <c r="BU129" s="860"/>
      <c r="BV129" s="860"/>
      <c r="BW129" s="860"/>
      <c r="BX129" s="860"/>
      <c r="BY129" s="860"/>
      <c r="BZ129" s="86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62" t="s">
        <v>502</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503</v>
      </c>
      <c r="X130" s="865"/>
      <c r="Y130" s="865"/>
      <c r="Z130" s="866"/>
      <c r="AA130" s="867">
        <v>2672155</v>
      </c>
      <c r="AB130" s="868"/>
      <c r="AC130" s="868"/>
      <c r="AD130" s="868"/>
      <c r="AE130" s="869"/>
      <c r="AF130" s="870">
        <v>2497512</v>
      </c>
      <c r="AG130" s="868"/>
      <c r="AH130" s="868"/>
      <c r="AI130" s="868"/>
      <c r="AJ130" s="869"/>
      <c r="AK130" s="870">
        <v>2270689</v>
      </c>
      <c r="AL130" s="868"/>
      <c r="AM130" s="868"/>
      <c r="AN130" s="868"/>
      <c r="AO130" s="869"/>
      <c r="AP130" s="871"/>
      <c r="AQ130" s="872"/>
      <c r="AR130" s="872"/>
      <c r="AS130" s="872"/>
      <c r="AT130" s="873"/>
      <c r="AU130" s="285"/>
      <c r="AV130" s="285"/>
      <c r="AW130" s="285"/>
      <c r="AX130" s="837" t="s">
        <v>504</v>
      </c>
      <c r="AY130" s="838"/>
      <c r="AZ130" s="838"/>
      <c r="BA130" s="838"/>
      <c r="BB130" s="838"/>
      <c r="BC130" s="838"/>
      <c r="BD130" s="838"/>
      <c r="BE130" s="839"/>
      <c r="BF130" s="840">
        <v>2.7</v>
      </c>
      <c r="BG130" s="841"/>
      <c r="BH130" s="841"/>
      <c r="BI130" s="841"/>
      <c r="BJ130" s="841"/>
      <c r="BK130" s="841"/>
      <c r="BL130" s="842"/>
      <c r="BM130" s="840">
        <v>25</v>
      </c>
      <c r="BN130" s="841"/>
      <c r="BO130" s="841"/>
      <c r="BP130" s="841"/>
      <c r="BQ130" s="841"/>
      <c r="BR130" s="841"/>
      <c r="BS130" s="842"/>
      <c r="BT130" s="840">
        <v>35</v>
      </c>
      <c r="BU130" s="843"/>
      <c r="BV130" s="843"/>
      <c r="BW130" s="843"/>
      <c r="BX130" s="843"/>
      <c r="BY130" s="843"/>
      <c r="BZ130" s="84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505</v>
      </c>
      <c r="X131" s="848"/>
      <c r="Y131" s="848"/>
      <c r="Z131" s="849"/>
      <c r="AA131" s="850">
        <v>51125191</v>
      </c>
      <c r="AB131" s="851"/>
      <c r="AC131" s="851"/>
      <c r="AD131" s="851"/>
      <c r="AE131" s="852"/>
      <c r="AF131" s="853">
        <v>52289904</v>
      </c>
      <c r="AG131" s="851"/>
      <c r="AH131" s="851"/>
      <c r="AI131" s="851"/>
      <c r="AJ131" s="852"/>
      <c r="AK131" s="853">
        <v>52710188</v>
      </c>
      <c r="AL131" s="851"/>
      <c r="AM131" s="851"/>
      <c r="AN131" s="851"/>
      <c r="AO131" s="852"/>
      <c r="AP131" s="854"/>
      <c r="AQ131" s="855"/>
      <c r="AR131" s="855"/>
      <c r="AS131" s="855"/>
      <c r="AT131" s="856"/>
      <c r="AU131" s="285"/>
      <c r="AV131" s="285"/>
      <c r="AW131" s="285"/>
      <c r="AX131" s="815" t="s">
        <v>506</v>
      </c>
      <c r="AY131" s="816"/>
      <c r="AZ131" s="816"/>
      <c r="BA131" s="816"/>
      <c r="BB131" s="816"/>
      <c r="BC131" s="816"/>
      <c r="BD131" s="816"/>
      <c r="BE131" s="817"/>
      <c r="BF131" s="818" t="s">
        <v>435</v>
      </c>
      <c r="BG131" s="819"/>
      <c r="BH131" s="819"/>
      <c r="BI131" s="819"/>
      <c r="BJ131" s="819"/>
      <c r="BK131" s="819"/>
      <c r="BL131" s="820"/>
      <c r="BM131" s="818">
        <v>350</v>
      </c>
      <c r="BN131" s="819"/>
      <c r="BO131" s="819"/>
      <c r="BP131" s="819"/>
      <c r="BQ131" s="819"/>
      <c r="BR131" s="819"/>
      <c r="BS131" s="820"/>
      <c r="BT131" s="821"/>
      <c r="BU131" s="822"/>
      <c r="BV131" s="822"/>
      <c r="BW131" s="822"/>
      <c r="BX131" s="822"/>
      <c r="BY131" s="822"/>
      <c r="BZ131" s="82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4" t="s">
        <v>507</v>
      </c>
      <c r="B132" s="825"/>
      <c r="C132" s="825"/>
      <c r="D132" s="825"/>
      <c r="E132" s="825"/>
      <c r="F132" s="825"/>
      <c r="G132" s="825"/>
      <c r="H132" s="825"/>
      <c r="I132" s="825"/>
      <c r="J132" s="825"/>
      <c r="K132" s="825"/>
      <c r="L132" s="825"/>
      <c r="M132" s="825"/>
      <c r="N132" s="825"/>
      <c r="O132" s="825"/>
      <c r="P132" s="825"/>
      <c r="Q132" s="825"/>
      <c r="R132" s="825"/>
      <c r="S132" s="825"/>
      <c r="T132" s="825"/>
      <c r="U132" s="825"/>
      <c r="V132" s="828" t="s">
        <v>508</v>
      </c>
      <c r="W132" s="828"/>
      <c r="X132" s="828"/>
      <c r="Y132" s="828"/>
      <c r="Z132" s="829"/>
      <c r="AA132" s="830">
        <v>2.4488788709999998</v>
      </c>
      <c r="AB132" s="831"/>
      <c r="AC132" s="831"/>
      <c r="AD132" s="831"/>
      <c r="AE132" s="832"/>
      <c r="AF132" s="833">
        <v>3.2593366399999999</v>
      </c>
      <c r="AG132" s="831"/>
      <c r="AH132" s="831"/>
      <c r="AI132" s="831"/>
      <c r="AJ132" s="832"/>
      <c r="AK132" s="833">
        <v>2.6603433860000001</v>
      </c>
      <c r="AL132" s="831"/>
      <c r="AM132" s="831"/>
      <c r="AN132" s="831"/>
      <c r="AO132" s="832"/>
      <c r="AP132" s="834"/>
      <c r="AQ132" s="835"/>
      <c r="AR132" s="835"/>
      <c r="AS132" s="835"/>
      <c r="AT132" s="83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6"/>
      <c r="B133" s="827"/>
      <c r="C133" s="827"/>
      <c r="D133" s="827"/>
      <c r="E133" s="827"/>
      <c r="F133" s="827"/>
      <c r="G133" s="827"/>
      <c r="H133" s="827"/>
      <c r="I133" s="827"/>
      <c r="J133" s="827"/>
      <c r="K133" s="827"/>
      <c r="L133" s="827"/>
      <c r="M133" s="827"/>
      <c r="N133" s="827"/>
      <c r="O133" s="827"/>
      <c r="P133" s="827"/>
      <c r="Q133" s="827"/>
      <c r="R133" s="827"/>
      <c r="S133" s="827"/>
      <c r="T133" s="827"/>
      <c r="U133" s="827"/>
      <c r="V133" s="807" t="s">
        <v>509</v>
      </c>
      <c r="W133" s="807"/>
      <c r="X133" s="807"/>
      <c r="Y133" s="807"/>
      <c r="Z133" s="808"/>
      <c r="AA133" s="809">
        <v>2.9</v>
      </c>
      <c r="AB133" s="810"/>
      <c r="AC133" s="810"/>
      <c r="AD133" s="810"/>
      <c r="AE133" s="811"/>
      <c r="AF133" s="809">
        <v>3</v>
      </c>
      <c r="AG133" s="810"/>
      <c r="AH133" s="810"/>
      <c r="AI133" s="810"/>
      <c r="AJ133" s="811"/>
      <c r="AK133" s="809">
        <v>2.7</v>
      </c>
      <c r="AL133" s="810"/>
      <c r="AM133" s="810"/>
      <c r="AN133" s="810"/>
      <c r="AO133" s="811"/>
      <c r="AP133" s="812"/>
      <c r="AQ133" s="813"/>
      <c r="AR133" s="813"/>
      <c r="AS133" s="813"/>
      <c r="AT133" s="81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pnvT9j05hPeQhet/XniU/Nx6XQM3F7B8WlhQrhG6/6xm9B3UkLr7C5vjuLeInWDH2aFVds2FEvEFNypvmn/3g==" saltValue="xy+iH/n+/xjmgAoSyFUg1g==" spinCount="100000" sheet="1" objects="1" scenarios="1" formatRows="0"/>
  <mergeCells count="2033">
    <mergeCell ref="Q74:U74"/>
    <mergeCell ref="V74:Z74"/>
    <mergeCell ref="AA74:AE74"/>
    <mergeCell ref="AF74:AJ74"/>
    <mergeCell ref="AK74:AO74"/>
    <mergeCell ref="DB5:DF6"/>
    <mergeCell ref="DG5:DK6"/>
    <mergeCell ref="DL5:DP6"/>
    <mergeCell ref="DQ5:DU6"/>
    <mergeCell ref="DV5:DZ6"/>
    <mergeCell ref="DB9:DF9"/>
    <mergeCell ref="DG9:DK9"/>
    <mergeCell ref="DL9:DP9"/>
    <mergeCell ref="DQ9:DU9"/>
    <mergeCell ref="DV9:DZ9"/>
    <mergeCell ref="DB12:DF12"/>
    <mergeCell ref="DG12:DK12"/>
    <mergeCell ref="DL12:DP12"/>
    <mergeCell ref="DQ12:DU12"/>
    <mergeCell ref="DV12:DZ12"/>
    <mergeCell ref="DB15:DF15"/>
    <mergeCell ref="DG15:DK15"/>
    <mergeCell ref="DL15:DP15"/>
    <mergeCell ref="DQ15:DU15"/>
    <mergeCell ref="DV15:DZ15"/>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V10:DZ10"/>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P7"/>
    <mergeCell ref="Q7:U7"/>
    <mergeCell ref="V7:Z7"/>
    <mergeCell ref="AA7:AE7"/>
    <mergeCell ref="AF7:AJ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V13:DZ13"/>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AF16:AJ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R74:CV74"/>
    <mergeCell ref="CW74:DA74"/>
    <mergeCell ref="DB74:DF74"/>
    <mergeCell ref="DG74:DK74"/>
    <mergeCell ref="DL74:DP74"/>
    <mergeCell ref="DQ74:DU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AP75:AT75"/>
    <mergeCell ref="AP74:AT74"/>
    <mergeCell ref="DV78:DZ78"/>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5:P75"/>
    <mergeCell ref="AU75:AY75"/>
    <mergeCell ref="AZ75:BD75"/>
    <mergeCell ref="Q75:U75"/>
    <mergeCell ref="V75:Z75"/>
    <mergeCell ref="AA75:AE75"/>
    <mergeCell ref="AF75:AJ75"/>
    <mergeCell ref="AK75:AO75"/>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luAeHTcQ5H5pOzc1YNcXGj3Yr9i+Gc6ANkR640PqZto8eN/nUtx40Bi485SzU5Tpms3kwpQU5aWmOVjtD/k7g==" saltValue="1IZDJtNGmFmqYb64muPW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n+0Wr9kQXGZ31zeqMCaNHEGNLqGigr2NHOUTxCliAzG1RDSnbhftDh66otsC3UfbfN2ZF4z7m2u8CR+88uAQg==" saltValue="cIWwdgFU//20LZ2g2Ynz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3"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4"/>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7" t="s">
        <v>518</v>
      </c>
      <c r="AL9" s="1238"/>
      <c r="AM9" s="1238"/>
      <c r="AN9" s="1239"/>
      <c r="AO9" s="313">
        <v>11417174</v>
      </c>
      <c r="AP9" s="313">
        <v>43873</v>
      </c>
      <c r="AQ9" s="314">
        <v>56205</v>
      </c>
      <c r="AR9" s="315">
        <v>-21.9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7" t="s">
        <v>519</v>
      </c>
      <c r="AL10" s="1238"/>
      <c r="AM10" s="1238"/>
      <c r="AN10" s="1239"/>
      <c r="AO10" s="316">
        <v>1034266</v>
      </c>
      <c r="AP10" s="316">
        <v>3974</v>
      </c>
      <c r="AQ10" s="317">
        <v>3535</v>
      </c>
      <c r="AR10" s="318">
        <v>12.4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7" t="s">
        <v>520</v>
      </c>
      <c r="AL11" s="1238"/>
      <c r="AM11" s="1238"/>
      <c r="AN11" s="1239"/>
      <c r="AO11" s="316">
        <v>105678</v>
      </c>
      <c r="AP11" s="316">
        <v>406</v>
      </c>
      <c r="AQ11" s="317">
        <v>1601</v>
      </c>
      <c r="AR11" s="318">
        <v>-74.599999999999994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7" t="s">
        <v>521</v>
      </c>
      <c r="AL12" s="1238"/>
      <c r="AM12" s="1238"/>
      <c r="AN12" s="1239"/>
      <c r="AO12" s="316" t="s">
        <v>522</v>
      </c>
      <c r="AP12" s="316" t="s">
        <v>522</v>
      </c>
      <c r="AQ12" s="317">
        <v>977</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7" t="s">
        <v>523</v>
      </c>
      <c r="AL13" s="1238"/>
      <c r="AM13" s="1238"/>
      <c r="AN13" s="1239"/>
      <c r="AO13" s="316" t="s">
        <v>522</v>
      </c>
      <c r="AP13" s="316" t="s">
        <v>522</v>
      </c>
      <c r="AQ13" s="317">
        <v>14</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7" t="s">
        <v>524</v>
      </c>
      <c r="AL14" s="1238"/>
      <c r="AM14" s="1238"/>
      <c r="AN14" s="1239"/>
      <c r="AO14" s="316">
        <v>451928</v>
      </c>
      <c r="AP14" s="316">
        <v>1737</v>
      </c>
      <c r="AQ14" s="317">
        <v>2086</v>
      </c>
      <c r="AR14" s="318">
        <v>-16.7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7" t="s">
        <v>525</v>
      </c>
      <c r="AL15" s="1238"/>
      <c r="AM15" s="1238"/>
      <c r="AN15" s="1239"/>
      <c r="AO15" s="316">
        <v>242338</v>
      </c>
      <c r="AP15" s="316">
        <v>931</v>
      </c>
      <c r="AQ15" s="317">
        <v>1354</v>
      </c>
      <c r="AR15" s="318">
        <v>-31.2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0" t="s">
        <v>526</v>
      </c>
      <c r="AL16" s="1241"/>
      <c r="AM16" s="1241"/>
      <c r="AN16" s="1242"/>
      <c r="AO16" s="316">
        <v>-651562</v>
      </c>
      <c r="AP16" s="316">
        <v>-2504</v>
      </c>
      <c r="AQ16" s="317">
        <v>-3936</v>
      </c>
      <c r="AR16" s="318">
        <v>-36.4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0" t="s">
        <v>184</v>
      </c>
      <c r="AL17" s="1241"/>
      <c r="AM17" s="1241"/>
      <c r="AN17" s="1242"/>
      <c r="AO17" s="316">
        <v>12599822</v>
      </c>
      <c r="AP17" s="316">
        <v>48418</v>
      </c>
      <c r="AQ17" s="317">
        <v>61836</v>
      </c>
      <c r="AR17" s="318">
        <v>-21.7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4" t="s">
        <v>531</v>
      </c>
      <c r="AL21" s="1235"/>
      <c r="AM21" s="1235"/>
      <c r="AN21" s="1236"/>
      <c r="AO21" s="328">
        <v>4.7300000000000004</v>
      </c>
      <c r="AP21" s="329">
        <v>6.05</v>
      </c>
      <c r="AQ21" s="330">
        <v>-1.32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4" t="s">
        <v>532</v>
      </c>
      <c r="AL22" s="1235"/>
      <c r="AM22" s="1235"/>
      <c r="AN22" s="1236"/>
      <c r="AO22" s="333">
        <v>98.7</v>
      </c>
      <c r="AP22" s="334">
        <v>100</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3"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4"/>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536</v>
      </c>
      <c r="AL32" s="1226"/>
      <c r="AM32" s="1226"/>
      <c r="AN32" s="1227"/>
      <c r="AO32" s="343">
        <v>4036426</v>
      </c>
      <c r="AP32" s="343">
        <v>15511</v>
      </c>
      <c r="AQ32" s="344">
        <v>27026</v>
      </c>
      <c r="AR32" s="345">
        <v>-42.6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537</v>
      </c>
      <c r="AL33" s="1226"/>
      <c r="AM33" s="1226"/>
      <c r="AN33" s="1227"/>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538</v>
      </c>
      <c r="AL34" s="1226"/>
      <c r="AM34" s="1226"/>
      <c r="AN34" s="1227"/>
      <c r="AO34" s="343" t="s">
        <v>522</v>
      </c>
      <c r="AP34" s="343" t="s">
        <v>522</v>
      </c>
      <c r="AQ34" s="344">
        <v>25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539</v>
      </c>
      <c r="AL35" s="1226"/>
      <c r="AM35" s="1226"/>
      <c r="AN35" s="1227"/>
      <c r="AO35" s="343">
        <v>256844</v>
      </c>
      <c r="AP35" s="343">
        <v>987</v>
      </c>
      <c r="AQ35" s="344">
        <v>6128</v>
      </c>
      <c r="AR35" s="345">
        <v>-83.9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540</v>
      </c>
      <c r="AL36" s="1226"/>
      <c r="AM36" s="1226"/>
      <c r="AN36" s="1227"/>
      <c r="AO36" s="343">
        <v>101928</v>
      </c>
      <c r="AP36" s="343">
        <v>392</v>
      </c>
      <c r="AQ36" s="344">
        <v>667</v>
      </c>
      <c r="AR36" s="345">
        <v>-41.2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541</v>
      </c>
      <c r="AL37" s="1226"/>
      <c r="AM37" s="1226"/>
      <c r="AN37" s="1227"/>
      <c r="AO37" s="343">
        <v>691405</v>
      </c>
      <c r="AP37" s="343">
        <v>2657</v>
      </c>
      <c r="AQ37" s="344">
        <v>1499</v>
      </c>
      <c r="AR37" s="345">
        <v>77.3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542</v>
      </c>
      <c r="AL38" s="1229"/>
      <c r="AM38" s="1229"/>
      <c r="AN38" s="1230"/>
      <c r="AO38" s="346" t="s">
        <v>522</v>
      </c>
      <c r="AP38" s="346" t="s">
        <v>522</v>
      </c>
      <c r="AQ38" s="347">
        <v>0</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543</v>
      </c>
      <c r="AL39" s="1229"/>
      <c r="AM39" s="1229"/>
      <c r="AN39" s="1230"/>
      <c r="AO39" s="343">
        <v>-1413642</v>
      </c>
      <c r="AP39" s="343">
        <v>-5432</v>
      </c>
      <c r="AQ39" s="344">
        <v>-7805</v>
      </c>
      <c r="AR39" s="345">
        <v>-30.4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544</v>
      </c>
      <c r="AL40" s="1226"/>
      <c r="AM40" s="1226"/>
      <c r="AN40" s="1227"/>
      <c r="AO40" s="343">
        <v>-2270689</v>
      </c>
      <c r="AP40" s="343">
        <v>-8726</v>
      </c>
      <c r="AQ40" s="344">
        <v>-21058</v>
      </c>
      <c r="AR40" s="345">
        <v>-58.6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294</v>
      </c>
      <c r="AL41" s="1232"/>
      <c r="AM41" s="1232"/>
      <c r="AN41" s="1233"/>
      <c r="AO41" s="343">
        <v>1402272</v>
      </c>
      <c r="AP41" s="343">
        <v>5389</v>
      </c>
      <c r="AQ41" s="344">
        <v>6483</v>
      </c>
      <c r="AR41" s="345">
        <v>-16.899999999999999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8" t="s">
        <v>513</v>
      </c>
      <c r="AN49" s="1220" t="s">
        <v>548</v>
      </c>
      <c r="AO49" s="1221"/>
      <c r="AP49" s="1221"/>
      <c r="AQ49" s="1221"/>
      <c r="AR49" s="122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9"/>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12306895</v>
      </c>
      <c r="AN51" s="365">
        <v>47934</v>
      </c>
      <c r="AO51" s="366">
        <v>15.9</v>
      </c>
      <c r="AP51" s="367">
        <v>39951</v>
      </c>
      <c r="AQ51" s="368">
        <v>-11.5</v>
      </c>
      <c r="AR51" s="369">
        <v>27.4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4649477</v>
      </c>
      <c r="AN52" s="373">
        <v>18109</v>
      </c>
      <c r="AO52" s="374">
        <v>-22.5</v>
      </c>
      <c r="AP52" s="375">
        <v>22555</v>
      </c>
      <c r="AQ52" s="376">
        <v>-11.9</v>
      </c>
      <c r="AR52" s="377">
        <v>-10.6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20444488</v>
      </c>
      <c r="AN53" s="365">
        <v>79242</v>
      </c>
      <c r="AO53" s="366">
        <v>65.3</v>
      </c>
      <c r="AP53" s="367">
        <v>39893</v>
      </c>
      <c r="AQ53" s="368">
        <v>-0.1</v>
      </c>
      <c r="AR53" s="369">
        <v>65.400000000000006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11222572</v>
      </c>
      <c r="AN54" s="373">
        <v>43498</v>
      </c>
      <c r="AO54" s="374">
        <v>140.19999999999999</v>
      </c>
      <c r="AP54" s="375">
        <v>26170</v>
      </c>
      <c r="AQ54" s="376">
        <v>16</v>
      </c>
      <c r="AR54" s="377">
        <v>124.2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19855549</v>
      </c>
      <c r="AN55" s="365">
        <v>76765</v>
      </c>
      <c r="AO55" s="366">
        <v>-3.1</v>
      </c>
      <c r="AP55" s="367">
        <v>41080</v>
      </c>
      <c r="AQ55" s="368">
        <v>3</v>
      </c>
      <c r="AR55" s="369">
        <v>-6.1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15370635</v>
      </c>
      <c r="AN56" s="373">
        <v>59425</v>
      </c>
      <c r="AO56" s="374">
        <v>36.6</v>
      </c>
      <c r="AP56" s="375">
        <v>27265</v>
      </c>
      <c r="AQ56" s="376">
        <v>4.2</v>
      </c>
      <c r="AR56" s="377">
        <v>32.4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9053842</v>
      </c>
      <c r="AN57" s="365">
        <v>34821</v>
      </c>
      <c r="AO57" s="366">
        <v>-54.6</v>
      </c>
      <c r="AP57" s="367">
        <v>33173</v>
      </c>
      <c r="AQ57" s="368">
        <v>-19.2</v>
      </c>
      <c r="AR57" s="369">
        <v>-35.4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6299607</v>
      </c>
      <c r="AN58" s="373">
        <v>24228</v>
      </c>
      <c r="AO58" s="374">
        <v>-59.2</v>
      </c>
      <c r="AP58" s="375">
        <v>20353</v>
      </c>
      <c r="AQ58" s="376">
        <v>-25.4</v>
      </c>
      <c r="AR58" s="377">
        <v>-33.799999999999997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8943278</v>
      </c>
      <c r="AN59" s="365">
        <v>34367</v>
      </c>
      <c r="AO59" s="366">
        <v>-1.3</v>
      </c>
      <c r="AP59" s="367">
        <v>37644</v>
      </c>
      <c r="AQ59" s="368">
        <v>13.5</v>
      </c>
      <c r="AR59" s="369">
        <v>-14.8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7614985</v>
      </c>
      <c r="AN60" s="373">
        <v>29262</v>
      </c>
      <c r="AO60" s="374">
        <v>20.8</v>
      </c>
      <c r="AP60" s="375">
        <v>24939</v>
      </c>
      <c r="AQ60" s="376">
        <v>22.5</v>
      </c>
      <c r="AR60" s="377">
        <v>-1.7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14120810</v>
      </c>
      <c r="AN61" s="380">
        <v>54626</v>
      </c>
      <c r="AO61" s="381">
        <v>4.4000000000000004</v>
      </c>
      <c r="AP61" s="382">
        <v>38348</v>
      </c>
      <c r="AQ61" s="383">
        <v>-2.9</v>
      </c>
      <c r="AR61" s="369">
        <v>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9031455</v>
      </c>
      <c r="AN62" s="373">
        <v>34904</v>
      </c>
      <c r="AO62" s="374">
        <v>23.2</v>
      </c>
      <c r="AP62" s="375">
        <v>24256</v>
      </c>
      <c r="AQ62" s="376">
        <v>1.1000000000000001</v>
      </c>
      <c r="AR62" s="377">
        <v>22.1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qjkDTVBNtTmCgtaYUDhLu3EOI7XxluhlUV/C074DjXyVPo2qmemb+886b+oMyRaCGkSMadpWhTFi52Qbi5GoA==" saltValue="1m2mE/VT4agbSTccj8oF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wLx+cmlh+tW+QM0674xQDvHKXZ1o23TD+Zcq6Dg1G7gB3e+PRzQzKK9Fw/mt9Vx1xSxD7y7n1mOCyO4cL2kMIA==" saltValue="XKxVbSHABFTxIuxuIQXD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XC0D5Ez1qoJTW35nYMmR/tdHw43uWCh9dLfO42Y/ocvNniZavg1mMyXcZbra9X39jqZ1ADtTgQMheWc6TdVkyA==" saltValue="0IZZsU/eJpsrVGVIJeDe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43" t="s">
        <v>3</v>
      </c>
      <c r="D47" s="1243"/>
      <c r="E47" s="1244"/>
      <c r="F47" s="11">
        <v>13.17</v>
      </c>
      <c r="G47" s="12">
        <v>12.91</v>
      </c>
      <c r="H47" s="12">
        <v>14.87</v>
      </c>
      <c r="I47" s="12">
        <v>14.6</v>
      </c>
      <c r="J47" s="13">
        <v>14.56</v>
      </c>
    </row>
    <row r="48" spans="2:10" ht="57.75" customHeight="1" x14ac:dyDescent="0.15">
      <c r="B48" s="14"/>
      <c r="C48" s="1245" t="s">
        <v>4</v>
      </c>
      <c r="D48" s="1245"/>
      <c r="E48" s="1246"/>
      <c r="F48" s="15">
        <v>5.51</v>
      </c>
      <c r="G48" s="16">
        <v>5.03</v>
      </c>
      <c r="H48" s="16">
        <v>5.73</v>
      </c>
      <c r="I48" s="16">
        <v>6.38</v>
      </c>
      <c r="J48" s="17">
        <v>4.59</v>
      </c>
    </row>
    <row r="49" spans="2:10" ht="57.75" customHeight="1" thickBot="1" x14ac:dyDescent="0.2">
      <c r="B49" s="18"/>
      <c r="C49" s="1247" t="s">
        <v>5</v>
      </c>
      <c r="D49" s="1247"/>
      <c r="E49" s="1248"/>
      <c r="F49" s="19">
        <v>1.37</v>
      </c>
      <c r="G49" s="20" t="s">
        <v>569</v>
      </c>
      <c r="H49" s="20">
        <v>2.13</v>
      </c>
      <c r="I49" s="20" t="s">
        <v>570</v>
      </c>
      <c r="J49" s="21" t="s">
        <v>571</v>
      </c>
    </row>
    <row r="50" spans="2:10" ht="13.5" customHeight="1" x14ac:dyDescent="0.15"/>
  </sheetData>
  <sheetProtection algorithmName="SHA-512" hashValue="QJ6nvuDuPqsixfpfQ5sxmDgZXTXNPr/fzWtBYHlxmDXRyriacSCp5aBJpC68/z8H2FLCxCGQhGdz4tJUfIin9A==" saltValue="BuoMSv+MDJMdEYtZ1Vf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府中市</cp:lastModifiedBy>
  <cp:lastPrinted>2021-10-12T02:52:27Z</cp:lastPrinted>
  <dcterms:created xsi:type="dcterms:W3CDTF">2021-02-05T02:01:41Z</dcterms:created>
  <dcterms:modified xsi:type="dcterms:W3CDTF">2021-10-12T04:22:32Z</dcterms:modified>
  <cp:category/>
</cp:coreProperties>
</file>