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政策経営部\財政課\旧スターオフィス\作業オフィス＞オフィス共用キャビネット２\063_財政状況資料集\令和５年度\R07.03.23～_ホームページ公表決裁（3月28日から公開）\"/>
    </mc:Choice>
  </mc:AlternateContent>
  <xr:revisionPtr revIDLastSave="0" documentId="13_ncr:1_{CEE539F2-382F-41C4-878F-4E72AD99D6E7}"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O34" i="10"/>
  <c r="CO35" i="10" s="1"/>
  <c r="CO36" i="10" s="1"/>
  <c r="CO37" i="10" s="1"/>
  <c r="CO38" i="10" s="1"/>
  <c r="BW34" i="10"/>
  <c r="BW35" i="10" s="1"/>
  <c r="BW36" i="10" s="1"/>
  <c r="BW37" i="10" s="1"/>
  <c r="BW38" i="10" s="1"/>
  <c r="BW39" i="10" s="1"/>
  <c r="BW40" i="10" s="1"/>
  <c r="BW41"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<sst xmlns="http://schemas.openxmlformats.org/spreadsheetml/2006/main" count="1105" uniqueCount="567">
  <si>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</si>
  <si>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</si>
  <si>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</si>
  <si>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</si>
  <si>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</si>
  <si>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</si>
  <si>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</si>
  <si>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</si>
  <si>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</si>
  <si>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</si>
  <si>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</si>
  <si>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</si>
  <si>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</si>
  <si>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</si>
  <si>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</si>
  <si>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</si>
  <si>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</si>
  <si>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</si>
  <si>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</si>
  <si>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</si>
  <si>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</si>
  <si>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</si>
  <si>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</si>
  <si>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</si>
  <si>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</si>
  <si>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</si>
  <si>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</si>
  <si>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</si>
  <si>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</si>
  <si>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</si>
  <si>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</si>
  <si>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</si>
  <si>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</si>
  <si>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</si>
  <si>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</si>
  <si>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</si>
  <si>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</si>
  <si>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</si>
  <si>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</si>
  <si>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</si>
  <si>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</si>
  <si>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</si>
  <si>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</si>
  <si>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</si>
  <si>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</si>
  <si>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</si>
  <si>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</si>
  <si>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</si>
  <si>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</si>
  <si>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</si>
  <si>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</si>
  <si>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</si>
  <si>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</si>
  <si>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</si>
  <si>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</si>
  <si>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</si>
  <si>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</si>
  <si>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</si>
  <si>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</si>
  <si>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</si>
  <si>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</si>
  <si>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</si>
  <si>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</si>
  <si>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</si>
  <si>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</si>
  <si>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</si>
  <si>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</si>
  <si>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</si>
  <si>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</si>
  <si>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</si>
  <si>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</si>
  <si>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</si>
  <si>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</si>
  <si>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</si>
  <si>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</si>
  <si>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</si>
  <si>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</si>
  <si>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</si>
  <si>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</si>
  <si>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</si>
  <si>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</si>
  <si>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</si>
  <si>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</si>
  <si>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</si>
  <si>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</si>
  <si>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</si>
  <si>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</si>
  <si>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</si>
  <si>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</si>
  <si>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</si>
  <si>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</si>
  <si>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</si>
  <si>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</si>
  <si>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</si>
  <si>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</si>
  <si>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</si>
  <si>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</si>
  <si>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</si>
  <si>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</si>
  <si>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</si>
  <si>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</si>
  <si>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</si>
  <si>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</si>
  <si>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</si>
  <si>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</si>
  <si>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</si>
  <si>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</si>
  <si>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</si>
  <si>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</si>
  <si>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</si>
  <si>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</si>
  <si>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</si>
  <si>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</si>
  <si>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</si>
  <si>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</si>
  <si>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</si>
  <si>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</si>
  <si>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</si>
  <si>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</si>
  <si>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</si>
  <si>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</si>
  <si>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</si>
  <si>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</si>
  <si>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</si>
  <si>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</si>
  <si>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</si>
  <si>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</si>
  <si>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</si>
  <si>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</si>
  <si>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</si>
  <si>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</si>
  <si>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</si>
  <si>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</si>
  <si>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</si>
  <si>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</si>
  <si>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</si>
  <si>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</si>
  <si>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</si>
  <si>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</si>
  <si>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</si>
  <si>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</si>
  <si>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</si>
  <si>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</si>
  <si>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</si>
  <si>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</si>
  <si>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</si>
  <si>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</si>
  <si>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</si>
  <si>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</si>
  <si>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</si>
  <si>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</si>
  <si>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</si>
  <si>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</si>
  <si>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</si>
  <si>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</si>
  <si>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</si>
  <si>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</si>
  <si>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</si>
  <si>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</si>
  <si>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</si>
  <si>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</si>
  <si>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</si>
  <si>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</si>
  <si>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</si>
  <si>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</si>
  <si>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</si>
  <si>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</si>
  <si>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</si>
  <si>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</si>
  <si>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</si>
  <si>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</si>
  <si>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</si>
  <si>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</si>
  <si>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</si>
  <si>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</si>
  <si>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</si>
  <si>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</si>
  <si>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</si>
  <si>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</si>
  <si>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</si>
  <si>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</si>
  <si>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</si>
  <si>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</si>
  <si>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</si>
  <si>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</si>
  <si>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</si>
  <si>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</si>
  <si>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</si>
  <si>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</si>
  <si>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</si>
  <si>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</si>
  <si>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</si>
  <si>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</si>
  <si>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</si>
  <si>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</si>
  <si>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</si>
  <si>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</si>
  <si>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</si>
  <si>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</si>
  <si>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</si>
  <si>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</si>
  <si>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</si>
  <si>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</si>
  <si>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東京都府中市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</si>
  <si>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</si>
  <si>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</si>
  <si>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</si>
  <si>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</si>
  <si>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</si>
  <si>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</si>
  <si>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</si>
  <si>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</si>
  <si>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</si>
  <si>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</si>
  <si>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</si>
  <si>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</si>
  <si>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</si>
  <si>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</si>
  <si>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</si>
  <si>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</si>
  <si>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</si>
  <si>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</si>
  <si>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</si>
  <si>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</si>
  <si>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</si>
  <si>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</si>
  <si>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</si>
  <si>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</si>
  <si>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</si>
  <si>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</si>
  <si>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</si>
  <si>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</si>
  <si>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</si>
  <si>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</si>
  <si>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</si>
  <si>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</si>
  <si>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</si>
  <si>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</si>
  <si>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</si>
  <si>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</si>
  <si>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</si>
  <si>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</si>
  <si>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</si>
  <si>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</si>
  <si>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</si>
  <si>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</si>
  <si>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</si>
  <si>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</si>
  <si>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</si>
  <si>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</si>
  <si>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</si>
  <si>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</si>
  <si>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</si>
  <si>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</si>
  <si>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</si>
  <si>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</si>
  <si>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</si>
  <si>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</si>
  <si>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</si>
  <si>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</si>
  <si>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</si>
  <si>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</si>
  <si>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</si>
  <si>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</si>
  <si>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</si>
  <si>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</si>
  <si>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</si>
  <si>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</si>
  <si>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</si>
  <si>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</si>
  <si>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</si>
  <si>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</si>
  <si>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</si>
  <si>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</si>
  <si>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</si>
  <si>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</si>
  <si>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</si>
  <si>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</si>
  <si>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</si>
  <si>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</si>
  <si>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</si>
  <si>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</si>
  <si>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</si>
  <si>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</si>
  <si>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</si>
  <si>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</si>
  <si>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</si>
  <si>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</si>
  <si>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</si>
  <si>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</si>
  <si>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</si>
  <si>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</si>
  <si>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</si>
  <si>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</si>
  <si>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</si>
  <si>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</si>
  <si>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</si>
  <si>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</si>
  <si>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</si>
  <si>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</si>
  <si>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</si>
  <si>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</si>
  <si>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</si>
  <si>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</si>
  <si>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</si>
  <si>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</si>
  <si>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</si>
  <si>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</si>
  <si>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</si>
  <si>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</si>
  <si>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</si>
  <si>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</si>
  <si>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</si>
  <si>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</si>
  <si>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</si>
  <si>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</si>
  <si>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</si>
  <si>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</si>
  <si>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</si>
  <si>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</si>
  <si>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</si>
  <si>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</si>
  <si>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</si>
  <si>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</si>
  <si>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</si>
  <si>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</si>
  <si>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</si>
  <si>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</si>
  <si>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</si>
  <si>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</si>
  <si>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</si>
  <si>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</si>
  <si>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</si>
  <si>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</si>
  <si>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</si>
  <si>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</si>
  <si>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</si>
  <si>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</si>
  <si>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</si>
  <si>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</si>
  <si>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</si>
  <si>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</si>
  <si>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</si>
  <si>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</si>
  <si>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</si>
  <si>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</si>
  <si>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</si>
  <si>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</si>
  <si>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</si>
  <si>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</si>
  <si>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</si>
  <si>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</si>
  <si>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</si>
  <si>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</si>
  <si>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東京都府中市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</si>
  <si>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</si>
  <si>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</si>
  <si>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</si>
  <si>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</si>
  <si>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</si>
  <si>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</si>
  <si>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</si>
  <si>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</si>
  <si>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</si>
  <si>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</si>
  <si>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</si>
  <si>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</si>
  <si>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</si>
  <si>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</si>
  <si>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</si>
  <si>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</si>
  <si>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</si>
  <si>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</si>
  <si>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</si>
  <si>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</si>
  <si>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</si>
  <si>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</si>
  <si>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</si>
  <si>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</si>
  <si>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</si>
  <si>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</si>
  <si>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</si>
  <si>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</si>
  <si>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</si>
  <si>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</si>
  <si>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</si>
  <si>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</si>
  <si>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</si>
  <si>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</si>
  <si>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</si>
  <si>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</si>
  <si>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</si>
  <si>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</si>
  <si>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</si>
  <si>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</si>
  <si>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</si>
  <si>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</si>
  <si>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</si>
  <si>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</si>
  <si>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</si>
  <si>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</si>
  <si>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</si>
  <si>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</si>
  <si>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</si>
  <si>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</si>
  <si>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</si>
  <si>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</si>
  <si>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</si>
  <si>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</si>
  <si>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</si>
  <si>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</si>
  <si>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</si>
  <si>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</si>
  <si>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</si>
  <si>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</si>
  <si>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</si>
  <si>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</si>
  <si>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</si>
  <si>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</si>
  <si>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</si>
  <si>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</si>
  <si>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</si>
  <si>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</si>
  <si>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</si>
  <si>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</si>
  <si>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</si>
  <si>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</si>
  <si>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</si>
  <si>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</si>
  <si>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</si>
  <si>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</si>
  <si>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</si>
  <si>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</si>
  <si>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</si>
  <si>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</si>
  <si>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</si>
  <si>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</si>
  <si>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</si>
  <si>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</si>
  <si>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</si>
  <si>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</si>
  <si>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</si>
  <si>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</si>
  <si>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</si>
  <si>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</si>
  <si>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</si>
  <si>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</si>
  <si>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</si>
  <si>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</si>
  <si>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</si>
  <si>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</si>
  <si>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</si>
  <si>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</si>
  <si>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</si>
  <si>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</si>
  <si>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</si>
  <si>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</si>
  <si>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</si>
  <si>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</si>
  <si>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</si>
  <si>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</si>
  <si>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</si>
  <si>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</si>
  <si>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</si>
  <si>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</si>
  <si>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</si>
  <si>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</si>
  <si>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</si>
  <si>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</si>
  <si>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</si>
  <si>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</si>
  <si>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</si>
  <si>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</si>
  <si>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</si>
  <si>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</si>
  <si>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</si>
  <si>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</si>
  <si>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</si>
  <si>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</si>
  <si>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</si>
  <si>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</si>
  <si>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</si>
  <si>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</si>
  <si>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</si>
  <si>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</si>
  <si>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</si>
  <si>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</si>
  <si>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</si>
  <si>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</si>
  <si>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</si>
  <si>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</si>
  <si>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</si>
  <si>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</si>
  <si>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</si>
  <si>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</si>
  <si>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</si>
  <si>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</si>
  <si>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</si>
  <si>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</si>
  <si>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</si>
  <si>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</si>
  <si>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</si>
  <si>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</si>
  <si>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</si>
  <si>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</si>
  <si>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</si>
  <si>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</si>
  <si>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</si>
  <si>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</si>
  <si>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</si>
  <si>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</si>
  <si>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</si>
  <si>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</si>
  <si>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</si>
  <si>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</si>
  <si>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</si>
  <si>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</si>
  <si>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</si>
  <si>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</si>
  <si>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</si>
  <si>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</si>
  <si>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</si>
  <si>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</si>
  <si>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</si>
  <si>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</si>
  <si>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</si>
  <si>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</si>
  <si>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</si>
  <si>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</si>
  <si>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</si>
  <si>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2.22</t>
  </si>
  <si>
    <t>▲ 2.54</t>
  </si>
  <si>
    <t>▲ 0.38</t>
  </si>
  <si>
    <t>競走事業会計</t>
  </si>
  <si>
    <t>一般会計</t>
  </si>
  <si>
    <t>下水道事業会計</t>
  </si>
  <si>
    <t>介護保険特別会計</t>
  </si>
  <si>
    <t>公共用地特別会計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</si>
  <si>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</si>
  <si>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</si>
  <si>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</si>
  <si>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</si>
  <si>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</si>
  <si>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</si>
  <si>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</si>
  <si>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</si>
  <si>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</si>
  <si>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</si>
  <si>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</si>
  <si>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</si>
  <si>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</si>
  <si>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</si>
  <si>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</si>
  <si>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</si>
  <si>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稲城・府中墓苑組合（一般会計）</t>
  </si>
  <si>
    <t>稲城・府中墓苑組合（墓地特別会計）</t>
  </si>
  <si>
    <t>○</t>
  </si>
  <si>
    <t>府中市土地開発公社</t>
    <rPh sb="0" eb="3">
      <t>フチュウシ</t>
    </rPh>
    <rPh sb="3" eb="5">
      <t>トチ</t>
    </rPh>
    <rPh sb="5" eb="7">
      <t>カイハツ</t>
    </rPh>
    <rPh sb="7" eb="9">
      <t>コウシャ</t>
    </rPh>
    <phoneticPr fontId="2"/>
  </si>
  <si>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</si>
  <si>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</si>
  <si>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</si>
  <si>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</si>
  <si>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公共施設整備基金</t>
    <phoneticPr fontId="5"/>
  </si>
  <si>
    <t>学校施設改築基金</t>
    <phoneticPr fontId="2"/>
  </si>
  <si>
    <t>公共施設管理基金</t>
    <phoneticPr fontId="2"/>
  </si>
  <si>
    <t>庁舎建設基金</t>
    <phoneticPr fontId="2"/>
  </si>
  <si>
    <t>子ども・子育て応援基金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</si>
</sst>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3AC-4C9B-8726-4618AB322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34367</c:v>
                </c:pt>
                <c:pt idx="1">
                  <c:v>39791</c:v>
                </c:pt>
                <c:pt idx="2">
                  <c:v>53842</c:v>
                </c:pt>
                <c:pt idx="3">
                  <c:v>84042</c:v>
                </c:pt>
                <c:pt idx="4">
                  <c:v>66442</c:v>
                </c:pt>
              </c:numCache>
            </c:numRef>
          </c:val>
          <c:smooth val="0"/>
          <c:extLst>
            <c:ext xmlns:c16="http://schemas.microsoft.com/office/drawing/2014/chart" uri="{C3380CC4-5D6E-409C-BE32-E72D297353CC}">
              <c16:uniqueId val="{00000001-A3AC-4C9B-8726-4618AB3225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4.59</c:v>
                </c:pt>
                <c:pt idx="1">
                  <c:v>6.81</c:v>
                </c:pt>
                <c:pt idx="2">
                  <c:v>8.23</c:v>
                </c:pt>
                <c:pt idx="3">
                  <c:v>5.12</c:v>
                </c:pt>
                <c:pt idx="4">
                  <c:v>4.4400000000000004</c:v>
                </c:pt>
              </c:numCache>
            </c:numRef>
          </c:val>
          <c:extLst>
            <c:ext xmlns:c16="http://schemas.microsoft.com/office/drawing/2014/chart" uri="{C3380CC4-5D6E-409C-BE32-E72D297353CC}">
              <c16:uniqueId val="{00000000-6B89-43F3-911F-033EEB9B6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14.56</c:v>
                </c:pt>
                <c:pt idx="1">
                  <c:v>14.67</c:v>
                </c:pt>
                <c:pt idx="2">
                  <c:v>14.87</c:v>
                </c:pt>
                <c:pt idx="3">
                  <c:v>13.84</c:v>
                </c:pt>
                <c:pt idx="4">
                  <c:v>13.03</c:v>
                </c:pt>
              </c:numCache>
            </c:numRef>
          </c:val>
          <c:extLst>
            <c:ext xmlns:c16="http://schemas.microsoft.com/office/drawing/2014/chart" uri="{C3380CC4-5D6E-409C-BE32-E72D297353CC}">
              <c16:uniqueId val="{00000001-6B89-43F3-911F-033EEB9B6E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-2.2200000000000002</c:v>
                </c:pt>
                <c:pt idx="1">
                  <c:v>2.71</c:v>
                </c:pt>
                <c:pt idx="2">
                  <c:v>0.62</c:v>
                </c:pt>
                <c:pt idx="3">
                  <c:v>-2.54</c:v>
                </c:pt>
                <c:pt idx="4">
                  <c:v>-0.38</c:v>
                </c:pt>
              </c:numCache>
            </c:numRef>
          </c:val>
          <c:smooth val="0"/>
          <c:extLst>
            <c:ext xmlns:c16="http://schemas.microsoft.com/office/drawing/2014/chart" uri="{C3380CC4-5D6E-409C-BE32-E72D297353CC}">
              <c16:uniqueId val="{00000002-6B89-43F3-911F-033EEB9B6E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0-42D3-B5D9-96E8DFADC5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0-42D3-B5D9-96E8DFADC5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0-42D3-B5D9-96E8DFADC50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0.28999999999999998</c:v>
                </c:pt>
                <c:pt idx="4">
                  <c:v>#N/A</c:v>
                </c:pt>
                <c:pt idx="5">
                  <c:v>0.35</c:v>
                </c:pt>
                <c:pt idx="6">
                  <c:v>#N/A</c:v>
                </c:pt>
                <c:pt idx="7">
                  <c:v>0.2</c:v>
                </c:pt>
                <c:pt idx="8">
                  <c:v>#N/A</c:v>
                </c:pt>
                <c:pt idx="9">
                  <c:v>0.02</c:v>
                </c:pt>
              </c:numCache>
            </c:numRef>
          </c:val>
          <c:extLst>
            <c:ext xmlns:c16="http://schemas.microsoft.com/office/drawing/2014/chart" uri="{C3380CC4-5D6E-409C-BE32-E72D297353CC}">
              <c16:uniqueId val="{00000003-2060-42D3-B5D9-96E8DFADC5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0.06</c:v>
                </c:pt>
              </c:numCache>
            </c:numRef>
          </c:val>
          <c:extLst>
            <c:ext xmlns:c16="http://schemas.microsoft.com/office/drawing/2014/chart" uri="{C3380CC4-5D6E-409C-BE32-E72D297353CC}">
              <c16:uniqueId val="{00000004-2060-42D3-B5D9-96E8DFADC508}"/>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0.35</c:v>
                </c:pt>
                <c:pt idx="4">
                  <c:v>#N/A</c:v>
                </c:pt>
                <c:pt idx="5">
                  <c:v>0.17</c:v>
                </c:pt>
                <c:pt idx="6">
                  <c:v>#N/A</c:v>
                </c:pt>
                <c:pt idx="7">
                  <c:v>0.25</c:v>
                </c:pt>
                <c:pt idx="8">
                  <c:v>#N/A</c:v>
                </c:pt>
                <c:pt idx="9">
                  <c:v>0.28000000000000003</c:v>
                </c:pt>
              </c:numCache>
            </c:numRef>
          </c:val>
          <c:extLst>
            <c:ext xmlns:c16="http://schemas.microsoft.com/office/drawing/2014/chart" uri="{C3380CC4-5D6E-409C-BE32-E72D297353CC}">
              <c16:uniqueId val="{00000005-2060-42D3-B5D9-96E8DFADC5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1.01</c:v>
                </c:pt>
                <c:pt idx="2">
                  <c:v>#N/A</c:v>
                </c:pt>
                <c:pt idx="3">
                  <c:v>1.96</c:v>
                </c:pt>
                <c:pt idx="4">
                  <c:v>#N/A</c:v>
                </c:pt>
                <c:pt idx="5">
                  <c:v>1.56</c:v>
                </c:pt>
                <c:pt idx="6">
                  <c:v>#N/A</c:v>
                </c:pt>
                <c:pt idx="7">
                  <c:v>1.47</c:v>
                </c:pt>
                <c:pt idx="8">
                  <c:v>#N/A</c:v>
                </c:pt>
                <c:pt idx="9">
                  <c:v>1.45</c:v>
                </c:pt>
              </c:numCache>
            </c:numRef>
          </c:val>
          <c:extLst>
            <c:ext xmlns:c16="http://schemas.microsoft.com/office/drawing/2014/chart" uri="{C3380CC4-5D6E-409C-BE32-E72D297353CC}">
              <c16:uniqueId val="{00000006-2060-42D3-B5D9-96E8DFADC50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0.73</c:v>
                </c:pt>
                <c:pt idx="4">
                  <c:v>#N/A</c:v>
                </c:pt>
                <c:pt idx="5">
                  <c:v>1.1599999999999999</c:v>
                </c:pt>
                <c:pt idx="6">
                  <c:v>#N/A</c:v>
                </c:pt>
                <c:pt idx="7">
                  <c:v>1.8</c:v>
                </c:pt>
                <c:pt idx="8">
                  <c:v>#N/A</c:v>
                </c:pt>
                <c:pt idx="9">
                  <c:v>2.42</c:v>
                </c:pt>
              </c:numCache>
            </c:numRef>
          </c:val>
          <c:extLst>
            <c:ext xmlns:c16="http://schemas.microsoft.com/office/drawing/2014/chart" uri="{C3380CC4-5D6E-409C-BE32-E72D297353CC}">
              <c16:uniqueId val="{00000007-2060-42D3-B5D9-96E8DFADC5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6.44</c:v>
                </c:pt>
                <c:pt idx="4">
                  <c:v>#N/A</c:v>
                </c:pt>
                <c:pt idx="5">
                  <c:v>8.0399999999999991</c:v>
                </c:pt>
                <c:pt idx="6">
                  <c:v>#N/A</c:v>
                </c:pt>
                <c:pt idx="7">
                  <c:v>4.8600000000000003</c:v>
                </c:pt>
                <c:pt idx="8">
                  <c:v>#N/A</c:v>
                </c:pt>
                <c:pt idx="9">
                  <c:v>4.1500000000000004</c:v>
                </c:pt>
              </c:numCache>
            </c:numRef>
          </c:val>
          <c:extLst>
            <c:ext xmlns:c16="http://schemas.microsoft.com/office/drawing/2014/chart" uri="{C3380CC4-5D6E-409C-BE32-E72D297353CC}">
              <c16:uniqueId val="{00000008-2060-42D3-B5D9-96E8DFADC508}"/>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7.32</c:v>
                </c:pt>
                <c:pt idx="2">
                  <c:v>#N/A</c:v>
                </c:pt>
                <c:pt idx="3">
                  <c:v>9.6199999999999992</c:v>
                </c:pt>
                <c:pt idx="4">
                  <c:v>#N/A</c:v>
                </c:pt>
                <c:pt idx="5">
                  <c:v>11.94</c:v>
                </c:pt>
                <c:pt idx="6">
                  <c:v>#N/A</c:v>
                </c:pt>
                <c:pt idx="7">
                  <c:v>15.49</c:v>
                </c:pt>
                <c:pt idx="8">
                  <c:v>#N/A</c:v>
                </c:pt>
                <c:pt idx="9">
                  <c:v>13.46</c:v>
                </c:pt>
              </c:numCache>
            </c:numRef>
          </c:val>
          <c:extLst>
            <c:ext xmlns:c16="http://schemas.microsoft.com/office/drawing/2014/chart" uri="{C3380CC4-5D6E-409C-BE32-E72D297353CC}">
              <c16:uniqueId val="{00000009-2060-42D3-B5D9-96E8DFADC5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3685</c:v>
                </c:pt>
                <c:pt idx="5">
                  <c:v>3552</c:v>
                </c:pt>
                <c:pt idx="8">
                  <c:v>3329</c:v>
                </c:pt>
                <c:pt idx="11">
                  <c:v>3144</c:v>
                </c:pt>
                <c:pt idx="14">
                  <c:v>2911</c:v>
                </c:pt>
              </c:numCache>
            </c:numRef>
          </c:val>
          <c:extLst>
            <c:ext xmlns:c16="http://schemas.microsoft.com/office/drawing/2014/chart" uri="{C3380CC4-5D6E-409C-BE32-E72D297353CC}">
              <c16:uniqueId val="{00000000-680A-4786-AE70-6A38B1C453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A-4786-AE70-6A38B1C453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691</c:v>
                </c:pt>
                <c:pt idx="3">
                  <c:v>863</c:v>
                </c:pt>
                <c:pt idx="6">
                  <c:v>1154</c:v>
                </c:pt>
                <c:pt idx="9">
                  <c:v>352</c:v>
                </c:pt>
                <c:pt idx="12">
                  <c:v>236</c:v>
                </c:pt>
              </c:numCache>
            </c:numRef>
          </c:val>
          <c:extLst>
            <c:ext xmlns:c16="http://schemas.microsoft.com/office/drawing/2014/chart" uri="{C3380CC4-5D6E-409C-BE32-E72D297353CC}">
              <c16:uniqueId val="{00000002-680A-4786-AE70-6A38B1C453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c:v>
                </c:pt>
                <c:pt idx="3">
                  <c:v>68</c:v>
                </c:pt>
                <c:pt idx="6">
                  <c:v>44</c:v>
                </c:pt>
                <c:pt idx="9">
                  <c:v>40</c:v>
                </c:pt>
                <c:pt idx="12">
                  <c:v>43</c:v>
                </c:pt>
              </c:numCache>
            </c:numRef>
          </c:val>
          <c:extLst>
            <c:ext xmlns:c16="http://schemas.microsoft.com/office/drawing/2014/chart" uri="{C3380CC4-5D6E-409C-BE32-E72D297353CC}">
              <c16:uniqueId val="{00000003-680A-4786-AE70-6A38B1C453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348</c:v>
                </c:pt>
                <c:pt idx="6">
                  <c:v>340</c:v>
                </c:pt>
                <c:pt idx="9">
                  <c:v>335</c:v>
                </c:pt>
                <c:pt idx="12">
                  <c:v>340</c:v>
                </c:pt>
              </c:numCache>
            </c:numRef>
          </c:val>
          <c:extLst>
            <c:ext xmlns:c16="http://schemas.microsoft.com/office/drawing/2014/chart" uri="{C3380CC4-5D6E-409C-BE32-E72D297353CC}">
              <c16:uniqueId val="{00000004-680A-4786-AE70-6A38B1C453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A-4786-AE70-6A38B1C453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A-4786-AE70-6A38B1C453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4036</c:v>
                </c:pt>
                <c:pt idx="3">
                  <c:v>3969</c:v>
                </c:pt>
                <c:pt idx="6">
                  <c:v>3766</c:v>
                </c:pt>
                <c:pt idx="9">
                  <c:v>3518</c:v>
                </c:pt>
                <c:pt idx="12">
                  <c:v>3846</c:v>
                </c:pt>
              </c:numCache>
            </c:numRef>
          </c:val>
          <c:extLst>
            <c:ext xmlns:c16="http://schemas.microsoft.com/office/drawing/2014/chart" uri="{C3380CC4-5D6E-409C-BE32-E72D297353CC}">
              <c16:uniqueId val="{00000007-680A-4786-AE70-6A38B1C453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1401</c:v>
                </c:pt>
                <c:pt idx="2">
                  <c:v>#N/A</c:v>
                </c:pt>
                <c:pt idx="3">
                  <c:v>#N/A</c:v>
                </c:pt>
                <c:pt idx="4">
                  <c:v>1696</c:v>
                </c:pt>
                <c:pt idx="5">
                  <c:v>#N/A</c:v>
                </c:pt>
                <c:pt idx="6">
                  <c:v>#N/A</c:v>
                </c:pt>
                <c:pt idx="7">
                  <c:v>1975</c:v>
                </c:pt>
                <c:pt idx="8">
                  <c:v>#N/A</c:v>
                </c:pt>
                <c:pt idx="9">
                  <c:v>#N/A</c:v>
                </c:pt>
                <c:pt idx="10">
                  <c:v>1101</c:v>
                </c:pt>
                <c:pt idx="11">
                  <c:v>#N/A</c:v>
                </c:pt>
                <c:pt idx="12">
                  <c:v>#N/A</c:v>
                </c:pt>
                <c:pt idx="13">
                  <c:v>1554</c:v>
                </c:pt>
                <c:pt idx="14">
                  <c:v>#N/A</c:v>
                </c:pt>
              </c:numCache>
            </c:numRef>
          </c:val>
          <c:smooth val="0"/>
          <c:extLst>
            <c:ext xmlns:c16="http://schemas.microsoft.com/office/drawing/2014/chart" uri="{C3380CC4-5D6E-409C-BE32-E72D297353CC}">
              <c16:uniqueId val="{00000008-680A-4786-AE70-6A38B1C453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14444</c:v>
                </c:pt>
                <c:pt idx="5">
                  <c:v>12535</c:v>
                </c:pt>
                <c:pt idx="8">
                  <c:v>10820</c:v>
                </c:pt>
                <c:pt idx="11">
                  <c:v>9179</c:v>
                </c:pt>
                <c:pt idx="14">
                  <c:v>7856</c:v>
                </c:pt>
              </c:numCache>
            </c:numRef>
          </c:val>
          <c:extLst>
            <c:ext xmlns:c16="http://schemas.microsoft.com/office/drawing/2014/chart" uri="{C3380CC4-5D6E-409C-BE32-E72D297353CC}">
              <c16:uniqueId val="{00000000-CA6D-47BF-A156-F4D392FCE0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17642</c:v>
                </c:pt>
                <c:pt idx="5">
                  <c:v>16506</c:v>
                </c:pt>
                <c:pt idx="8">
                  <c:v>15891</c:v>
                </c:pt>
                <c:pt idx="11">
                  <c:v>15981</c:v>
                </c:pt>
                <c:pt idx="14">
                  <c:v>16170</c:v>
                </c:pt>
              </c:numCache>
            </c:numRef>
          </c:val>
          <c:extLst>
            <c:ext xmlns:c16="http://schemas.microsoft.com/office/drawing/2014/chart" uri="{C3380CC4-5D6E-409C-BE32-E72D297353CC}">
              <c16:uniqueId val="{00000001-CA6D-47BF-A156-F4D392FCE0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60567</c:v>
                </c:pt>
                <c:pt idx="5">
                  <c:v>62730</c:v>
                </c:pt>
                <c:pt idx="8">
                  <c:v>67757</c:v>
                </c:pt>
                <c:pt idx="11">
                  <c:v>69345</c:v>
                </c:pt>
                <c:pt idx="14">
                  <c:v>68125</c:v>
                </c:pt>
              </c:numCache>
            </c:numRef>
          </c:val>
          <c:extLst>
            <c:ext xmlns:c16="http://schemas.microsoft.com/office/drawing/2014/chart" uri="{C3380CC4-5D6E-409C-BE32-E72D297353CC}">
              <c16:uniqueId val="{00000002-CA6D-47BF-A156-F4D392FCE0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6D-47BF-A156-F4D392FCE0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6D-47BF-A156-F4D392FCE0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6D-47BF-A156-F4D392FCE0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8227</c:v>
                </c:pt>
                <c:pt idx="3">
                  <c:v>8370</c:v>
                </c:pt>
                <c:pt idx="6">
                  <c:v>8622</c:v>
                </c:pt>
                <c:pt idx="9">
                  <c:v>8808</c:v>
                </c:pt>
                <c:pt idx="12">
                  <c:v>9157</c:v>
                </c:pt>
              </c:numCache>
            </c:numRef>
          </c:val>
          <c:extLst>
            <c:ext xmlns:c16="http://schemas.microsoft.com/office/drawing/2014/chart" uri="{C3380CC4-5D6E-409C-BE32-E72D297353CC}">
              <c16:uniqueId val="{00000006-CA6D-47BF-A156-F4D392FCE0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511</c:v>
                </c:pt>
                <c:pt idx="3">
                  <c:v>449</c:v>
                </c:pt>
                <c:pt idx="6">
                  <c:v>407</c:v>
                </c:pt>
                <c:pt idx="9">
                  <c:v>365</c:v>
                </c:pt>
                <c:pt idx="12">
                  <c:v>322</c:v>
                </c:pt>
              </c:numCache>
            </c:numRef>
          </c:val>
          <c:extLst>
            <c:ext xmlns:c16="http://schemas.microsoft.com/office/drawing/2014/chart" uri="{C3380CC4-5D6E-409C-BE32-E72D297353CC}">
              <c16:uniqueId val="{00000007-CA6D-47BF-A156-F4D392FCE0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3615</c:v>
                </c:pt>
                <c:pt idx="3">
                  <c:v>3595</c:v>
                </c:pt>
                <c:pt idx="6">
                  <c:v>4230</c:v>
                </c:pt>
                <c:pt idx="9">
                  <c:v>4588</c:v>
                </c:pt>
                <c:pt idx="12">
                  <c:v>4815</c:v>
                </c:pt>
              </c:numCache>
            </c:numRef>
          </c:val>
          <c:extLst>
            <c:ext xmlns:c16="http://schemas.microsoft.com/office/drawing/2014/chart" uri="{C3380CC4-5D6E-409C-BE32-E72D297353CC}">
              <c16:uniqueId val="{00000008-CA6D-47BF-A156-F4D392FCE0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3281</c:v>
                </c:pt>
                <c:pt idx="3">
                  <c:v>2365</c:v>
                </c:pt>
                <c:pt idx="6">
                  <c:v>1232</c:v>
                </c:pt>
                <c:pt idx="9">
                  <c:v>2723</c:v>
                </c:pt>
                <c:pt idx="12">
                  <c:v>3023</c:v>
                </c:pt>
              </c:numCache>
            </c:numRef>
          </c:val>
          <c:extLst>
            <c:ext xmlns:c16="http://schemas.microsoft.com/office/drawing/2014/chart" uri="{C3380CC4-5D6E-409C-BE32-E72D297353CC}">
              <c16:uniqueId val="{00000009-CA6D-47BF-A156-F4D392FCE0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40438</c:v>
                </c:pt>
                <c:pt idx="3">
                  <c:v>38539</c:v>
                </c:pt>
                <c:pt idx="6">
                  <c:v>37542</c:v>
                </c:pt>
                <c:pt idx="9">
                  <c:v>40804</c:v>
                </c:pt>
                <c:pt idx="12">
                  <c:v>42615</c:v>
                </c:pt>
              </c:numCache>
            </c:numRef>
          </c:val>
          <c:extLst>
            <c:ext xmlns:c16="http://schemas.microsoft.com/office/drawing/2014/chart" uri="{C3380CC4-5D6E-409C-BE32-E72D297353CC}">
              <c16:uniqueId val="{0000000A-CA6D-47BF-A156-F4D392FCE0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6D-47BF-A156-F4D392FCE0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8000</c:v>
                </c:pt>
                <c:pt idx="1">
                  <c:v>8000</c:v>
                </c:pt>
                <c:pt idx="2">
                  <c:v>8000</c:v>
                </c:pt>
              </c:numCache>
            </c:numRef>
          </c:val>
          <c:extLst>
            <c:ext xmlns:c16="http://schemas.microsoft.com/office/drawing/2014/chart" uri="{C3380CC4-5D6E-409C-BE32-E72D297353CC}">
              <c16:uniqueId val="{00000000-44A8-4026-826C-4C7CEC6607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4A8-4026-826C-4C7CEC6607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54518</c:v>
                </c:pt>
                <c:pt idx="1">
                  <c:v>56677</c:v>
                </c:pt>
                <c:pt idx="2">
                  <c:v>55955</c:v>
                </c:pt>
              </c:numCache>
            </c:numRef>
          </c:val>
          <c:extLst>
            <c:ext xmlns:c16="http://schemas.microsoft.com/office/drawing/2014/chart" uri="{C3380CC4-5D6E-409C-BE32-E72D297353CC}">
              <c16:uniqueId val="{00000002-44A8-4026-826C-4C7CEC6607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377,908</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千円の増加となり、増加額が最大の費目は「包括算定経費（人口）」で、要因は単位費用の増だった。一方、基準財政収入額は</a:t>
          </a:r>
          <a:r>
            <a:rPr kumimoji="1" lang="en-US" altLang="ja-JP" sz="1300">
              <a:latin typeface="ＭＳ Ｐゴシック" panose="020B0600070205080204" pitchFamily="50" charset="-128"/>
              <a:ea typeface="ＭＳ Ｐゴシック" panose="020B0600070205080204" pitchFamily="50" charset="-128"/>
            </a:rPr>
            <a:t>2,793,154</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市町村民税（法人税割）」で要因は推計基準税額算出に用いる現事業年度分調定額の増だった。財政力指数のうち、とりわけ基準財政需要額については本市の裁量はないが、市税の課税標準額の増加等により、結果的に高い水準を維持できた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694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94545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94545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3528</xdr:rowOff>
    </xdr:from>
    <xdr:to>
      <xdr:col>7</xdr:col>
      <xdr:colOff>31750</xdr:colOff>
      <xdr:row>38</xdr:row>
      <xdr:rowOff>105128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115305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営業所得や雑所得の増により個人市民税が増となったほか、家屋や償却資産などの固定資産税全体が増となったことなどから、分母の経常一般財源は前年度と比べて</a:t>
          </a:r>
          <a:r>
            <a:rPr kumimoji="1" lang="en-US" altLang="ja-JP" sz="1300">
              <a:latin typeface="ＭＳ Ｐゴシック" panose="020B0600070205080204" pitchFamily="50" charset="-128"/>
              <a:ea typeface="ＭＳ Ｐゴシック" panose="020B0600070205080204" pitchFamily="50" charset="-128"/>
            </a:rPr>
            <a:t>352,505</a:t>
          </a:r>
          <a:r>
            <a:rPr kumimoji="1" lang="ja-JP" altLang="en-US" sz="1300">
              <a:latin typeface="ＭＳ Ｐゴシック" panose="020B0600070205080204" pitchFamily="50" charset="-128"/>
              <a:ea typeface="ＭＳ Ｐゴシック" panose="020B0600070205080204" pitchFamily="50" charset="-128"/>
            </a:rPr>
            <a:t>千円の増となった。一方で、新庁舎移転に伴う経費の増や物価高騰による公共施設の管理運営費の増などにより物件費が増となったほか、生活保護費や自立支援介護給付費等の扶助費が増となったことなどから、分子の経常経費充当一般財源は前年度と比べて</a:t>
          </a:r>
          <a:r>
            <a:rPr kumimoji="1" lang="en-US" altLang="ja-JP" sz="1300">
              <a:latin typeface="ＭＳ Ｐゴシック" panose="020B0600070205080204" pitchFamily="50" charset="-128"/>
              <a:ea typeface="ＭＳ Ｐゴシック" panose="020B0600070205080204" pitchFamily="50" charset="-128"/>
            </a:rPr>
            <a:t>2,332,953</a:t>
          </a:r>
          <a:r>
            <a:rPr kumimoji="1" lang="ja-JP" altLang="en-US" sz="1300">
              <a:latin typeface="ＭＳ Ｐゴシック" panose="020B0600070205080204" pitchFamily="50" charset="-128"/>
              <a:ea typeface="ＭＳ Ｐゴシック" panose="020B0600070205080204" pitchFamily="50" charset="-128"/>
            </a:rPr>
            <a:t>千円の増となった。引き続き、経常一般財源や経常経費充当特定財源の確保に加え、経常的経費の抑制に努めていく。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61</xdr:row>
      <xdr:rowOff>107315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6669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79693</xdr:rowOff>
    </xdr:from>
    <xdr:to>
      <xdr:col>19</xdr:col>
      <xdr:colOff>133350</xdr:colOff>
      <xdr:row>61</xdr:row>
      <xdr:rowOff>40957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6669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40957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9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155575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9940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職員数の適正化や事務事業の見直しを徹底してきた結果、全国の自治体との比較では、昨年度に引き続き平均を下回っているが、類似団体及び東京都内自治体との比較では、平均を上回っている状況である。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今後も行政サービスの水準を維持し、多様化する市民ニーズに対応しながらも、適正な人件費及び物件費等となるよう努めていく。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128611</xdr:rowOff>
    </xdr:from>
    <xdr:to>
      <xdr:col>23</xdr:col>
      <xdr:colOff>133350</xdr:colOff>
      <xdr:row>85</xdr:row>
      <xdr:rowOff>57421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0411"/>
          <a:ext cx="838200" cy="1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79226</xdr:rowOff>
    </xdr:from>
    <xdr:to>
      <xdr:col>19</xdr:col>
      <xdr:colOff>133350</xdr:colOff>
      <xdr:row>84</xdr:row>
      <xdr:rowOff>128611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1026"/>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116030</xdr:rowOff>
    </xdr:from>
    <xdr:to>
      <xdr:col>15</xdr:col>
      <xdr:colOff>82550</xdr:colOff>
      <xdr:row>84</xdr:row>
      <xdr:rowOff>79226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6380"/>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68280</xdr:rowOff>
    </xdr:from>
    <xdr:to>
      <xdr:col>11</xdr:col>
      <xdr:colOff>31750</xdr:colOff>
      <xdr:row>83</xdr:row>
      <xdr:rowOff>116030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98630"/>
          <a:ext cx="8890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6621</xdr:rowOff>
    </xdr:from>
    <xdr:to>
      <xdr:col>23</xdr:col>
      <xdr:colOff>184150</xdr:colOff>
      <xdr:row>85</xdr:row>
      <xdr:rowOff>108221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150148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77811</xdr:rowOff>
    </xdr:from>
    <xdr:to>
      <xdr:col>19</xdr:col>
      <xdr:colOff>184150</xdr:colOff>
      <xdr:row>85</xdr:row>
      <xdr:rowOff>7961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164188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28426</xdr:rowOff>
    </xdr:from>
    <xdr:to>
      <xdr:col>15</xdr:col>
      <xdr:colOff>133350</xdr:colOff>
      <xdr:row>84</xdr:row>
      <xdr:rowOff>130026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65230</xdr:rowOff>
    </xdr:from>
    <xdr:to>
      <xdr:col>11</xdr:col>
      <xdr:colOff>82550</xdr:colOff>
      <xdr:row>83</xdr:row>
      <xdr:rowOff>166830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151607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17480</xdr:rowOff>
    </xdr:from>
    <xdr:to>
      <xdr:col>7</xdr:col>
      <xdr:colOff>31750</xdr:colOff>
      <xdr:row>83</xdr:row>
      <xdr:rowOff>119080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103857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3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一時的に指数が上昇することとなった。令和５年度は経験年数階層の変動が主な要因とな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ポイント増加したが、引き続き国の水準を下回る状況となっている。今後も引き続き給与の適正化に努めていく。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162984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424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435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435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93435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51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79647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710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55517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71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69306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7106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135362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ポイント減となり、この減少に影響を与えた要因は「準公債費債務負担」の減少（△</a:t>
          </a:r>
          <a:r>
            <a:rPr kumimoji="1" lang="en-US" altLang="ja-JP" sz="1300">
              <a:latin typeface="ＭＳ Ｐゴシック" panose="020B0600070205080204" pitchFamily="50" charset="-128"/>
              <a:ea typeface="ＭＳ Ｐゴシック" panose="020B0600070205080204" pitchFamily="50" charset="-128"/>
            </a:rPr>
            <a:t>627,273</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1.15754</a:t>
          </a:r>
          <a:r>
            <a:rPr kumimoji="1" lang="ja-JP" altLang="en-US" sz="1300">
              <a:latin typeface="ＭＳ Ｐゴシック" panose="020B0600070205080204" pitchFamily="50" charset="-128"/>
              <a:ea typeface="ＭＳ Ｐゴシック" panose="020B0600070205080204" pitchFamily="50" charset="-128"/>
            </a:rPr>
            <a:t>ポイント引き下げる効果があった。その内訳を見ると、令和４年１０月にＰＦＩの契約が切り替わったことに伴う支払額の減額や用地取得費の減額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114602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781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149074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149074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126093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今後も、民間活力の積極的な活用を図るとともに、各種事務事業の質と量に応じた適正な定員管理や職務給化を推進し、現在の水準を維持していく。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33</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71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2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令和５年度の物件費充当一般財源は</a:t>
          </a:r>
          <a:r>
            <a:rPr kumimoji="1" lang="en-US" altLang="ja-JP" sz="1300">
              <a:latin typeface="ＭＳ Ｐゴシック" panose="020B0600070205080204" pitchFamily="50" charset="-128"/>
              <a:ea typeface="ＭＳ Ｐゴシック" panose="020B0600070205080204" pitchFamily="50" charset="-128"/>
            </a:rPr>
            <a:t>16,504,862</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1,043,924</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押し上げた。その要因としては、新庁舎移転に伴う経費の増や物価高騰による公共施設の管理運営費、小・中学校給食材料賄費の増などが挙げられる。今後も、民間活力の活用を進める中で、人件費と一体で効果を検討しながら、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73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19</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115570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12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158767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令和５年度の扶助費充当一般財源は</a:t>
          </a:r>
          <a:r>
            <a:rPr kumimoji="1" lang="en-US" altLang="ja-JP" sz="1300">
              <a:latin typeface="ＭＳ Ｐゴシック" panose="020B0600070205080204" pitchFamily="50" charset="-128"/>
              <a:ea typeface="ＭＳ Ｐゴシック" panose="020B0600070205080204" pitchFamily="50" charset="-128"/>
            </a:rPr>
            <a:t>9,074,029</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582,897</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押し上げた。主な要因としては、生活保護費や自立支援介護給付費等の増加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繰出金については、令和５年度の充当一般財源は</a:t>
          </a:r>
          <a:r>
            <a:rPr kumimoji="1" lang="en-US" altLang="ja-JP" sz="1300">
              <a:latin typeface="ＭＳ Ｐゴシック" panose="020B0600070205080204" pitchFamily="50" charset="-128"/>
              <a:ea typeface="ＭＳ Ｐゴシック" panose="020B0600070205080204" pitchFamily="50" charset="-128"/>
            </a:rPr>
            <a:t>5,746,269</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233,643</a:t>
          </a:r>
          <a:r>
            <a:rPr kumimoji="1" lang="ja-JP" altLang="en-US" sz="1300">
              <a:latin typeface="ＭＳ Ｐゴシック" panose="020B0600070205080204" pitchFamily="50" charset="-128"/>
              <a:ea typeface="ＭＳ Ｐゴシック" panose="020B0600070205080204" pitchFamily="50" charset="-128"/>
            </a:rPr>
            <a:t>千円増加となったが、経常収支比率は前年度と同率であった。高齢化の進展による被保険者数の増などに伴い、後期高齢者医療特別会計や介護保険特別会計への繰出金が増加傾向にあることから、引き続き、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令和５年度の補助費等充当一般財源は</a:t>
          </a:r>
          <a:r>
            <a:rPr kumimoji="1" lang="en-US" altLang="ja-JP" sz="1300">
              <a:latin typeface="ＭＳ Ｐゴシック" panose="020B0600070205080204" pitchFamily="50" charset="-128"/>
              <a:ea typeface="ＭＳ Ｐゴシック" panose="020B0600070205080204" pitchFamily="50" charset="-128"/>
            </a:rPr>
            <a:t>6,740,085</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209,682</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ポイント押し上げた。依然として類似団体との比較では高い水準のままであるとともに、全国平均を上回っていることから、今後も清掃事業関連の負担金抑制や団体補助金の適正化等に努める。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113393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2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37</xdr:row>
      <xdr:rowOff>167822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167822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15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令和５年度の公債費充当一般財源は</a:t>
          </a:r>
          <a:r>
            <a:rPr kumimoji="1" lang="en-US" altLang="ja-JP" sz="1300">
              <a:latin typeface="ＭＳ Ｐゴシック" panose="020B0600070205080204" pitchFamily="50" charset="-128"/>
              <a:ea typeface="ＭＳ Ｐゴシック" panose="020B0600070205080204" pitchFamily="50" charset="-128"/>
            </a:rPr>
            <a:t>3,774,506</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340,820</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押し上げた。なお、全国や東京都の平均と比較して比率は低く、類似団体内順位は２位となっており、過去の市債の償還が着実に進んでいることの現れと認識している。今後、大規模事業の本格化による市債の借入れ増加に伴い、償還額も増加傾向となることから、過度な将来負担とならないよう、計画的な借入れ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74</xdr:row>
      <xdr:rowOff>166188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820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7801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7801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866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7801</xdr:rowOff>
    </xdr:from>
    <xdr:to>
      <xdr:col>11</xdr:col>
      <xdr:colOff>9525</xdr:colOff>
      <xdr:row>75</xdr:row>
      <xdr:rowOff>14333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128451</xdr:rowOff>
    </xdr:from>
    <xdr:to>
      <xdr:col>11</xdr:col>
      <xdr:colOff>60325</xdr:colOff>
      <xdr:row>75</xdr:row>
      <xdr:rowOff>58601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68778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134983</xdr:rowOff>
    </xdr:from>
    <xdr:to>
      <xdr:col>6</xdr:col>
      <xdr:colOff>171450</xdr:colOff>
      <xdr:row>75</xdr:row>
      <xdr:rowOff>65133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75310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扶助費や繰出金などの社会保障経費の抑制を図るとともに、物件費や維持補修費においては、物価高騰や公共施設等の老朽化に伴う経費の増加が懸念されることから、公共施設やインフラの最適化による管理コストの削減等を進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32014"/>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76</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032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76</xdr:row>
      <xdr:rowOff>165100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18143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19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28097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17920</xdr:rowOff>
    </xdr:from>
    <xdr:to>
      <xdr:col>29</xdr:col>
      <xdr:colOff>127000</xdr:colOff>
      <xdr:row>20</xdr:row>
      <xdr:rowOff>83299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4545"/>
          <a:ext cx="6477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83299</xdr:rowOff>
    </xdr:from>
    <xdr:to>
      <xdr:col>26</xdr:col>
      <xdr:colOff>50800</xdr:colOff>
      <xdr:row>20</xdr:row>
      <xdr:rowOff>123647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59924"/>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117704</xdr:rowOff>
    </xdr:from>
    <xdr:to>
      <xdr:col>22</xdr:col>
      <xdr:colOff>114300</xdr:colOff>
      <xdr:row>20</xdr:row>
      <xdr:rowOff>123647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94329"/>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117704</xdr:rowOff>
    </xdr:from>
    <xdr:to>
      <xdr:col>18</xdr:col>
      <xdr:colOff>177800</xdr:colOff>
      <xdr:row>20</xdr:row>
      <xdr:rowOff>139649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94329"/>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138570</xdr:rowOff>
    </xdr:from>
    <xdr:to>
      <xdr:col>29</xdr:col>
      <xdr:colOff>177800</xdr:colOff>
      <xdr:row>20</xdr:row>
      <xdr:rowOff>68720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47147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32499</xdr:rowOff>
    </xdr:from>
    <xdr:to>
      <xdr:col>26</xdr:col>
      <xdr:colOff>101600</xdr:colOff>
      <xdr:row>20</xdr:row>
      <xdr:rowOff>134099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118876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95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72847</xdr:rowOff>
    </xdr:from>
    <xdr:to>
      <xdr:col>22</xdr:col>
      <xdr:colOff>165100</xdr:colOff>
      <xdr:row>21</xdr:row>
      <xdr:rowOff>2997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4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159224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66904</xdr:rowOff>
    </xdr:from>
    <xdr:to>
      <xdr:col>19</xdr:col>
      <xdr:colOff>38100</xdr:colOff>
      <xdr:row>20</xdr:row>
      <xdr:rowOff>168504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153281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88849</xdr:rowOff>
    </xdr:from>
    <xdr:to>
      <xdr:col>15</xdr:col>
      <xdr:colOff>101600</xdr:colOff>
      <xdr:row>21</xdr:row>
      <xdr:rowOff>18999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3776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337769</xdr:rowOff>
    </xdr:from>
    <xdr:to>
      <xdr:col>29</xdr:col>
      <xdr:colOff>127000</xdr:colOff>
      <xdr:row>36</xdr:row>
      <xdr:rowOff>60934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8119"/>
          <a:ext cx="6477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275857</xdr:rowOff>
    </xdr:from>
    <xdr:to>
      <xdr:col>26</xdr:col>
      <xdr:colOff>50800</xdr:colOff>
      <xdr:row>36</xdr:row>
      <xdr:rowOff>60934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86207"/>
          <a:ext cx="698500" cy="1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275857</xdr:rowOff>
    </xdr:from>
    <xdr:to>
      <xdr:col>22</xdr:col>
      <xdr:colOff>114300</xdr:colOff>
      <xdr:row>35</xdr:row>
      <xdr:rowOff>316700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6207"/>
          <a:ext cx="6985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316700</xdr:rowOff>
    </xdr:from>
    <xdr:to>
      <xdr:col>18</xdr:col>
      <xdr:colOff>177800</xdr:colOff>
      <xdr:row>36</xdr:row>
      <xdr:rowOff>16929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7050"/>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259046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10134</xdr:rowOff>
    </xdr:from>
    <xdr:to>
      <xdr:col>26</xdr:col>
      <xdr:colOff>101600</xdr:colOff>
      <xdr:row>36</xdr:row>
      <xdr:rowOff>111734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225057</xdr:rowOff>
    </xdr:from>
    <xdr:to>
      <xdr:col>22</xdr:col>
      <xdr:colOff>165100</xdr:colOff>
      <xdr:row>35</xdr:row>
      <xdr:rowOff>326657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336834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265900</xdr:rowOff>
    </xdr:from>
    <xdr:to>
      <xdr:col>19</xdr:col>
      <xdr:colOff>38100</xdr:colOff>
      <xdr:row>36</xdr:row>
      <xdr:rowOff>24600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34777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309029</xdr:rowOff>
    </xdr:from>
    <xdr:to>
      <xdr:col>15</xdr:col>
      <xdr:colOff>101600</xdr:colOff>
      <xdr:row>36</xdr:row>
      <xdr:rowOff>67729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52506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127845</xdr:rowOff>
    </xdr:from>
    <xdr:to>
      <xdr:col>24</xdr:col>
      <xdr:colOff>63500</xdr:colOff>
      <xdr:row>37</xdr:row>
      <xdr:rowOff>159000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1495"/>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159000</xdr:rowOff>
    </xdr:from>
    <xdr:to>
      <xdr:col>19</xdr:col>
      <xdr:colOff>177800</xdr:colOff>
      <xdr:row>38</xdr:row>
      <xdr:rowOff>38691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2650"/>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xdr:rowOff>
    </xdr:from>
    <xdr:to>
      <xdr:col>15</xdr:col>
      <xdr:colOff>50800</xdr:colOff>
      <xdr:row>38</xdr:row>
      <xdr:rowOff>38691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09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12990</xdr:rowOff>
    </xdr:from>
    <xdr:to>
      <xdr:col>10</xdr:col>
      <xdr:colOff>114300</xdr:colOff>
      <xdr:row>38</xdr:row>
      <xdr:rowOff>143848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090"/>
          <a:ext cx="88900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108200</xdr:rowOff>
    </xdr:from>
    <xdr:to>
      <xdr:col>20</xdr:col>
      <xdr:colOff>38100</xdr:colOff>
      <xdr:row>38</xdr:row>
      <xdr:rowOff>38350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29477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159341</xdr:rowOff>
    </xdr:from>
    <xdr:to>
      <xdr:col>15</xdr:col>
      <xdr:colOff>101600</xdr:colOff>
      <xdr:row>38</xdr:row>
      <xdr:rowOff>89491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133640</xdr:rowOff>
    </xdr:from>
    <xdr:to>
      <xdr:col>10</xdr:col>
      <xdr:colOff>165100</xdr:colOff>
      <xdr:row>38</xdr:row>
      <xdr:rowOff>63790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93048</xdr:rowOff>
    </xdr:from>
    <xdr:to>
      <xdr:col>6</xdr:col>
      <xdr:colOff>38100</xdr:colOff>
      <xdr:row>39</xdr:row>
      <xdr:rowOff>23198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162637</xdr:rowOff>
    </xdr:from>
    <xdr:to>
      <xdr:col>24</xdr:col>
      <xdr:colOff>63500</xdr:colOff>
      <xdr:row>53</xdr:row>
      <xdr:rowOff>106115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78037"/>
          <a:ext cx="8382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106115</xdr:rowOff>
    </xdr:from>
    <xdr:to>
      <xdr:col>19</xdr:col>
      <xdr:colOff>177800</xdr:colOff>
      <xdr:row>53</xdr:row>
      <xdr:rowOff>150463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9296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150463</xdr:rowOff>
    </xdr:from>
    <xdr:to>
      <xdr:col>15</xdr:col>
      <xdr:colOff>50800</xdr:colOff>
      <xdr:row>54</xdr:row>
      <xdr:rowOff>169628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7313"/>
          <a:ext cx="889000" cy="19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144938</xdr:rowOff>
    </xdr:from>
    <xdr:to>
      <xdr:col>10</xdr:col>
      <xdr:colOff>114300</xdr:colOff>
      <xdr:row>54</xdr:row>
      <xdr:rowOff>169628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0323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111837</xdr:rowOff>
    </xdr:from>
    <xdr:to>
      <xdr:col>24</xdr:col>
      <xdr:colOff>114300</xdr:colOff>
      <xdr:row>53</xdr:row>
      <xdr:rowOff>41987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134714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55315</xdr:rowOff>
    </xdr:from>
    <xdr:to>
      <xdr:col>20</xdr:col>
      <xdr:colOff>38100</xdr:colOff>
      <xdr:row>53</xdr:row>
      <xdr:rowOff>156915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1992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99663</xdr:rowOff>
    </xdr:from>
    <xdr:to>
      <xdr:col>15</xdr:col>
      <xdr:colOff>101600</xdr:colOff>
      <xdr:row>54</xdr:row>
      <xdr:rowOff>29813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46340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118828</xdr:rowOff>
    </xdr:from>
    <xdr:to>
      <xdr:col>10</xdr:col>
      <xdr:colOff>165100</xdr:colOff>
      <xdr:row>55</xdr:row>
      <xdr:rowOff>48978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65505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94138</xdr:rowOff>
    </xdr:from>
    <xdr:to>
      <xdr:col>6</xdr:col>
      <xdr:colOff>38100</xdr:colOff>
      <xdr:row>55</xdr:row>
      <xdr:rowOff>24288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40815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104953</xdr:rowOff>
    </xdr:from>
    <xdr:to>
      <xdr:col>24</xdr:col>
      <xdr:colOff>63500</xdr:colOff>
      <xdr:row>76</xdr:row>
      <xdr:rowOff>118517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35153"/>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104953</xdr:rowOff>
    </xdr:from>
    <xdr:to>
      <xdr:col>19</xdr:col>
      <xdr:colOff>177800</xdr:colOff>
      <xdr:row>76</xdr:row>
      <xdr:rowOff>123546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3515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123546</xdr:rowOff>
    </xdr:from>
    <xdr:to>
      <xdr:col>15</xdr:col>
      <xdr:colOff>50800</xdr:colOff>
      <xdr:row>76</xdr:row>
      <xdr:rowOff>143281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5374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143281</xdr:rowOff>
    </xdr:from>
    <xdr:to>
      <xdr:col>10</xdr:col>
      <xdr:colOff>114300</xdr:colOff>
      <xdr:row>76</xdr:row>
      <xdr:rowOff>168656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7348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67717</xdr:rowOff>
    </xdr:from>
    <xdr:to>
      <xdr:col>24</xdr:col>
      <xdr:colOff>114300</xdr:colOff>
      <xdr:row>76</xdr:row>
      <xdr:rowOff>169317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90593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54153</xdr:rowOff>
    </xdr:from>
    <xdr:to>
      <xdr:col>20</xdr:col>
      <xdr:colOff>38100</xdr:colOff>
      <xdr:row>76</xdr:row>
      <xdr:rowOff>155753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72746</xdr:rowOff>
    </xdr:from>
    <xdr:to>
      <xdr:col>15</xdr:col>
      <xdr:colOff>101600</xdr:colOff>
      <xdr:row>77</xdr:row>
      <xdr:rowOff>2896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92481</xdr:rowOff>
    </xdr:from>
    <xdr:to>
      <xdr:col>10</xdr:col>
      <xdr:colOff>165100</xdr:colOff>
      <xdr:row>77</xdr:row>
      <xdr:rowOff>22631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39158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9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149758</xdr:rowOff>
    </xdr:from>
    <xdr:to>
      <xdr:col>24</xdr:col>
      <xdr:colOff>63500</xdr:colOff>
      <xdr:row>96</xdr:row>
      <xdr:rowOff>54242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7508"/>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76860</xdr:rowOff>
    </xdr:from>
    <xdr:to>
      <xdr:col>19</xdr:col>
      <xdr:colOff>177800</xdr:colOff>
      <xdr:row>96</xdr:row>
      <xdr:rowOff>54242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64610"/>
          <a:ext cx="8890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76860</xdr:rowOff>
    </xdr:from>
    <xdr:to>
      <xdr:col>15</xdr:col>
      <xdr:colOff>50800</xdr:colOff>
      <xdr:row>96</xdr:row>
      <xdr:rowOff>162713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64610"/>
          <a:ext cx="8890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162713</xdr:rowOff>
    </xdr:from>
    <xdr:to>
      <xdr:col>10</xdr:col>
      <xdr:colOff>114300</xdr:colOff>
      <xdr:row>97</xdr:row>
      <xdr:rowOff>61658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21913"/>
          <a:ext cx="8890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98958</xdr:rowOff>
    </xdr:from>
    <xdr:to>
      <xdr:col>24</xdr:col>
      <xdr:colOff>114300</xdr:colOff>
      <xdr:row>96</xdr:row>
      <xdr:rowOff>29108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121835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3442</xdr:rowOff>
    </xdr:from>
    <xdr:to>
      <xdr:col>20</xdr:col>
      <xdr:colOff>38100</xdr:colOff>
      <xdr:row>96</xdr:row>
      <xdr:rowOff>105042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121569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3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26060</xdr:rowOff>
    </xdr:from>
    <xdr:to>
      <xdr:col>15</xdr:col>
      <xdr:colOff>101600</xdr:colOff>
      <xdr:row>95</xdr:row>
      <xdr:rowOff>127660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144187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111913</xdr:rowOff>
    </xdr:from>
    <xdr:to>
      <xdr:col>10</xdr:col>
      <xdr:colOff>165100</xdr:colOff>
      <xdr:row>97</xdr:row>
      <xdr:rowOff>42063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58590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10858</xdr:rowOff>
    </xdr:from>
    <xdr:to>
      <xdr:col>6</xdr:col>
      <xdr:colOff>38100</xdr:colOff>
      <xdr:row>97</xdr:row>
      <xdr:rowOff>112458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128985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1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51667</xdr:rowOff>
    </xdr:from>
    <xdr:to>
      <xdr:col>55</xdr:col>
      <xdr:colOff>0</xdr:colOff>
      <xdr:row>36</xdr:row>
      <xdr:rowOff>122250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23867"/>
          <a:ext cx="8382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51667</xdr:rowOff>
    </xdr:from>
    <xdr:to>
      <xdr:col>50</xdr:col>
      <xdr:colOff>114300</xdr:colOff>
      <xdr:row>36</xdr:row>
      <xdr:rowOff>134344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2386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154406</xdr:rowOff>
    </xdr:from>
    <xdr:to>
      <xdr:col>45</xdr:col>
      <xdr:colOff>177800</xdr:colOff>
      <xdr:row>36</xdr:row>
      <xdr:rowOff>134344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26456"/>
          <a:ext cx="889000" cy="11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154406</xdr:rowOff>
    </xdr:from>
    <xdr:to>
      <xdr:col>41</xdr:col>
      <xdr:colOff>50800</xdr:colOff>
      <xdr:row>37</xdr:row>
      <xdr:rowOff>60082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26456"/>
          <a:ext cx="889000" cy="12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71450</xdr:rowOff>
    </xdr:from>
    <xdr:to>
      <xdr:col>55</xdr:col>
      <xdr:colOff>50800</xdr:colOff>
      <xdr:row>37</xdr:row>
      <xdr:rowOff>1600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94327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867</xdr:rowOff>
    </xdr:from>
    <xdr:to>
      <xdr:col>50</xdr:col>
      <xdr:colOff>165100</xdr:colOff>
      <xdr:row>36</xdr:row>
      <xdr:rowOff>102467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83544</xdr:rowOff>
    </xdr:from>
    <xdr:to>
      <xdr:col>46</xdr:col>
      <xdr:colOff>38100</xdr:colOff>
      <xdr:row>37</xdr:row>
      <xdr:rowOff>13694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30221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103606</xdr:rowOff>
    </xdr:from>
    <xdr:to>
      <xdr:col>41</xdr:col>
      <xdr:colOff>101600</xdr:colOff>
      <xdr:row>30</xdr:row>
      <xdr:rowOff>33756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50283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9282</xdr:rowOff>
    </xdr:from>
    <xdr:to>
      <xdr:col>36</xdr:col>
      <xdr:colOff>165100</xdr:colOff>
      <xdr:row>37</xdr:row>
      <xdr:rowOff>110882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127409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24600</xdr:rowOff>
    </xdr:from>
    <xdr:to>
      <xdr:col>55</xdr:col>
      <xdr:colOff>0</xdr:colOff>
      <xdr:row>54</xdr:row>
      <xdr:rowOff>16980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40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24600</xdr:rowOff>
    </xdr:from>
    <xdr:to>
      <xdr:col>50</xdr:col>
      <xdr:colOff>114300</xdr:colOff>
      <xdr:row>55</xdr:row>
      <xdr:rowOff>85560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4000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85560</xdr:rowOff>
    </xdr:from>
    <xdr:to>
      <xdr:col>45</xdr:col>
      <xdr:colOff>177800</xdr:colOff>
      <xdr:row>57</xdr:row>
      <xdr:rowOff>10331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15310"/>
          <a:ext cx="889000" cy="2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10331</xdr:rowOff>
    </xdr:from>
    <xdr:to>
      <xdr:col>41</xdr:col>
      <xdr:colOff>50800</xdr:colOff>
      <xdr:row>57</xdr:row>
      <xdr:rowOff>113659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82981"/>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137630</xdr:rowOff>
    </xdr:from>
    <xdr:to>
      <xdr:col>55</xdr:col>
      <xdr:colOff>50800</xdr:colOff>
      <xdr:row>54</xdr:row>
      <xdr:rowOff>67780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160507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145250</xdr:rowOff>
    </xdr:from>
    <xdr:to>
      <xdr:col>50</xdr:col>
      <xdr:colOff>165100</xdr:colOff>
      <xdr:row>52</xdr:row>
      <xdr:rowOff>75400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91927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34760</xdr:rowOff>
    </xdr:from>
    <xdr:to>
      <xdr:col>46</xdr:col>
      <xdr:colOff>38100</xdr:colOff>
      <xdr:row>55</xdr:row>
      <xdr:rowOff>136360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152887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130981</xdr:rowOff>
    </xdr:from>
    <xdr:to>
      <xdr:col>41</xdr:col>
      <xdr:colOff>101600</xdr:colOff>
      <xdr:row>57</xdr:row>
      <xdr:rowOff>61131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77658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62859</xdr:rowOff>
    </xdr:from>
    <xdr:to>
      <xdr:col>36</xdr:col>
      <xdr:colOff>165100</xdr:colOff>
      <xdr:row>57</xdr:row>
      <xdr:rowOff>164459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155586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147282</xdr:rowOff>
    </xdr:from>
    <xdr:to>
      <xdr:col>55</xdr:col>
      <xdr:colOff>0</xdr:colOff>
      <xdr:row>78</xdr:row>
      <xdr:rowOff>14427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48932"/>
          <a:ext cx="8382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38964</xdr:rowOff>
    </xdr:from>
    <xdr:to>
      <xdr:col>50</xdr:col>
      <xdr:colOff>114300</xdr:colOff>
      <xdr:row>78</xdr:row>
      <xdr:rowOff>14427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97714"/>
          <a:ext cx="889000" cy="4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38964</xdr:rowOff>
    </xdr:from>
    <xdr:to>
      <xdr:col>45</xdr:col>
      <xdr:colOff>177800</xdr:colOff>
      <xdr:row>76</xdr:row>
      <xdr:rowOff>149758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897714"/>
          <a:ext cx="889000" cy="2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149758</xdr:rowOff>
    </xdr:from>
    <xdr:to>
      <xdr:col>41</xdr:col>
      <xdr:colOff>50800</xdr:colOff>
      <xdr:row>77</xdr:row>
      <xdr:rowOff>8559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799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96482</xdr:rowOff>
    </xdr:from>
    <xdr:to>
      <xdr:col>55</xdr:col>
      <xdr:colOff>50800</xdr:colOff>
      <xdr:row>78</xdr:row>
      <xdr:rowOff>26632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74909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135077</xdr:rowOff>
    </xdr:from>
    <xdr:to>
      <xdr:col>50</xdr:col>
      <xdr:colOff>165100</xdr:colOff>
      <xdr:row>78</xdr:row>
      <xdr:rowOff>65227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56354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159614</xdr:rowOff>
    </xdr:from>
    <xdr:to>
      <xdr:col>46</xdr:col>
      <xdr:colOff>38100</xdr:colOff>
      <xdr:row>75</xdr:row>
      <xdr:rowOff>89764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106291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6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98958</xdr:rowOff>
    </xdr:from>
    <xdr:to>
      <xdr:col>41</xdr:col>
      <xdr:colOff>101600</xdr:colOff>
      <xdr:row>77</xdr:row>
      <xdr:rowOff>29108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129209</xdr:rowOff>
    </xdr:from>
    <xdr:to>
      <xdr:col>36</xdr:col>
      <xdr:colOff>165100</xdr:colOff>
      <xdr:row>77</xdr:row>
      <xdr:rowOff>59359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50486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2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1512</xdr:rowOff>
    </xdr:from>
    <xdr:to>
      <xdr:col>54</xdr:col>
      <xdr:colOff>189865</xdr:colOff>
      <xdr:row>98</xdr:row>
      <xdr:rowOff>72873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74912"/>
          <a:ext cx="1270" cy="11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76700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72873</xdr:rowOff>
    </xdr:from>
    <xdr:to>
      <xdr:col>55</xdr:col>
      <xdr:colOff>88900</xdr:colOff>
      <xdr:row>98</xdr:row>
      <xdr:rowOff>72873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4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119639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1512</xdr:rowOff>
    </xdr:from>
    <xdr:to>
      <xdr:col>55</xdr:col>
      <xdr:colOff>88900</xdr:colOff>
      <xdr:row>92</xdr:row>
      <xdr:rowOff>1512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7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32372</xdr:rowOff>
    </xdr:from>
    <xdr:to>
      <xdr:col>55</xdr:col>
      <xdr:colOff>0</xdr:colOff>
      <xdr:row>92</xdr:row>
      <xdr:rowOff>163722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634322"/>
          <a:ext cx="838200" cy="30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37628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59201</xdr:rowOff>
    </xdr:from>
    <xdr:to>
      <xdr:col>55</xdr:col>
      <xdr:colOff>50800</xdr:colOff>
      <xdr:row>96</xdr:row>
      <xdr:rowOff>160801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32372</xdr:rowOff>
    </xdr:from>
    <xdr:to>
      <xdr:col>50</xdr:col>
      <xdr:colOff>114300</xdr:colOff>
      <xdr:row>95</xdr:row>
      <xdr:rowOff>168714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634322"/>
          <a:ext cx="889000" cy="8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84423</xdr:rowOff>
    </xdr:from>
    <xdr:to>
      <xdr:col>50</xdr:col>
      <xdr:colOff>165100</xdr:colOff>
      <xdr:row>97</xdr:row>
      <xdr:rowOff>14573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168714</xdr:rowOff>
    </xdr:from>
    <xdr:to>
      <xdr:col>45</xdr:col>
      <xdr:colOff>177800</xdr:colOff>
      <xdr:row>97</xdr:row>
      <xdr:rowOff>7322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56464"/>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37142</xdr:rowOff>
    </xdr:from>
    <xdr:to>
      <xdr:col>46</xdr:col>
      <xdr:colOff>38100</xdr:colOff>
      <xdr:row>96</xdr:row>
      <xdr:rowOff>138742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7322</xdr:rowOff>
    </xdr:from>
    <xdr:to>
      <xdr:col>41</xdr:col>
      <xdr:colOff>50800</xdr:colOff>
      <xdr:row>97</xdr:row>
      <xdr:rowOff>86016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37972"/>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75146</xdr:rowOff>
    </xdr:from>
    <xdr:to>
      <xdr:col>41</xdr:col>
      <xdr:colOff>101600</xdr:colOff>
      <xdr:row>97</xdr:row>
      <xdr:rowOff>5296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21823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50798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112922</xdr:rowOff>
    </xdr:from>
    <xdr:to>
      <xdr:col>55</xdr:col>
      <xdr:colOff>50800</xdr:colOff>
      <xdr:row>93</xdr:row>
      <xdr:rowOff>43072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8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135799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153022</xdr:rowOff>
    </xdr:from>
    <xdr:to>
      <xdr:col>50</xdr:col>
      <xdr:colOff>165100</xdr:colOff>
      <xdr:row>91</xdr:row>
      <xdr:rowOff>83172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5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99699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3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117914</xdr:rowOff>
    </xdr:from>
    <xdr:to>
      <xdr:col>46</xdr:col>
      <xdr:colOff>38100</xdr:colOff>
      <xdr:row>96</xdr:row>
      <xdr:rowOff>48064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127972</xdr:rowOff>
    </xdr:from>
    <xdr:to>
      <xdr:col>41</xdr:col>
      <xdr:colOff>101600</xdr:colOff>
      <xdr:row>97</xdr:row>
      <xdr:rowOff>58122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35216</xdr:rowOff>
    </xdr:from>
    <xdr:to>
      <xdr:col>36</xdr:col>
      <xdr:colOff>165100</xdr:colOff>
      <xdr:row>97</xdr:row>
      <xdr:rowOff>136816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127943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131470</xdr:rowOff>
    </xdr:from>
    <xdr:to>
      <xdr:col>85</xdr:col>
      <xdr:colOff>127000</xdr:colOff>
      <xdr:row>38</xdr:row>
      <xdr:rowOff>131470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131470</xdr:rowOff>
    </xdr:from>
    <xdr:to>
      <xdr:col>81</xdr:col>
      <xdr:colOff>50800</xdr:colOff>
      <xdr:row>38</xdr:row>
      <xdr:rowOff>131470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136728</xdr:rowOff>
    </xdr:from>
    <xdr:to>
      <xdr:col>76</xdr:col>
      <xdr:colOff>114300</xdr:colOff>
      <xdr:row>38</xdr:row>
      <xdr:rowOff>131470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308928"/>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136728</xdr:rowOff>
    </xdr:from>
    <xdr:to>
      <xdr:col>71</xdr:col>
      <xdr:colOff>177800</xdr:colOff>
      <xdr:row>38</xdr:row>
      <xdr:rowOff>30658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308928"/>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80670</xdr:rowOff>
    </xdr:from>
    <xdr:to>
      <xdr:col>85</xdr:col>
      <xdr:colOff>177800</xdr:colOff>
      <xdr:row>39</xdr:row>
      <xdr:rowOff>10820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167047</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80670</xdr:rowOff>
    </xdr:from>
    <xdr:to>
      <xdr:col>81</xdr:col>
      <xdr:colOff>101600</xdr:colOff>
      <xdr:row>39</xdr:row>
      <xdr:rowOff>10820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1947</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80670</xdr:rowOff>
    </xdr:from>
    <xdr:to>
      <xdr:col>76</xdr:col>
      <xdr:colOff>165100</xdr:colOff>
      <xdr:row>39</xdr:row>
      <xdr:rowOff>10820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1947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85928</xdr:rowOff>
    </xdr:from>
    <xdr:to>
      <xdr:col>72</xdr:col>
      <xdr:colOff>38100</xdr:colOff>
      <xdr:row>37</xdr:row>
      <xdr:rowOff>16078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32605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0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151308</xdr:rowOff>
    </xdr:from>
    <xdr:to>
      <xdr:col>67</xdr:col>
      <xdr:colOff>101600</xdr:colOff>
      <xdr:row>38</xdr:row>
      <xdr:rowOff>81458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97985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27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105639</xdr:rowOff>
    </xdr:from>
    <xdr:to>
      <xdr:col>85</xdr:col>
      <xdr:colOff>127000</xdr:colOff>
      <xdr:row>77</xdr:row>
      <xdr:rowOff>129490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7289"/>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111658</xdr:rowOff>
    </xdr:from>
    <xdr:to>
      <xdr:col>81</xdr:col>
      <xdr:colOff>50800</xdr:colOff>
      <xdr:row>77</xdr:row>
      <xdr:rowOff>129490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3308"/>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96780</xdr:rowOff>
    </xdr:from>
    <xdr:to>
      <xdr:col>76</xdr:col>
      <xdr:colOff>114300</xdr:colOff>
      <xdr:row>77</xdr:row>
      <xdr:rowOff>111658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8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90075</xdr:rowOff>
    </xdr:from>
    <xdr:to>
      <xdr:col>71</xdr:col>
      <xdr:colOff>177800</xdr:colOff>
      <xdr:row>77</xdr:row>
      <xdr:rowOff>96780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917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54839</xdr:rowOff>
    </xdr:from>
    <xdr:to>
      <xdr:col>85</xdr:col>
      <xdr:colOff>177800</xdr:colOff>
      <xdr:row>77</xdr:row>
      <xdr:rowOff>156439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141216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78690</xdr:rowOff>
    </xdr:from>
    <xdr:to>
      <xdr:col>81</xdr:col>
      <xdr:colOff>101600</xdr:colOff>
      <xdr:row>78</xdr:row>
      <xdr:rowOff>8840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171417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60858</xdr:rowOff>
    </xdr:from>
    <xdr:to>
      <xdr:col>76</xdr:col>
      <xdr:colOff>165100</xdr:colOff>
      <xdr:row>77</xdr:row>
      <xdr:rowOff>162458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153585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45980</xdr:rowOff>
    </xdr:from>
    <xdr:to>
      <xdr:col>72</xdr:col>
      <xdr:colOff>38100</xdr:colOff>
      <xdr:row>77</xdr:row>
      <xdr:rowOff>147580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138707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39275</xdr:rowOff>
    </xdr:from>
    <xdr:to>
      <xdr:col>67</xdr:col>
      <xdr:colOff>101600</xdr:colOff>
      <xdr:row>77</xdr:row>
      <xdr:rowOff>140875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132002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58384</xdr:rowOff>
    </xdr:from>
    <xdr:to>
      <xdr:col>85</xdr:col>
      <xdr:colOff>126364</xdr:colOff>
      <xdr:row>99</xdr:row>
      <xdr:rowOff>67120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346134"/>
          <a:ext cx="1269" cy="69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70947</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67120</xdr:rowOff>
    </xdr:from>
    <xdr:to>
      <xdr:col>86</xdr:col>
      <xdr:colOff>25400</xdr:colOff>
      <xdr:row>99</xdr:row>
      <xdr:rowOff>67120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4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5061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61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58384</xdr:rowOff>
    </xdr:from>
    <xdr:to>
      <xdr:col>86</xdr:col>
      <xdr:colOff>25400</xdr:colOff>
      <xdr:row>95</xdr:row>
      <xdr:rowOff>58384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34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9463</xdr:rowOff>
    </xdr:from>
    <xdr:to>
      <xdr:col>85</xdr:col>
      <xdr:colOff>127000</xdr:colOff>
      <xdr:row>97</xdr:row>
      <xdr:rowOff>39083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68663"/>
          <a:ext cx="838200" cy="2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159126</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8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9249</xdr:rowOff>
    </xdr:from>
    <xdr:to>
      <xdr:col>85</xdr:col>
      <xdr:colOff>177800</xdr:colOff>
      <xdr:row>98</xdr:row>
      <xdr:rowOff>110849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110847</xdr:rowOff>
    </xdr:from>
    <xdr:to>
      <xdr:col>81</xdr:col>
      <xdr:colOff>50800</xdr:colOff>
      <xdr:row>96</xdr:row>
      <xdr:rowOff>9463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5541347"/>
          <a:ext cx="889000" cy="9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158525</xdr:rowOff>
    </xdr:from>
    <xdr:to>
      <xdr:col>81</xdr:col>
      <xdr:colOff>101600</xdr:colOff>
      <xdr:row>98</xdr:row>
      <xdr:rowOff>88675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110847</xdr:rowOff>
    </xdr:from>
    <xdr:to>
      <xdr:col>76</xdr:col>
      <xdr:colOff>114300</xdr:colOff>
      <xdr:row>97</xdr:row>
      <xdr:rowOff>115729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541347"/>
          <a:ext cx="889000" cy="12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121589</xdr:rowOff>
    </xdr:from>
    <xdr:to>
      <xdr:col>76</xdr:col>
      <xdr:colOff>165100</xdr:colOff>
      <xdr:row>98</xdr:row>
      <xdr:rowOff>51739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6001</xdr:rowOff>
    </xdr:from>
    <xdr:to>
      <xdr:col>71</xdr:col>
      <xdr:colOff>177800</xdr:colOff>
      <xdr:row>97</xdr:row>
      <xdr:rowOff>115729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3665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76212</xdr:rowOff>
    </xdr:from>
    <xdr:to>
      <xdr:col>72</xdr:col>
      <xdr:colOff>38100</xdr:colOff>
      <xdr:row>99</xdr:row>
      <xdr:rowOff>6362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168939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81079</xdr:rowOff>
    </xdr:from>
    <xdr:to>
      <xdr:col>67</xdr:col>
      <xdr:colOff>101600</xdr:colOff>
      <xdr:row>99</xdr:row>
      <xdr:rowOff>11229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2356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159733</xdr:rowOff>
    </xdr:from>
    <xdr:to>
      <xdr:col>85</xdr:col>
      <xdr:colOff>177800</xdr:colOff>
      <xdr:row>97</xdr:row>
      <xdr:rowOff>89883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11160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130113</xdr:rowOff>
    </xdr:from>
    <xdr:to>
      <xdr:col>81</xdr:col>
      <xdr:colOff>101600</xdr:colOff>
      <xdr:row>96</xdr:row>
      <xdr:rowOff>60263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76790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60047</xdr:rowOff>
    </xdr:from>
    <xdr:to>
      <xdr:col>76</xdr:col>
      <xdr:colOff>165100</xdr:colOff>
      <xdr:row>90</xdr:row>
      <xdr:rowOff>161647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4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6724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2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64929</xdr:rowOff>
    </xdr:from>
    <xdr:to>
      <xdr:col>72</xdr:col>
      <xdr:colOff>38100</xdr:colOff>
      <xdr:row>97</xdr:row>
      <xdr:rowOff>166529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126651</xdr:rowOff>
    </xdr:from>
    <xdr:to>
      <xdr:col>67</xdr:col>
      <xdr:colOff>101600</xdr:colOff>
      <xdr:row>97</xdr:row>
      <xdr:rowOff>56801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73328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96266</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8281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45466</xdr:rowOff>
    </xdr:from>
    <xdr:to>
      <xdr:col>116</xdr:col>
      <xdr:colOff>114300</xdr:colOff>
      <xdr:row>39</xdr:row>
      <xdr:rowOff>147066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131843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69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90061</xdr:rowOff>
    </xdr:from>
    <xdr:to>
      <xdr:col>116</xdr:col>
      <xdr:colOff>63500</xdr:colOff>
      <xdr:row>59</xdr:row>
      <xdr:rowOff>92891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205611"/>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89081</xdr:rowOff>
    </xdr:from>
    <xdr:to>
      <xdr:col>111</xdr:col>
      <xdr:colOff>177800</xdr:colOff>
      <xdr:row>59</xdr:row>
      <xdr:rowOff>90061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20463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89081</xdr:rowOff>
    </xdr:from>
    <xdr:to>
      <xdr:col>107</xdr:col>
      <xdr:colOff>50800</xdr:colOff>
      <xdr:row>59</xdr:row>
      <xdr:rowOff>91149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20463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84618</xdr:rowOff>
    </xdr:from>
    <xdr:to>
      <xdr:col>102</xdr:col>
      <xdr:colOff>114300</xdr:colOff>
      <xdr:row>59</xdr:row>
      <xdr:rowOff>91149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2001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42091</xdr:rowOff>
    </xdr:from>
    <xdr:to>
      <xdr:col>116</xdr:col>
      <xdr:colOff>114300</xdr:colOff>
      <xdr:row>59</xdr:row>
      <xdr:rowOff>143691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128468</xdr:rowOff>
    </xdr:from>
    <xdr:ext cx="313932"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72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39261</xdr:rowOff>
    </xdr:from>
    <xdr:to>
      <xdr:col>112</xdr:col>
      <xdr:colOff>38100</xdr:colOff>
      <xdr:row>59</xdr:row>
      <xdr:rowOff>140861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131988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47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38281</xdr:rowOff>
    </xdr:from>
    <xdr:to>
      <xdr:col>107</xdr:col>
      <xdr:colOff>101600</xdr:colOff>
      <xdr:row>59</xdr:row>
      <xdr:rowOff>139881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131008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4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40349</xdr:rowOff>
    </xdr:from>
    <xdr:to>
      <xdr:col>102</xdr:col>
      <xdr:colOff>165100</xdr:colOff>
      <xdr:row>59</xdr:row>
      <xdr:rowOff>141949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133076</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4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33818</xdr:rowOff>
    </xdr:from>
    <xdr:to>
      <xdr:col>98</xdr:col>
      <xdr:colOff>38100</xdr:colOff>
      <xdr:row>59</xdr:row>
      <xdr:rowOff>135418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126545</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242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31572</xdr:rowOff>
    </xdr:from>
    <xdr:to>
      <xdr:col>116</xdr:col>
      <xdr:colOff>63500</xdr:colOff>
      <xdr:row>74</xdr:row>
      <xdr:rowOff>5421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547422"/>
          <a:ext cx="8382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5421</xdr:rowOff>
    </xdr:from>
    <xdr:to>
      <xdr:col>111</xdr:col>
      <xdr:colOff>177800</xdr:colOff>
      <xdr:row>74</xdr:row>
      <xdr:rowOff>124658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92721"/>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87533</xdr:rowOff>
    </xdr:from>
    <xdr:to>
      <xdr:col>107</xdr:col>
      <xdr:colOff>50800</xdr:colOff>
      <xdr:row>74</xdr:row>
      <xdr:rowOff>124658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7483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123835</xdr:rowOff>
    </xdr:from>
    <xdr:to>
      <xdr:col>102</xdr:col>
      <xdr:colOff>114300</xdr:colOff>
      <xdr:row>74</xdr:row>
      <xdr:rowOff>87533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639685"/>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152222</xdr:rowOff>
    </xdr:from>
    <xdr:to>
      <xdr:col>116</xdr:col>
      <xdr:colOff>114300</xdr:colOff>
      <xdr:row>73</xdr:row>
      <xdr:rowOff>82372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4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3649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3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126071</xdr:rowOff>
    </xdr:from>
    <xdr:to>
      <xdr:col>112</xdr:col>
      <xdr:colOff>38100</xdr:colOff>
      <xdr:row>74</xdr:row>
      <xdr:rowOff>56221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72748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73858</xdr:rowOff>
    </xdr:from>
    <xdr:to>
      <xdr:col>107</xdr:col>
      <xdr:colOff>101600</xdr:colOff>
      <xdr:row>75</xdr:row>
      <xdr:rowOff>4008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20535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36733</xdr:rowOff>
    </xdr:from>
    <xdr:to>
      <xdr:col>102</xdr:col>
      <xdr:colOff>165100</xdr:colOff>
      <xdr:row>74</xdr:row>
      <xdr:rowOff>138333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154860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73035</xdr:rowOff>
    </xdr:from>
    <xdr:to>
      <xdr:col>98</xdr:col>
      <xdr:colOff>38100</xdr:colOff>
      <xdr:row>74</xdr:row>
      <xdr:rowOff>3185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19712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前年度からの変動という観点で分析すると、増加している性質別経費としては、</a:t>
          </a:r>
          <a:r>
            <a:rPr kumimoji="1" lang="en-US" altLang="ja-JP" sz="1300">
              <a:latin typeface="ＭＳ Ｐゴシック" panose="020B0600070205080204" pitchFamily="50" charset="-128"/>
              <a:ea typeface="ＭＳ Ｐゴシック" panose="020B0600070205080204" pitchFamily="50" charset="-128"/>
            </a:rPr>
            <a:t>6,033</a:t>
          </a:r>
          <a:r>
            <a:rPr kumimoji="1" lang="ja-JP" altLang="en-US" sz="1300">
              <a:latin typeface="ＭＳ Ｐゴシック" panose="020B0600070205080204" pitchFamily="50" charset="-128"/>
              <a:ea typeface="ＭＳ Ｐゴシック" panose="020B0600070205080204" pitchFamily="50" charset="-128"/>
            </a:rPr>
            <a:t>円／人増加の「物件費」及び、</a:t>
          </a:r>
          <a:r>
            <a:rPr kumimoji="1" lang="en-US" altLang="ja-JP" sz="1300">
              <a:latin typeface="ＭＳ Ｐゴシック" panose="020B0600070205080204" pitchFamily="50" charset="-128"/>
              <a:ea typeface="ＭＳ Ｐゴシック" panose="020B0600070205080204" pitchFamily="50" charset="-128"/>
            </a:rPr>
            <a:t>5,979</a:t>
          </a:r>
          <a:r>
            <a:rPr kumimoji="1" lang="ja-JP" altLang="en-US" sz="1300">
              <a:latin typeface="ＭＳ Ｐゴシック" panose="020B0600070205080204" pitchFamily="50" charset="-128"/>
              <a:ea typeface="ＭＳ Ｐゴシック" panose="020B0600070205080204" pitchFamily="50" charset="-128"/>
            </a:rPr>
            <a:t>円／人増加の「扶助費」が挙げられる。「物件費」については、庁舎移転に伴う経費の増加や物価高騰による施設管理運営費の増加、「扶助費」については、物価高騰に対する住民税非課税世帯等への給付金事業の増加などがそれぞれ要因となっている。また、大きく減少している性質別経費としては、</a:t>
          </a:r>
          <a:r>
            <a:rPr kumimoji="1" lang="en-US" altLang="ja-JP" sz="1300">
              <a:latin typeface="ＭＳ Ｐゴシック" panose="020B0600070205080204" pitchFamily="50" charset="-128"/>
              <a:ea typeface="ＭＳ Ｐゴシック" panose="020B0600070205080204" pitchFamily="50" charset="-128"/>
            </a:rPr>
            <a:t>17,600</a:t>
          </a:r>
          <a:r>
            <a:rPr kumimoji="1" lang="ja-JP" altLang="en-US" sz="1300">
              <a:latin typeface="ＭＳ Ｐゴシック" panose="020B0600070205080204" pitchFamily="50" charset="-128"/>
              <a:ea typeface="ＭＳ Ｐゴシック" panose="020B0600070205080204" pitchFamily="50" charset="-128"/>
            </a:rPr>
            <a:t>円／人減少の「普通建設事業費」及び</a:t>
          </a:r>
          <a:r>
            <a:rPr kumimoji="1" lang="en-US" altLang="ja-JP" sz="1300">
              <a:latin typeface="ＭＳ Ｐゴシック" panose="020B0600070205080204" pitchFamily="50" charset="-128"/>
              <a:ea typeface="ＭＳ Ｐゴシック" panose="020B0600070205080204" pitchFamily="50" charset="-128"/>
            </a:rPr>
            <a:t>12,314</a:t>
          </a:r>
          <a:r>
            <a:rPr kumimoji="1" lang="ja-JP" altLang="en-US" sz="1300">
              <a:latin typeface="ＭＳ Ｐゴシック" panose="020B0600070205080204" pitchFamily="50" charset="-128"/>
              <a:ea typeface="ＭＳ Ｐゴシック" panose="020B0600070205080204" pitchFamily="50" charset="-128"/>
            </a:rPr>
            <a:t>円／人減少の「積立金」が挙げられる。「普通建設事業費」については、特に「普通建設事業費（うち更新整備）」が減少している要因として、庁舎建設事業や学校改築事業の進捗により、事業費が減少していることが挙げられる。また、「積立金」については、市税等の収入状況により公共施設整備基金への積み立てが減少となったことが要因であると捉えている。次に、他団体との比較という観点で分析すると、類似団体中の順位では「人件費」が３５位と低くなっている。過去の推移を見ても同様の傾向が続いており、これは、本市が早い段階から組織改正など組織・機構の見直しや、事務事業、施設管理における民間活力の積極的な活用などを進め、職員数の適正化を図ってきた結果と捉えているが、その影響は類似団体中の順位で「物件費」が３位と高くなっていることからも読み取れる。しかし、「物件費」は、物価の高騰も相まって年々増加傾向であるため、今後も公共施設の最適化による管理コストの削減や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60147</xdr:rowOff>
    </xdr:from>
    <xdr:to>
      <xdr:col>24</xdr:col>
      <xdr:colOff>63500</xdr:colOff>
      <xdr:row>36</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2347"/>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142443</xdr:rowOff>
    </xdr:from>
    <xdr:to>
      <xdr:col>19</xdr:col>
      <xdr:colOff>177800</xdr:colOff>
      <xdr:row>37</xdr:row>
      <xdr:rowOff>25857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1464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100381</xdr:rowOff>
    </xdr:from>
    <xdr:to>
      <xdr:col>15</xdr:col>
      <xdr:colOff>50800</xdr:colOff>
      <xdr:row>37</xdr:row>
      <xdr:rowOff>25857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258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100381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3825"/>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xdr:rowOff>
    </xdr:from>
    <xdr:to>
      <xdr:col>24</xdr:col>
      <xdr:colOff>114300</xdr:colOff>
      <xdr:row>36</xdr:row>
      <xdr:rowOff>110947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159224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91643</xdr:rowOff>
    </xdr:from>
    <xdr:to>
      <xdr:col>20</xdr:col>
      <xdr:colOff>38100</xdr:colOff>
      <xdr:row>37</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146507</xdr:rowOff>
    </xdr:from>
    <xdr:to>
      <xdr:col>15</xdr:col>
      <xdr:colOff>101600</xdr:colOff>
      <xdr:row>37</xdr:row>
      <xdr:rowOff>76657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49581</xdr:rowOff>
    </xdr:from>
    <xdr:to>
      <xdr:col>10</xdr:col>
      <xdr:colOff>165100</xdr:colOff>
      <xdr:row>36</xdr:row>
      <xdr:rowOff>151181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97115</xdr:rowOff>
    </xdr:from>
    <xdr:to>
      <xdr:col>24</xdr:col>
      <xdr:colOff>63500</xdr:colOff>
      <xdr:row>55</xdr:row>
      <xdr:rowOff>2932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55415"/>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97115</xdr:rowOff>
    </xdr:from>
    <xdr:to>
      <xdr:col>19</xdr:col>
      <xdr:colOff>177800</xdr:colOff>
      <xdr:row>54</xdr:row>
      <xdr:rowOff>165957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55415"/>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137479</xdr:rowOff>
    </xdr:from>
    <xdr:to>
      <xdr:col>15</xdr:col>
      <xdr:colOff>50800</xdr:colOff>
      <xdr:row>54</xdr:row>
      <xdr:rowOff>165957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38529"/>
          <a:ext cx="889000" cy="88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137479</xdr:rowOff>
    </xdr:from>
    <xdr:to>
      <xdr:col>10</xdr:col>
      <xdr:colOff>114300</xdr:colOff>
      <xdr:row>55</xdr:row>
      <xdr:rowOff>153307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38529"/>
          <a:ext cx="889000" cy="10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123582</xdr:rowOff>
    </xdr:from>
    <xdr:to>
      <xdr:col>24</xdr:col>
      <xdr:colOff>114300</xdr:colOff>
      <xdr:row>55</xdr:row>
      <xdr:rowOff>53732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38509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46315</xdr:rowOff>
    </xdr:from>
    <xdr:to>
      <xdr:col>20</xdr:col>
      <xdr:colOff>38100</xdr:colOff>
      <xdr:row>54</xdr:row>
      <xdr:rowOff>147915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164442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0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115157</xdr:rowOff>
    </xdr:from>
    <xdr:to>
      <xdr:col>15</xdr:col>
      <xdr:colOff>101600</xdr:colOff>
      <xdr:row>55</xdr:row>
      <xdr:rowOff>45307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61834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86679</xdr:rowOff>
    </xdr:from>
    <xdr:to>
      <xdr:col>10</xdr:col>
      <xdr:colOff>165100</xdr:colOff>
      <xdr:row>50</xdr:row>
      <xdr:rowOff>16829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4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33356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2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102507</xdr:rowOff>
    </xdr:from>
    <xdr:to>
      <xdr:col>6</xdr:col>
      <xdr:colOff>38100</xdr:colOff>
      <xdr:row>56</xdr:row>
      <xdr:rowOff>32657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15913</xdr:rowOff>
    </xdr:from>
    <xdr:to>
      <xdr:col>24</xdr:col>
      <xdr:colOff>63500</xdr:colOff>
      <xdr:row>73</xdr:row>
      <xdr:rowOff>121234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31763"/>
          <a:ext cx="838200" cy="1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112738</xdr:rowOff>
    </xdr:from>
    <xdr:to>
      <xdr:col>19</xdr:col>
      <xdr:colOff>177800</xdr:colOff>
      <xdr:row>73</xdr:row>
      <xdr:rowOff>121234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28588"/>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112738</xdr:rowOff>
    </xdr:from>
    <xdr:to>
      <xdr:col>15</xdr:col>
      <xdr:colOff>50800</xdr:colOff>
      <xdr:row>75</xdr:row>
      <xdr:rowOff>70091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28588"/>
          <a:ext cx="889000" cy="3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70091</xdr:rowOff>
    </xdr:from>
    <xdr:to>
      <xdr:col>10</xdr:col>
      <xdr:colOff>114300</xdr:colOff>
      <xdr:row>75</xdr:row>
      <xdr:rowOff>134874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8841"/>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136563</xdr:rowOff>
    </xdr:from>
    <xdr:to>
      <xdr:col>24</xdr:col>
      <xdr:colOff>114300</xdr:colOff>
      <xdr:row>73</xdr:row>
      <xdr:rowOff>66713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159440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70434</xdr:rowOff>
    </xdr:from>
    <xdr:to>
      <xdr:col>20</xdr:col>
      <xdr:colOff>38100</xdr:colOff>
      <xdr:row>74</xdr:row>
      <xdr:rowOff>584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17111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61938</xdr:rowOff>
    </xdr:from>
    <xdr:to>
      <xdr:col>15</xdr:col>
      <xdr:colOff>101600</xdr:colOff>
      <xdr:row>73</xdr:row>
      <xdr:rowOff>163538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5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19291</xdr:rowOff>
    </xdr:from>
    <xdr:to>
      <xdr:col>10</xdr:col>
      <xdr:colOff>165100</xdr:colOff>
      <xdr:row>75</xdr:row>
      <xdr:rowOff>120891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137418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84074</xdr:rowOff>
    </xdr:from>
    <xdr:to>
      <xdr:col>6</xdr:col>
      <xdr:colOff>38100</xdr:colOff>
      <xdr:row>76</xdr:row>
      <xdr:rowOff>14224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21743</xdr:rowOff>
    </xdr:from>
    <xdr:to>
      <xdr:col>24</xdr:col>
      <xdr:colOff>63500</xdr:colOff>
      <xdr:row>97</xdr:row>
      <xdr:rowOff>98912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52393"/>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167525</xdr:rowOff>
    </xdr:from>
    <xdr:to>
      <xdr:col>19</xdr:col>
      <xdr:colOff>177800</xdr:colOff>
      <xdr:row>97</xdr:row>
      <xdr:rowOff>21743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2672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167525</xdr:rowOff>
    </xdr:from>
    <xdr:to>
      <xdr:col>15</xdr:col>
      <xdr:colOff>50800</xdr:colOff>
      <xdr:row>98</xdr:row>
      <xdr:rowOff>118374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6725"/>
          <a:ext cx="889000" cy="2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118374</xdr:rowOff>
    </xdr:from>
    <xdr:to>
      <xdr:col>10</xdr:col>
      <xdr:colOff>114300</xdr:colOff>
      <xdr:row>98</xdr:row>
      <xdr:rowOff>141594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0474"/>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48112</xdr:rowOff>
    </xdr:from>
    <xdr:to>
      <xdr:col>24</xdr:col>
      <xdr:colOff>114300</xdr:colOff>
      <xdr:row>97</xdr:row>
      <xdr:rowOff>149712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26539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142393</xdr:rowOff>
    </xdr:from>
    <xdr:to>
      <xdr:col>20</xdr:col>
      <xdr:colOff>38100</xdr:colOff>
      <xdr:row>97</xdr:row>
      <xdr:rowOff>72543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116725</xdr:rowOff>
    </xdr:from>
    <xdr:to>
      <xdr:col>15</xdr:col>
      <xdr:colOff>101600</xdr:colOff>
      <xdr:row>97</xdr:row>
      <xdr:rowOff>46875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67574</xdr:rowOff>
    </xdr:from>
    <xdr:to>
      <xdr:col>10</xdr:col>
      <xdr:colOff>165100</xdr:colOff>
      <xdr:row>98</xdr:row>
      <xdr:rowOff>169174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90794</xdr:rowOff>
    </xdr:from>
    <xdr:to>
      <xdr:col>6</xdr:col>
      <xdr:colOff>38100</xdr:colOff>
      <xdr:row>99</xdr:row>
      <xdr:rowOff>20944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167513</xdr:rowOff>
    </xdr:from>
    <xdr:to>
      <xdr:col>55</xdr:col>
      <xdr:colOff>0</xdr:colOff>
      <xdr:row>34</xdr:row>
      <xdr:rowOff>25019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82536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167513</xdr:rowOff>
    </xdr:from>
    <xdr:to>
      <xdr:col>50</xdr:col>
      <xdr:colOff>114300</xdr:colOff>
      <xdr:row>34</xdr:row>
      <xdr:rowOff>10541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2536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xdr:rowOff>
    </xdr:from>
    <xdr:to>
      <xdr:col>45</xdr:col>
      <xdr:colOff>177800</xdr:colOff>
      <xdr:row>34</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398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38354</xdr:rowOff>
    </xdr:from>
    <xdr:to>
      <xdr:col>41</xdr:col>
      <xdr:colOff>50800</xdr:colOff>
      <xdr:row>34</xdr:row>
      <xdr:rowOff>71120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86765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145669</xdr:rowOff>
    </xdr:from>
    <xdr:to>
      <xdr:col>55</xdr:col>
      <xdr:colOff>50800</xdr:colOff>
      <xdr:row>34</xdr:row>
      <xdr:rowOff>75819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168546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116713</xdr:rowOff>
    </xdr:from>
    <xdr:to>
      <xdr:col>50</xdr:col>
      <xdr:colOff>165100</xdr:colOff>
      <xdr:row>34</xdr:row>
      <xdr:rowOff>46863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63390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131191</xdr:rowOff>
    </xdr:from>
    <xdr:to>
      <xdr:col>46</xdr:col>
      <xdr:colOff>38100</xdr:colOff>
      <xdr:row>34</xdr:row>
      <xdr:rowOff>61341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77868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20320</xdr:rowOff>
    </xdr:from>
    <xdr:to>
      <xdr:col>41</xdr:col>
      <xdr:colOff>101600</xdr:colOff>
      <xdr:row>34</xdr:row>
      <xdr:rowOff>121920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138447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159004</xdr:rowOff>
    </xdr:from>
    <xdr:to>
      <xdr:col>36</xdr:col>
      <xdr:colOff>165100</xdr:colOff>
      <xdr:row>34</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105681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8560</xdr:rowOff>
    </xdr:from>
    <xdr:to>
      <xdr:col>55</xdr:col>
      <xdr:colOff>0</xdr:colOff>
      <xdr:row>59</xdr:row>
      <xdr:rowOff>11761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241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169570</xdr:rowOff>
    </xdr:from>
    <xdr:to>
      <xdr:col>50</xdr:col>
      <xdr:colOff>114300</xdr:colOff>
      <xdr:row>59</xdr:row>
      <xdr:rowOff>11761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13670"/>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160884</xdr:rowOff>
    </xdr:from>
    <xdr:to>
      <xdr:col>45</xdr:col>
      <xdr:colOff>177800</xdr:colOff>
      <xdr:row>58</xdr:row>
      <xdr:rowOff>169570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0498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160884</xdr:rowOff>
    </xdr:from>
    <xdr:to>
      <xdr:col>41</xdr:col>
      <xdr:colOff>50800</xdr:colOff>
      <xdr:row>58</xdr:row>
      <xdr:rowOff>169113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0498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129210</xdr:rowOff>
    </xdr:from>
    <xdr:to>
      <xdr:col>55</xdr:col>
      <xdr:colOff>50800</xdr:colOff>
      <xdr:row>59</xdr:row>
      <xdr:rowOff>59360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44137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132411</xdr:rowOff>
    </xdr:from>
    <xdr:to>
      <xdr:col>50</xdr:col>
      <xdr:colOff>165100</xdr:colOff>
      <xdr:row>59</xdr:row>
      <xdr:rowOff>62561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53688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69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118770</xdr:rowOff>
    </xdr:from>
    <xdr:to>
      <xdr:col>46</xdr:col>
      <xdr:colOff>38100</xdr:colOff>
      <xdr:row>59</xdr:row>
      <xdr:rowOff>48920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40047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110084</xdr:rowOff>
    </xdr:from>
    <xdr:to>
      <xdr:col>41</xdr:col>
      <xdr:colOff>101600</xdr:colOff>
      <xdr:row>59</xdr:row>
      <xdr:rowOff>40234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31361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4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118313</xdr:rowOff>
    </xdr:from>
    <xdr:to>
      <xdr:col>36</xdr:col>
      <xdr:colOff>165100</xdr:colOff>
      <xdr:row>59</xdr:row>
      <xdr:rowOff>48463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39590</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88311</xdr:rowOff>
    </xdr:from>
    <xdr:to>
      <xdr:col>55</xdr:col>
      <xdr:colOff>0</xdr:colOff>
      <xdr:row>77</xdr:row>
      <xdr:rowOff>99512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996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88311</xdr:rowOff>
    </xdr:from>
    <xdr:to>
      <xdr:col>50</xdr:col>
      <xdr:colOff>114300</xdr:colOff>
      <xdr:row>77</xdr:row>
      <xdr:rowOff>111080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9961"/>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77</xdr:row>
      <xdr:rowOff>111080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96393"/>
          <a:ext cx="889000" cy="3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137643</xdr:rowOff>
    </xdr:from>
    <xdr:to>
      <xdr:col>41</xdr:col>
      <xdr:colOff>50800</xdr:colOff>
      <xdr:row>78</xdr:row>
      <xdr:rowOff>18497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96393"/>
          <a:ext cx="889000" cy="3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48712</xdr:rowOff>
    </xdr:from>
    <xdr:to>
      <xdr:col>55</xdr:col>
      <xdr:colOff>50800</xdr:colOff>
      <xdr:row>77</xdr:row>
      <xdr:rowOff>150312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27139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37511</xdr:rowOff>
    </xdr:from>
    <xdr:to>
      <xdr:col>50</xdr:col>
      <xdr:colOff>165100</xdr:colOff>
      <xdr:row>77</xdr:row>
      <xdr:rowOff>139111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130238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60280</xdr:rowOff>
    </xdr:from>
    <xdr:to>
      <xdr:col>46</xdr:col>
      <xdr:colOff>38100</xdr:colOff>
      <xdr:row>77</xdr:row>
      <xdr:rowOff>161880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153007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86843</xdr:rowOff>
    </xdr:from>
    <xdr:to>
      <xdr:col>41</xdr:col>
      <xdr:colOff>101600</xdr:colOff>
      <xdr:row>76</xdr:row>
      <xdr:rowOff>16993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33520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139147</xdr:rowOff>
    </xdr:from>
    <xdr:to>
      <xdr:col>36</xdr:col>
      <xdr:colOff>165100</xdr:colOff>
      <xdr:row>78</xdr:row>
      <xdr:rowOff>69297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60424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53191</xdr:rowOff>
    </xdr:from>
    <xdr:to>
      <xdr:col>55</xdr:col>
      <xdr:colOff>0</xdr:colOff>
      <xdr:row>98</xdr:row>
      <xdr:rowOff>117591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55291"/>
          <a:ext cx="8382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43394</xdr:rowOff>
    </xdr:from>
    <xdr:to>
      <xdr:col>50</xdr:col>
      <xdr:colOff>114300</xdr:colOff>
      <xdr:row>98</xdr:row>
      <xdr:rowOff>53191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454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47411</xdr:rowOff>
    </xdr:from>
    <xdr:to>
      <xdr:col>45</xdr:col>
      <xdr:colOff>177800</xdr:colOff>
      <xdr:row>98</xdr:row>
      <xdr:rowOff>43394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78061"/>
          <a:ext cx="889000" cy="1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47411</xdr:rowOff>
    </xdr:from>
    <xdr:to>
      <xdr:col>41</xdr:col>
      <xdr:colOff>50800</xdr:colOff>
      <xdr:row>97</xdr:row>
      <xdr:rowOff>101687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7806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66791</xdr:rowOff>
    </xdr:from>
    <xdr:to>
      <xdr:col>55</xdr:col>
      <xdr:colOff>50800</xdr:colOff>
      <xdr:row>98</xdr:row>
      <xdr:rowOff>168391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45218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2391</xdr:rowOff>
    </xdr:from>
    <xdr:to>
      <xdr:col>50</xdr:col>
      <xdr:colOff>165100</xdr:colOff>
      <xdr:row>98</xdr:row>
      <xdr:rowOff>103991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95118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164044</xdr:rowOff>
    </xdr:from>
    <xdr:to>
      <xdr:col>46</xdr:col>
      <xdr:colOff>38100</xdr:colOff>
      <xdr:row>98</xdr:row>
      <xdr:rowOff>94194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168061</xdr:rowOff>
    </xdr:from>
    <xdr:to>
      <xdr:col>41</xdr:col>
      <xdr:colOff>101600</xdr:colOff>
      <xdr:row>97</xdr:row>
      <xdr:rowOff>98211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89338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50887</xdr:rowOff>
    </xdr:from>
    <xdr:to>
      <xdr:col>36</xdr:col>
      <xdr:colOff>165100</xdr:colOff>
      <xdr:row>97</xdr:row>
      <xdr:rowOff>152487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163840</xdr:rowOff>
    </xdr:from>
    <xdr:to>
      <xdr:col>85</xdr:col>
      <xdr:colOff>127000</xdr:colOff>
      <xdr:row>38</xdr:row>
      <xdr:rowOff>20554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7490"/>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163840</xdr:rowOff>
    </xdr:from>
    <xdr:to>
      <xdr:col>81</xdr:col>
      <xdr:colOff>50800</xdr:colOff>
      <xdr:row>37</xdr:row>
      <xdr:rowOff>166492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749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166492</xdr:rowOff>
    </xdr:from>
    <xdr:to>
      <xdr:col>76</xdr:col>
      <xdr:colOff>114300</xdr:colOff>
      <xdr:row>37</xdr:row>
      <xdr:rowOff>167863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101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167863</xdr:rowOff>
    </xdr:from>
    <xdr:to>
      <xdr:col>71</xdr:col>
      <xdr:colOff>177800</xdr:colOff>
      <xdr:row>38</xdr:row>
      <xdr:rowOff>22382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151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141204</xdr:rowOff>
    </xdr:from>
    <xdr:to>
      <xdr:col>85</xdr:col>
      <xdr:colOff>177800</xdr:colOff>
      <xdr:row>38</xdr:row>
      <xdr:rowOff>71354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119631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113040</xdr:rowOff>
    </xdr:from>
    <xdr:to>
      <xdr:col>81</xdr:col>
      <xdr:colOff>101600</xdr:colOff>
      <xdr:row>38</xdr:row>
      <xdr:rowOff>43190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115692</xdr:rowOff>
    </xdr:from>
    <xdr:to>
      <xdr:col>76</xdr:col>
      <xdr:colOff>165100</xdr:colOff>
      <xdr:row>38</xdr:row>
      <xdr:rowOff>45842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117063</xdr:rowOff>
    </xdr:from>
    <xdr:to>
      <xdr:col>72</xdr:col>
      <xdr:colOff>38100</xdr:colOff>
      <xdr:row>38</xdr:row>
      <xdr:rowOff>47213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38340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143032</xdr:rowOff>
    </xdr:from>
    <xdr:to>
      <xdr:col>67</xdr:col>
      <xdr:colOff>101600</xdr:colOff>
      <xdr:row>38</xdr:row>
      <xdr:rowOff>73182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64309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12802</xdr:rowOff>
    </xdr:from>
    <xdr:to>
      <xdr:col>85</xdr:col>
      <xdr:colOff>126364</xdr:colOff>
      <xdr:row>59</xdr:row>
      <xdr:rowOff>76314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271102"/>
          <a:ext cx="1269" cy="92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80141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76314</xdr:rowOff>
    </xdr:from>
    <xdr:to>
      <xdr:col>86</xdr:col>
      <xdr:colOff>25400</xdr:colOff>
      <xdr:row>59</xdr:row>
      <xdr:rowOff>76314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130929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12802</xdr:rowOff>
    </xdr:from>
    <xdr:to>
      <xdr:col>86</xdr:col>
      <xdr:colOff>25400</xdr:colOff>
      <xdr:row>54</xdr:row>
      <xdr:rowOff>12802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27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169037</xdr:rowOff>
    </xdr:from>
    <xdr:to>
      <xdr:col>85</xdr:col>
      <xdr:colOff>127000</xdr:colOff>
      <xdr:row>55</xdr:row>
      <xdr:rowOff>39650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255887"/>
          <a:ext cx="8382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86136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107709</xdr:rowOff>
    </xdr:from>
    <xdr:to>
      <xdr:col>85</xdr:col>
      <xdr:colOff>177800</xdr:colOff>
      <xdr:row>58</xdr:row>
      <xdr:rowOff>37859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143764</xdr:rowOff>
    </xdr:from>
    <xdr:to>
      <xdr:col>81</xdr:col>
      <xdr:colOff>50800</xdr:colOff>
      <xdr:row>53</xdr:row>
      <xdr:rowOff>169037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87714"/>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135801</xdr:rowOff>
    </xdr:from>
    <xdr:to>
      <xdr:col>81</xdr:col>
      <xdr:colOff>101600</xdr:colOff>
      <xdr:row>58</xdr:row>
      <xdr:rowOff>65951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57078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143764</xdr:rowOff>
    </xdr:from>
    <xdr:to>
      <xdr:col>76</xdr:col>
      <xdr:colOff>114300</xdr:colOff>
      <xdr:row>56</xdr:row>
      <xdr:rowOff>165430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87714"/>
          <a:ext cx="889000" cy="8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108064</xdr:rowOff>
    </xdr:from>
    <xdr:to>
      <xdr:col>76</xdr:col>
      <xdr:colOff>165100</xdr:colOff>
      <xdr:row>58</xdr:row>
      <xdr:rowOff>38214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165430</xdr:rowOff>
    </xdr:from>
    <xdr:to>
      <xdr:col>71</xdr:col>
      <xdr:colOff>177800</xdr:colOff>
      <xdr:row>57</xdr:row>
      <xdr:rowOff>112713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6630"/>
          <a:ext cx="889000" cy="1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113144</xdr:rowOff>
    </xdr:from>
    <xdr:to>
      <xdr:col>72</xdr:col>
      <xdr:colOff>38100</xdr:colOff>
      <xdr:row>58</xdr:row>
      <xdr:rowOff>43294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34421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33401</xdr:rowOff>
    </xdr:from>
    <xdr:to>
      <xdr:col>67</xdr:col>
      <xdr:colOff>101600</xdr:colOff>
      <xdr:row>58</xdr:row>
      <xdr:rowOff>135001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126128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160300</xdr:rowOff>
    </xdr:from>
    <xdr:to>
      <xdr:col>85</xdr:col>
      <xdr:colOff>177800</xdr:colOff>
      <xdr:row>55</xdr:row>
      <xdr:rowOff>90450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118237</xdr:rowOff>
    </xdr:from>
    <xdr:to>
      <xdr:col>81</xdr:col>
      <xdr:colOff>101600</xdr:colOff>
      <xdr:row>54</xdr:row>
      <xdr:rowOff>48387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64914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9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92964</xdr:rowOff>
    </xdr:from>
    <xdr:to>
      <xdr:col>76</xdr:col>
      <xdr:colOff>165100</xdr:colOff>
      <xdr:row>52</xdr:row>
      <xdr:rowOff>23114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39641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114630</xdr:rowOff>
    </xdr:from>
    <xdr:to>
      <xdr:col>72</xdr:col>
      <xdr:colOff>38100</xdr:colOff>
      <xdr:row>57</xdr:row>
      <xdr:rowOff>44780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61307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61913</xdr:rowOff>
    </xdr:from>
    <xdr:to>
      <xdr:col>67</xdr:col>
      <xdr:colOff>101600</xdr:colOff>
      <xdr:row>57</xdr:row>
      <xdr:rowOff>163513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131471</xdr:rowOff>
    </xdr:from>
    <xdr:to>
      <xdr:col>85</xdr:col>
      <xdr:colOff>127000</xdr:colOff>
      <xdr:row>78</xdr:row>
      <xdr:rowOff>131471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131471</xdr:rowOff>
    </xdr:from>
    <xdr:to>
      <xdr:col>81</xdr:col>
      <xdr:colOff>50800</xdr:colOff>
      <xdr:row>78</xdr:row>
      <xdr:rowOff>131471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136728</xdr:rowOff>
    </xdr:from>
    <xdr:to>
      <xdr:col>76</xdr:col>
      <xdr:colOff>114300</xdr:colOff>
      <xdr:row>78</xdr:row>
      <xdr:rowOff>131471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66928"/>
          <a:ext cx="889000" cy="3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136728</xdr:rowOff>
    </xdr:from>
    <xdr:to>
      <xdr:col>71</xdr:col>
      <xdr:colOff>177800</xdr:colOff>
      <xdr:row>78</xdr:row>
      <xdr:rowOff>30657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166928"/>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80671</xdr:rowOff>
    </xdr:from>
    <xdr:to>
      <xdr:col>85</xdr:col>
      <xdr:colOff>177800</xdr:colOff>
      <xdr:row>79</xdr:row>
      <xdr:rowOff>10821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167048</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80671</xdr:rowOff>
    </xdr:from>
    <xdr:to>
      <xdr:col>81</xdr:col>
      <xdr:colOff>101600</xdr:colOff>
      <xdr:row>79</xdr:row>
      <xdr:rowOff>10821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1948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80671</xdr:rowOff>
    </xdr:from>
    <xdr:to>
      <xdr:col>76</xdr:col>
      <xdr:colOff>165100</xdr:colOff>
      <xdr:row>79</xdr:row>
      <xdr:rowOff>10821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1948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85928</xdr:rowOff>
    </xdr:from>
    <xdr:to>
      <xdr:col>72</xdr:col>
      <xdr:colOff>38100</xdr:colOff>
      <xdr:row>77</xdr:row>
      <xdr:rowOff>16078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32605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151307</xdr:rowOff>
    </xdr:from>
    <xdr:to>
      <xdr:col>67</xdr:col>
      <xdr:colOff>101600</xdr:colOff>
      <xdr:row>78</xdr:row>
      <xdr:rowOff>81457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97984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105639</xdr:rowOff>
    </xdr:from>
    <xdr:to>
      <xdr:col>85</xdr:col>
      <xdr:colOff>127000</xdr:colOff>
      <xdr:row>97</xdr:row>
      <xdr:rowOff>129490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36289"/>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111658</xdr:rowOff>
    </xdr:from>
    <xdr:to>
      <xdr:col>81</xdr:col>
      <xdr:colOff>50800</xdr:colOff>
      <xdr:row>97</xdr:row>
      <xdr:rowOff>129490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42308"/>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96780</xdr:rowOff>
    </xdr:from>
    <xdr:to>
      <xdr:col>76</xdr:col>
      <xdr:colOff>114300</xdr:colOff>
      <xdr:row>97</xdr:row>
      <xdr:rowOff>111658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27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89942</xdr:rowOff>
    </xdr:from>
    <xdr:to>
      <xdr:col>71</xdr:col>
      <xdr:colOff>177800</xdr:colOff>
      <xdr:row>97</xdr:row>
      <xdr:rowOff>96780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20592"/>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54839</xdr:rowOff>
    </xdr:from>
    <xdr:to>
      <xdr:col>85</xdr:col>
      <xdr:colOff>177800</xdr:colOff>
      <xdr:row>97</xdr:row>
      <xdr:rowOff>156439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141216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78690</xdr:rowOff>
    </xdr:from>
    <xdr:to>
      <xdr:col>81</xdr:col>
      <xdr:colOff>101600</xdr:colOff>
      <xdr:row>98</xdr:row>
      <xdr:rowOff>8840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60858</xdr:rowOff>
    </xdr:from>
    <xdr:to>
      <xdr:col>76</xdr:col>
      <xdr:colOff>165100</xdr:colOff>
      <xdr:row>97</xdr:row>
      <xdr:rowOff>162458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153585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45980</xdr:rowOff>
    </xdr:from>
    <xdr:to>
      <xdr:col>72</xdr:col>
      <xdr:colOff>38100</xdr:colOff>
      <xdr:row>97</xdr:row>
      <xdr:rowOff>147580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138707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39142</xdr:rowOff>
    </xdr:from>
    <xdr:to>
      <xdr:col>67</xdr:col>
      <xdr:colOff>101600</xdr:colOff>
      <xdr:row>97</xdr:row>
      <xdr:rowOff>140742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前年度からの変動という観点で分析すると、グラフの伸びが大きいものとして、</a:t>
          </a:r>
          <a:r>
            <a:rPr kumimoji="1" lang="en-US" altLang="ja-JP" sz="1300">
              <a:latin typeface="ＭＳ Ｐゴシック" panose="020B0600070205080204" pitchFamily="50" charset="-128"/>
              <a:ea typeface="ＭＳ Ｐゴシック" panose="020B0600070205080204" pitchFamily="50" charset="-128"/>
            </a:rPr>
            <a:t>8,293</a:t>
          </a:r>
          <a:r>
            <a:rPr kumimoji="1" lang="ja-JP" altLang="en-US" sz="1300">
              <a:latin typeface="ＭＳ Ｐゴシック" panose="020B0600070205080204" pitchFamily="50" charset="-128"/>
              <a:ea typeface="ＭＳ Ｐゴシック" panose="020B0600070205080204" pitchFamily="50" charset="-128"/>
            </a:rPr>
            <a:t>円／人増加の「民生費」が挙げられる。これは、物価高騰に対する住民税非課税世帯等への給付金事業を実施したことなどによるものである。また、大きく減少しているものとして、</a:t>
          </a:r>
          <a:r>
            <a:rPr kumimoji="1" lang="en-US" altLang="ja-JP" sz="1300">
              <a:latin typeface="ＭＳ Ｐゴシック" panose="020B0600070205080204" pitchFamily="50" charset="-128"/>
              <a:ea typeface="ＭＳ Ｐゴシック" panose="020B0600070205080204" pitchFamily="50" charset="-128"/>
            </a:rPr>
            <a:t>16,812</a:t>
          </a:r>
          <a:r>
            <a:rPr kumimoji="1" lang="ja-JP" altLang="en-US" sz="1300">
              <a:latin typeface="ＭＳ Ｐゴシック" panose="020B0600070205080204" pitchFamily="50" charset="-128"/>
              <a:ea typeface="ＭＳ Ｐゴシック" panose="020B0600070205080204" pitchFamily="50" charset="-128"/>
            </a:rPr>
            <a:t>円／人減少の「教育費」が挙げられる。これは、第八小学校校舎等改築事業や第一中学校校舎等改築事業が完了したことに伴い事業費が減少したことが要因となっているが、学校施設の老朽化対策が本格化していることから、令和２年度以前と比較すると増加傾向にある。次に、他団体との比較という観点で分析すると、類似団体中の順位では「総務費」、「労働費」及び「教育費」が３位、「民生費」が４位と高くなっている。まず、「総務費」については、基金積立の額が大きく寄与しているもの、「労働費」については、委託料が類似団体と比較し大きな金額となっており、高齢者の就労促進を図り、シルバー人材センターへの委託を積極的に行っている結果と捉えている。また、「教育費」については、学校の改築に係る事業費が増加していることが要因と捉えており、学校改築事業が進んでいくことで、今後も類似団体内において高い順位で推移していくことが見込まれる。続いて、「民生費」については、国民健康保険の繰出金が増加傾向にあることが要因の一つであると捉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令和３年度に策定した「基金の積立てと活用の方針」において、当時の標準財政規模の約１５％にあたる８０億円を基本額と定め、当該方針に沿って適切に残高を維持できたと捉えている。また、実質収支比率は４．４４％で前年度比０．６８ポイントの減となった。３％～５％程度が望ましいとされていることから、適正な水準と認識しているが、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５年度の一般会計における標準財政規模比は、実質収支額の減少及び標準財政規模の増加により比率が低下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主な要因として、元利償還金が増加したことに加え、算入公債費等が減少したことにより、実質公債費比率の分子全体が増加した。</a:t>
          </a:r>
        </a:p>
        <a:p>
          <a:r>
            <a:rPr kumimoji="1" lang="ja-JP" altLang="en-US" sz="1400">
              <a:latin typeface="ＭＳ ゴシック" pitchFamily="49" charset="-128"/>
              <a:ea typeface="ＭＳ ゴシック" pitchFamily="49" charset="-128"/>
            </a:rPr>
            <a:t>今後も引き続き計画に基づく借入れ・返済を行い、目標値としている実質公債費比率８％以下の維持を目指す。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について、一般会計等に係る地方債の現在高や退職手当負担見込額等が増加したことに加え、充当可能財源等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において、充当可能基金及び基準財政需要額算入見込額が減少したことにより、将来負担比率の分子の額は増加しているものの、マイナスを維持している。</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の充実その他子どもの心身の健やかな成長に資する事業の財源を確保するための子ども・子育て応援基金を新設し、１５億５，０９８万６千円を積立てた一方で、庁舎建設事業の進捗に合わせ、庁舎建設基金から２４億９，３９４万３千円を取崩したこと等により、基金全体としては７億２，２００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７次府中市総合計画前期基本計画の計画期間である令和４年度から令和７年度までの基金の積立と活用の方針を定め、多様化する市民ニーズや新たな行政需要、公共施設の老朽化対策等に的確に対応していく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子ども・子育て応援基金：子ども・子育て支援の充実その他子どもの心身の健やかな成長に資する事業の財源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の校舎等整備事業費などの財源として、１５億７，７７９万円を取崩した一方で、今後、公共施設の老朽化対策が本格化してくることを踏まえ２５億７，０５０万８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庁舎建設基金：庁舎の建設工事のため、２億４，９００万円を積み立てた一方で、２４億９，３９４万３千円を取崩したことにより減少。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子育て支援の充実その他子どもの心身の健やかな成長に資する事業の財源を確保するために新設し、小・中学校の給食費無償化などに要する経費の財源として１５億５，０９８万６千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公共施設整備基金：将来の公共施設の用地取得、新築、改築及び改修事業のため、財政調整基金の保有額が８０億円を超える場合に財源が生じた際は可能な限り積立予定。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財政調整基金の残高は、標準財政規模の１５パーセント程度である８０億円を基本額とし、引き続き維持していくこととする。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127643620</v>
      </c>
      <c r="BO4" s="358"/>
      <c r="BP4" s="358"/>
      <c r="BQ4" s="358"/>
      <c r="BR4" s="358"/>
      <c r="BS4" s="358"/>
      <c r="BT4" s="358"/>
      <c r="BU4" s="359"/>
      <c r="BV4" s="357">
        <v>132911238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5.0999999999999996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124864751</v>
      </c>
      <c r="BO5" s="395"/>
      <c r="BP5" s="395"/>
      <c r="BQ5" s="395"/>
      <c r="BR5" s="395"/>
      <c r="BS5" s="395"/>
      <c r="BT5" s="395"/>
      <c r="BU5" s="396"/>
      <c r="BV5" s="394">
        <v>129780300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86.2</v>
      </c>
      <c r="CU5" s="392"/>
      <c r="CV5" s="392"/>
      <c r="CW5" s="392"/>
      <c r="CX5" s="392"/>
      <c r="CY5" s="392"/>
      <c r="CZ5" s="392"/>
      <c r="DA5" s="393"/>
      <c r="DB5" s="391">
        <v>82.9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2778869</v>
      </c>
      <c r="BO6" s="395"/>
      <c r="BP6" s="395"/>
      <c r="BQ6" s="395"/>
      <c r="BR6" s="395"/>
      <c r="BS6" s="395"/>
      <c r="BT6" s="395"/>
      <c r="BU6" s="396"/>
      <c r="BV6" s="394">
        <v>3130938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86.2</v>
      </c>
      <c r="CU6" s="432"/>
      <c r="CV6" s="432"/>
      <c r="CW6" s="432"/>
      <c r="CX6" s="432"/>
      <c r="CY6" s="432"/>
      <c r="CZ6" s="432"/>
      <c r="DA6" s="433"/>
      <c r="DB6" s="431">
        <v>82.9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53720</v>
      </c>
      <c r="BO7" s="395"/>
      <c r="BP7" s="395"/>
      <c r="BQ7" s="395"/>
      <c r="BR7" s="395"/>
      <c r="BS7" s="395"/>
      <c r="BT7" s="395"/>
      <c r="BU7" s="396"/>
      <c r="BV7" s="394">
        <v>173365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61387871</v>
      </c>
      <c r="CU7" s="395"/>
      <c r="CV7" s="395"/>
      <c r="CW7" s="395"/>
      <c r="CX7" s="395"/>
      <c r="CY7" s="395"/>
      <c r="CZ7" s="395"/>
      <c r="DA7" s="396"/>
      <c r="DB7" s="394">
        <v>57818577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2725149</v>
      </c>
      <c r="BO8" s="395"/>
      <c r="BP8" s="395"/>
      <c r="BQ8" s="395"/>
      <c r="BR8" s="395"/>
      <c r="BS8" s="395"/>
      <c r="BT8" s="395"/>
      <c r="BU8" s="396"/>
      <c r="BV8" s="394">
        <v>2957573</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1.21</v>
      </c>
      <c r="CU8" s="435"/>
      <c r="CV8" s="435"/>
      <c r="CW8" s="435"/>
      <c r="CX8" s="435"/>
      <c r="CY8" s="435"/>
      <c r="CZ8" s="435"/>
      <c r="DA8" s="436"/>
      <c r="DB8" s="434">
        <v>1.18</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262790</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-232424</v>
      </c>
      <c r="BO9" s="395"/>
      <c r="BP9" s="395"/>
      <c r="BQ9" s="395"/>
      <c r="BR9" s="395"/>
      <c r="BS9" s="395"/>
      <c r="BT9" s="395"/>
      <c r="BU9" s="396"/>
      <c r="BV9" s="394">
        <v>-1468810</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4.8</v>
      </c>
      <c r="CU9" s="392"/>
      <c r="CV9" s="392"/>
      <c r="CW9" s="392"/>
      <c r="CX9" s="392"/>
      <c r="CY9" s="392"/>
      <c r="CZ9" s="392"/>
      <c r="DA9" s="393"/>
      <c r="DB9" s="391">
        <v>4.4000000000000004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260274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170377</v>
      </c>
      <c r="BO10" s="395"/>
      <c r="BP10" s="395"/>
      <c r="BQ10" s="395"/>
      <c r="BR10" s="395"/>
      <c r="BS10" s="395"/>
      <c r="BT10" s="395"/>
      <c r="BU10" s="396"/>
      <c r="BV10" s="394">
        <v>6000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260078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170377</v>
      </c>
      <c r="BO12" s="395"/>
      <c r="BP12" s="395"/>
      <c r="BQ12" s="395"/>
      <c r="BR12" s="395"/>
      <c r="BS12" s="395"/>
      <c r="BT12" s="395"/>
      <c r="BU12" s="396"/>
      <c r="BV12" s="394">
        <v>6000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254091</v>
      </c>
      <c r="S13" s="479"/>
      <c r="T13" s="479"/>
      <c r="U13" s="479"/>
      <c r="V13" s="480"/>
      <c r="W13" s="410" t="s">
        <v>131</v>
      </c>
      <c r="X13" s="411"/>
      <c r="Y13" s="411"/>
      <c r="Z13" s="411"/>
      <c r="AA13" s="411"/>
      <c r="AB13" s="401"/>
      <c r="AC13" s="445">
        <v>759</v>
      </c>
      <c r="AD13" s="446"/>
      <c r="AE13" s="446"/>
      <c r="AF13" s="446"/>
      <c r="AG13" s="488"/>
      <c r="AH13" s="445">
        <v>770</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-232424</v>
      </c>
      <c r="BO13" s="395"/>
      <c r="BP13" s="395"/>
      <c r="BQ13" s="395"/>
      <c r="BR13" s="395"/>
      <c r="BS13" s="395"/>
      <c r="BT13" s="395"/>
      <c r="BU13" s="396"/>
      <c r="BV13" s="394">
        <v>-1468810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2.7</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259924</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254259</v>
      </c>
      <c r="S15" s="479"/>
      <c r="T15" s="479"/>
      <c r="U15" s="479"/>
      <c r="V15" s="480"/>
      <c r="W15" s="410" t="s">
        <v>137</v>
      </c>
      <c r="X15" s="411"/>
      <c r="Y15" s="411"/>
      <c r="Z15" s="411"/>
      <c r="AA15" s="411"/>
      <c r="AB15" s="401"/>
      <c r="AC15" s="445">
        <v>18673</v>
      </c>
      <c r="AD15" s="446"/>
      <c r="AE15" s="446"/>
      <c r="AF15" s="446"/>
      <c r="AG15" s="488"/>
      <c r="AH15" s="445">
        <v>21118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47578338</v>
      </c>
      <c r="BO15" s="358"/>
      <c r="BP15" s="358"/>
      <c r="BQ15" s="358"/>
      <c r="BR15" s="358"/>
      <c r="BS15" s="358"/>
      <c r="BT15" s="358"/>
      <c r="BU15" s="359"/>
      <c r="BV15" s="357">
        <v>44785184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16.5</v>
      </c>
      <c r="AD16" s="482"/>
      <c r="AE16" s="482"/>
      <c r="AF16" s="482"/>
      <c r="AG16" s="483"/>
      <c r="AH16" s="481">
        <v>18.5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37023073</v>
      </c>
      <c r="BO16" s="395"/>
      <c r="BP16" s="395"/>
      <c r="BQ16" s="395"/>
      <c r="BR16" s="395"/>
      <c r="BS16" s="395"/>
      <c r="BT16" s="395"/>
      <c r="BU16" s="396"/>
      <c r="BV16" s="394">
        <v>36645165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93549</v>
      </c>
      <c r="AD17" s="446"/>
      <c r="AE17" s="446"/>
      <c r="AF17" s="446"/>
      <c r="AG17" s="488"/>
      <c r="AH17" s="445">
        <v>92522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61387871</v>
      </c>
      <c r="BO17" s="395"/>
      <c r="BP17" s="395"/>
      <c r="BQ17" s="395"/>
      <c r="BR17" s="395"/>
      <c r="BS17" s="395"/>
      <c r="BT17" s="395"/>
      <c r="BU17" s="396"/>
      <c r="BV17" s="394">
        <v>57818577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29.43</v>
      </c>
      <c r="M18" s="518"/>
      <c r="N18" s="518"/>
      <c r="O18" s="518"/>
      <c r="P18" s="518"/>
      <c r="Q18" s="518"/>
      <c r="R18" s="519"/>
      <c r="S18" s="519"/>
      <c r="T18" s="519"/>
      <c r="U18" s="519"/>
      <c r="V18" s="520"/>
      <c r="W18" s="412"/>
      <c r="X18" s="413"/>
      <c r="Y18" s="413"/>
      <c r="Z18" s="413"/>
      <c r="AA18" s="413"/>
      <c r="AB18" s="404"/>
      <c r="AC18" s="521">
        <v>82.8</v>
      </c>
      <c r="AD18" s="522"/>
      <c r="AE18" s="522"/>
      <c r="AF18" s="522"/>
      <c r="AG18" s="523"/>
      <c r="AH18" s="521">
        <v>80.900000000000006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53325958</v>
      </c>
      <c r="BO18" s="395"/>
      <c r="BP18" s="395"/>
      <c r="BQ18" s="395"/>
      <c r="BR18" s="395"/>
      <c r="BS18" s="395"/>
      <c r="BT18" s="395"/>
      <c r="BU18" s="396"/>
      <c r="BV18" s="394">
        <v>50993005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8929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78505305</v>
      </c>
      <c r="BO19" s="395"/>
      <c r="BP19" s="395"/>
      <c r="BQ19" s="395"/>
      <c r="BR19" s="395"/>
      <c r="BS19" s="395"/>
      <c r="BT19" s="395"/>
      <c r="BU19" s="396"/>
      <c r="BV19" s="394">
        <v>77557574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123931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42615155</v>
      </c>
      <c r="BO22" s="358"/>
      <c r="BP22" s="358"/>
      <c r="BQ22" s="358"/>
      <c r="BR22" s="358"/>
      <c r="BS22" s="358"/>
      <c r="BT22" s="358"/>
      <c r="BU22" s="359"/>
      <c r="BV22" s="357">
        <v>40804460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4686942</v>
      </c>
      <c r="BO23" s="395"/>
      <c r="BP23" s="395"/>
      <c r="BQ23" s="395"/>
      <c r="BR23" s="395"/>
      <c r="BS23" s="395"/>
      <c r="BT23" s="395"/>
      <c r="BU23" s="396"/>
      <c r="BV23" s="394">
        <v>5628014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10800</v>
      </c>
      <c r="R24" s="446"/>
      <c r="S24" s="446"/>
      <c r="T24" s="446"/>
      <c r="U24" s="446"/>
      <c r="V24" s="488"/>
      <c r="W24" s="540"/>
      <c r="X24" s="541"/>
      <c r="Y24" s="542"/>
      <c r="Z24" s="444" t="s">
        <v>162</v>
      </c>
      <c r="AA24" s="424"/>
      <c r="AB24" s="424"/>
      <c r="AC24" s="424"/>
      <c r="AD24" s="424"/>
      <c r="AE24" s="424"/>
      <c r="AF24" s="424"/>
      <c r="AG24" s="425"/>
      <c r="AH24" s="445">
        <v>1245</v>
      </c>
      <c r="AI24" s="446"/>
      <c r="AJ24" s="446"/>
      <c r="AK24" s="446"/>
      <c r="AL24" s="488"/>
      <c r="AM24" s="445">
        <v>3716325</v>
      </c>
      <c r="AN24" s="446"/>
      <c r="AO24" s="446"/>
      <c r="AP24" s="446"/>
      <c r="AQ24" s="446"/>
      <c r="AR24" s="488"/>
      <c r="AS24" s="445">
        <v>2985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39100512</v>
      </c>
      <c r="BO24" s="395"/>
      <c r="BP24" s="395"/>
      <c r="BQ24" s="395"/>
      <c r="BR24" s="395"/>
      <c r="BS24" s="395"/>
      <c r="BT24" s="395"/>
      <c r="BU24" s="396"/>
      <c r="BV24" s="394">
        <v>36590140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9300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43081418</v>
      </c>
      <c r="BO25" s="358"/>
      <c r="BP25" s="358"/>
      <c r="BQ25" s="358"/>
      <c r="BR25" s="358"/>
      <c r="BS25" s="358"/>
      <c r="BT25" s="358"/>
      <c r="BU25" s="359"/>
      <c r="BV25" s="357">
        <v>39928902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8300</v>
      </c>
      <c r="R26" s="446"/>
      <c r="S26" s="446"/>
      <c r="T26" s="446"/>
      <c r="U26" s="446"/>
      <c r="V26" s="488"/>
      <c r="W26" s="540"/>
      <c r="X26" s="541"/>
      <c r="Y26" s="542"/>
      <c r="Z26" s="444" t="s">
        <v>168</v>
      </c>
      <c r="AA26" s="546"/>
      <c r="AB26" s="546"/>
      <c r="AC26" s="546"/>
      <c r="AD26" s="546"/>
      <c r="AE26" s="546"/>
      <c r="AF26" s="546"/>
      <c r="AG26" s="547"/>
      <c r="AH26" s="445">
        <v>61</v>
      </c>
      <c r="AI26" s="446"/>
      <c r="AJ26" s="446"/>
      <c r="AK26" s="446"/>
      <c r="AL26" s="488"/>
      <c r="AM26" s="445">
        <v>191967</v>
      </c>
      <c r="AN26" s="446"/>
      <c r="AO26" s="446"/>
      <c r="AP26" s="446"/>
      <c r="AQ26" s="446"/>
      <c r="AR26" s="488"/>
      <c r="AS26" s="445">
        <v>3147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3600000</v>
      </c>
      <c r="BO26" s="395"/>
      <c r="BP26" s="395"/>
      <c r="BQ26" s="395"/>
      <c r="BR26" s="395"/>
      <c r="BS26" s="395"/>
      <c r="BT26" s="395"/>
      <c r="BU26" s="396"/>
      <c r="BV26" s="394">
        <v>4500000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6500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18056</v>
      </c>
      <c r="AN27" s="446"/>
      <c r="AO27" s="446"/>
      <c r="AP27" s="446"/>
      <c r="AQ27" s="446"/>
      <c r="AR27" s="488"/>
      <c r="AS27" s="445">
        <v>4514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7200000</v>
      </c>
      <c r="BO27" s="514"/>
      <c r="BP27" s="514"/>
      <c r="BQ27" s="514"/>
      <c r="BR27" s="514"/>
      <c r="BS27" s="514"/>
      <c r="BT27" s="514"/>
      <c r="BU27" s="515"/>
      <c r="BV27" s="513">
        <v>7200000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8000000</v>
      </c>
      <c r="BO28" s="358"/>
      <c r="BP28" s="358"/>
      <c r="BQ28" s="358"/>
      <c r="BR28" s="358"/>
      <c r="BS28" s="358"/>
      <c r="BT28" s="358"/>
      <c r="BU28" s="359"/>
      <c r="BV28" s="357">
        <v>8000000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1249</v>
      </c>
      <c r="AI29" s="446"/>
      <c r="AJ29" s="446"/>
      <c r="AK29" s="446"/>
      <c r="AL29" s="488"/>
      <c r="AM29" s="445">
        <v>3734381</v>
      </c>
      <c r="AN29" s="446"/>
      <c r="AO29" s="446"/>
      <c r="AP29" s="446"/>
      <c r="AQ29" s="446"/>
      <c r="AR29" s="488"/>
      <c r="AS29" s="445">
        <v>2990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55954989</v>
      </c>
      <c r="BO30" s="514"/>
      <c r="BP30" s="514"/>
      <c r="BQ30" s="514"/>
      <c r="BR30" s="514"/>
      <c r="BS30" s="514"/>
      <c r="BT30" s="514"/>
      <c r="BU30" s="515"/>
      <c r="BV30" s="513">
        <v>56676960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競走事業会計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府中市土地開発公社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公共用地特別会計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多摩川衛生組合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（公財）府中市勤労者福祉振興公社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東京都後期高齢者医療広域連合（一般会計）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（公財）府中文化振興財団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東京市町村総合事務組合（一般会計）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（株）府中駐車場管理公社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東京都後期高齢者医療広域連合
（後期高齢者医療特別会計）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（一社）まちづくり府中</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東京市町村総合事務組合
（交通災害共済事業特別会計）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稲城・府中墓苑組合（一般会計）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稲城・府中墓苑組合（墓地特別会計）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n3sjbLCZEN+ZAYDjO1SQ/ZqV69P9ldFfl2Y00q73/eSIhfgSyGo5NUxMmgY3DFSD6G+i4MFTHvVpNBIJxaC0mw==" saltValue="dN9dU1jKlK/HWtT1O6Wn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55332843</v>
      </c>
      <c r="S5" s="600"/>
      <c r="T5" s="600"/>
      <c r="U5" s="600"/>
      <c r="V5" s="600"/>
      <c r="W5" s="600"/>
      <c r="X5" s="600"/>
      <c r="Y5" s="601"/>
      <c r="Z5" s="602">
        <v>43.3</v>
      </c>
      <c r="AA5" s="602"/>
      <c r="AB5" s="602"/>
      <c r="AC5" s="602"/>
      <c r="AD5" s="603">
        <v>51868306</v>
      </c>
      <c r="AE5" s="603"/>
      <c r="AF5" s="603"/>
      <c r="AG5" s="603"/>
      <c r="AH5" s="603"/>
      <c r="AI5" s="603"/>
      <c r="AJ5" s="603"/>
      <c r="AK5" s="603"/>
      <c r="AL5" s="604">
        <v>83.9</v>
      </c>
      <c r="AM5" s="605"/>
      <c r="AN5" s="605"/>
      <c r="AO5" s="606"/>
      <c r="AP5" s="596" t="s">
        <v>216</v>
      </c>
      <c r="AQ5" s="597"/>
      <c r="AR5" s="597"/>
      <c r="AS5" s="597"/>
      <c r="AT5" s="597"/>
      <c r="AU5" s="597"/>
      <c r="AV5" s="597"/>
      <c r="AW5" s="597"/>
      <c r="AX5" s="597"/>
      <c r="AY5" s="597"/>
      <c r="AZ5" s="597"/>
      <c r="BA5" s="597"/>
      <c r="BB5" s="597"/>
      <c r="BC5" s="597"/>
      <c r="BD5" s="597"/>
      <c r="BE5" s="597"/>
      <c r="BF5" s="598"/>
      <c r="BG5" s="610">
        <v>51868306</v>
      </c>
      <c r="BH5" s="611"/>
      <c r="BI5" s="611"/>
      <c r="BJ5" s="611"/>
      <c r="BK5" s="611"/>
      <c r="BL5" s="611"/>
      <c r="BM5" s="611"/>
      <c r="BN5" s="612"/>
      <c r="BO5" s="613">
        <v>93.7</v>
      </c>
      <c r="BP5" s="613"/>
      <c r="BQ5" s="613"/>
      <c r="BR5" s="613"/>
      <c r="BS5" s="614">
        <v>786850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405318</v>
      </c>
      <c r="S6" s="611"/>
      <c r="T6" s="611"/>
      <c r="U6" s="611"/>
      <c r="V6" s="611"/>
      <c r="W6" s="611"/>
      <c r="X6" s="611"/>
      <c r="Y6" s="612"/>
      <c r="Z6" s="613">
        <v>0.3</v>
      </c>
      <c r="AA6" s="613"/>
      <c r="AB6" s="613"/>
      <c r="AC6" s="613"/>
      <c r="AD6" s="614">
        <v>405318</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51868306</v>
      </c>
      <c r="BH6" s="611"/>
      <c r="BI6" s="611"/>
      <c r="BJ6" s="611"/>
      <c r="BK6" s="611"/>
      <c r="BL6" s="611"/>
      <c r="BM6" s="611"/>
      <c r="BN6" s="612"/>
      <c r="BO6" s="613">
        <v>93.7</v>
      </c>
      <c r="BP6" s="613"/>
      <c r="BQ6" s="613"/>
      <c r="BR6" s="613"/>
      <c r="BS6" s="614">
        <v>786850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510216</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510165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88392</v>
      </c>
      <c r="S7" s="611"/>
      <c r="T7" s="611"/>
      <c r="U7" s="611"/>
      <c r="V7" s="611"/>
      <c r="W7" s="611"/>
      <c r="X7" s="611"/>
      <c r="Y7" s="612"/>
      <c r="Z7" s="613">
        <v>0.1</v>
      </c>
      <c r="AA7" s="613"/>
      <c r="AB7" s="613"/>
      <c r="AC7" s="613"/>
      <c r="AD7" s="614">
        <v>88392</v>
      </c>
      <c r="AE7" s="614"/>
      <c r="AF7" s="614"/>
      <c r="AG7" s="614"/>
      <c r="AH7" s="614"/>
      <c r="AI7" s="614"/>
      <c r="AJ7" s="614"/>
      <c r="AK7" s="614"/>
      <c r="AL7" s="615">
        <v>0.1</v>
      </c>
      <c r="AM7" s="616"/>
      <c r="AN7" s="616"/>
      <c r="AO7" s="617"/>
      <c r="AP7" s="607" t="s">
        <v>224</v>
      </c>
      <c r="AQ7" s="608"/>
      <c r="AR7" s="608"/>
      <c r="AS7" s="608"/>
      <c r="AT7" s="608"/>
      <c r="AU7" s="608"/>
      <c r="AV7" s="608"/>
      <c r="AW7" s="608"/>
      <c r="AX7" s="608"/>
      <c r="AY7" s="608"/>
      <c r="AZ7" s="608"/>
      <c r="BA7" s="608"/>
      <c r="BB7" s="608"/>
      <c r="BC7" s="608"/>
      <c r="BD7" s="608"/>
      <c r="BE7" s="608"/>
      <c r="BF7" s="609"/>
      <c r="BG7" s="610">
        <v>26740547</v>
      </c>
      <c r="BH7" s="611"/>
      <c r="BI7" s="611"/>
      <c r="BJ7" s="611"/>
      <c r="BK7" s="611"/>
      <c r="BL7" s="611"/>
      <c r="BM7" s="611"/>
      <c r="BN7" s="612"/>
      <c r="BO7" s="613">
        <v>48.3</v>
      </c>
      <c r="BP7" s="613"/>
      <c r="BQ7" s="613"/>
      <c r="BR7" s="613"/>
      <c r="BS7" s="614">
        <v>786850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18677311</v>
      </c>
      <c r="CS7" s="611"/>
      <c r="CT7" s="611"/>
      <c r="CU7" s="611"/>
      <c r="CV7" s="611"/>
      <c r="CW7" s="611"/>
      <c r="CX7" s="611"/>
      <c r="CY7" s="612"/>
      <c r="CZ7" s="613">
        <v>15</v>
      </c>
      <c r="DA7" s="613"/>
      <c r="DB7" s="613"/>
      <c r="DC7" s="613"/>
      <c r="DD7" s="619">
        <v>4088789</v>
      </c>
      <c r="DE7" s="611"/>
      <c r="DF7" s="611"/>
      <c r="DG7" s="611"/>
      <c r="DH7" s="611"/>
      <c r="DI7" s="611"/>
      <c r="DJ7" s="611"/>
      <c r="DK7" s="611"/>
      <c r="DL7" s="611"/>
      <c r="DM7" s="611"/>
      <c r="DN7" s="611"/>
      <c r="DO7" s="611"/>
      <c r="DP7" s="612"/>
      <c r="DQ7" s="619">
        <v>13008509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469803</v>
      </c>
      <c r="S8" s="611"/>
      <c r="T8" s="611"/>
      <c r="U8" s="611"/>
      <c r="V8" s="611"/>
      <c r="W8" s="611"/>
      <c r="X8" s="611"/>
      <c r="Y8" s="612"/>
      <c r="Z8" s="613">
        <v>0.4</v>
      </c>
      <c r="AA8" s="613"/>
      <c r="AB8" s="613"/>
      <c r="AC8" s="613"/>
      <c r="AD8" s="614">
        <v>469803</v>
      </c>
      <c r="AE8" s="614"/>
      <c r="AF8" s="614"/>
      <c r="AG8" s="614"/>
      <c r="AH8" s="614"/>
      <c r="AI8" s="614"/>
      <c r="AJ8" s="614"/>
      <c r="AK8" s="614"/>
      <c r="AL8" s="615">
        <v>0.8</v>
      </c>
      <c r="AM8" s="616"/>
      <c r="AN8" s="616"/>
      <c r="AO8" s="617"/>
      <c r="AP8" s="607" t="s">
        <v>227</v>
      </c>
      <c r="AQ8" s="608"/>
      <c r="AR8" s="608"/>
      <c r="AS8" s="608"/>
      <c r="AT8" s="608"/>
      <c r="AU8" s="608"/>
      <c r="AV8" s="608"/>
      <c r="AW8" s="608"/>
      <c r="AX8" s="608"/>
      <c r="AY8" s="608"/>
      <c r="AZ8" s="608"/>
      <c r="BA8" s="608"/>
      <c r="BB8" s="608"/>
      <c r="BC8" s="608"/>
      <c r="BD8" s="608"/>
      <c r="BE8" s="608"/>
      <c r="BF8" s="609"/>
      <c r="BG8" s="610">
        <v>491742</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60662422</v>
      </c>
      <c r="CS8" s="611"/>
      <c r="CT8" s="611"/>
      <c r="CU8" s="611"/>
      <c r="CV8" s="611"/>
      <c r="CW8" s="611"/>
      <c r="CX8" s="611"/>
      <c r="CY8" s="612"/>
      <c r="CZ8" s="613">
        <v>48.6</v>
      </c>
      <c r="DA8" s="613"/>
      <c r="DB8" s="613"/>
      <c r="DC8" s="613"/>
      <c r="DD8" s="619">
        <v>2021143</v>
      </c>
      <c r="DE8" s="611"/>
      <c r="DF8" s="611"/>
      <c r="DG8" s="611"/>
      <c r="DH8" s="611"/>
      <c r="DI8" s="611"/>
      <c r="DJ8" s="611"/>
      <c r="DK8" s="611"/>
      <c r="DL8" s="611"/>
      <c r="DM8" s="611"/>
      <c r="DN8" s="611"/>
      <c r="DO8" s="611"/>
      <c r="DP8" s="612"/>
      <c r="DQ8" s="619">
        <v>30216357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503531</v>
      </c>
      <c r="S9" s="611"/>
      <c r="T9" s="611"/>
      <c r="U9" s="611"/>
      <c r="V9" s="611"/>
      <c r="W9" s="611"/>
      <c r="X9" s="611"/>
      <c r="Y9" s="612"/>
      <c r="Z9" s="613">
        <v>0.4</v>
      </c>
      <c r="AA9" s="613"/>
      <c r="AB9" s="613"/>
      <c r="AC9" s="613"/>
      <c r="AD9" s="614">
        <v>503531</v>
      </c>
      <c r="AE9" s="614"/>
      <c r="AF9" s="614"/>
      <c r="AG9" s="614"/>
      <c r="AH9" s="614"/>
      <c r="AI9" s="614"/>
      <c r="AJ9" s="614"/>
      <c r="AK9" s="614"/>
      <c r="AL9" s="615">
        <v>0.8</v>
      </c>
      <c r="AM9" s="616"/>
      <c r="AN9" s="616"/>
      <c r="AO9" s="617"/>
      <c r="AP9" s="607" t="s">
        <v>230</v>
      </c>
      <c r="AQ9" s="608"/>
      <c r="AR9" s="608"/>
      <c r="AS9" s="608"/>
      <c r="AT9" s="608"/>
      <c r="AU9" s="608"/>
      <c r="AV9" s="608"/>
      <c r="AW9" s="608"/>
      <c r="AX9" s="608"/>
      <c r="AY9" s="608"/>
      <c r="AZ9" s="608"/>
      <c r="BA9" s="608"/>
      <c r="BB9" s="608"/>
      <c r="BC9" s="608"/>
      <c r="BD9" s="608"/>
      <c r="BE9" s="608"/>
      <c r="BF9" s="609"/>
      <c r="BG9" s="610">
        <v>21062645</v>
      </c>
      <c r="BH9" s="611"/>
      <c r="BI9" s="611"/>
      <c r="BJ9" s="611"/>
      <c r="BK9" s="611"/>
      <c r="BL9" s="611"/>
      <c r="BM9" s="611"/>
      <c r="BN9" s="612"/>
      <c r="BO9" s="613">
        <v>38.1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7932035</v>
      </c>
      <c r="CS9" s="611"/>
      <c r="CT9" s="611"/>
      <c r="CU9" s="611"/>
      <c r="CV9" s="611"/>
      <c r="CW9" s="611"/>
      <c r="CX9" s="611"/>
      <c r="CY9" s="612"/>
      <c r="CZ9" s="613">
        <v>6.4</v>
      </c>
      <c r="DA9" s="613"/>
      <c r="DB9" s="613"/>
      <c r="DC9" s="613"/>
      <c r="DD9" s="619">
        <v>133379</v>
      </c>
      <c r="DE9" s="611"/>
      <c r="DF9" s="611"/>
      <c r="DG9" s="611"/>
      <c r="DH9" s="611"/>
      <c r="DI9" s="611"/>
      <c r="DJ9" s="611"/>
      <c r="DK9" s="611"/>
      <c r="DL9" s="611"/>
      <c r="DM9" s="611"/>
      <c r="DN9" s="611"/>
      <c r="DO9" s="611"/>
      <c r="DP9" s="612"/>
      <c r="DQ9" s="619">
        <v>5375253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749723</v>
      </c>
      <c r="BH10" s="611"/>
      <c r="BI10" s="611"/>
      <c r="BJ10" s="611"/>
      <c r="BK10" s="611"/>
      <c r="BL10" s="611"/>
      <c r="BM10" s="611"/>
      <c r="BN10" s="612"/>
      <c r="BO10" s="613">
        <v>1.4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598418</v>
      </c>
      <c r="CS10" s="611"/>
      <c r="CT10" s="611"/>
      <c r="CU10" s="611"/>
      <c r="CV10" s="611"/>
      <c r="CW10" s="611"/>
      <c r="CX10" s="611"/>
      <c r="CY10" s="612"/>
      <c r="CZ10" s="613">
        <v>0.5</v>
      </c>
      <c r="DA10" s="613"/>
      <c r="DB10" s="613"/>
      <c r="DC10" s="613"/>
      <c r="DD10" s="619" t="s">
        <v>122</v>
      </c>
      <c r="DE10" s="611"/>
      <c r="DF10" s="611"/>
      <c r="DG10" s="611"/>
      <c r="DH10" s="611"/>
      <c r="DI10" s="611"/>
      <c r="DJ10" s="611"/>
      <c r="DK10" s="611"/>
      <c r="DL10" s="611"/>
      <c r="DM10" s="611"/>
      <c r="DN10" s="611"/>
      <c r="DO10" s="611"/>
      <c r="DP10" s="612"/>
      <c r="DQ10" s="619">
        <v>492232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6353353</v>
      </c>
      <c r="S11" s="611"/>
      <c r="T11" s="611"/>
      <c r="U11" s="611"/>
      <c r="V11" s="611"/>
      <c r="W11" s="611"/>
      <c r="X11" s="611"/>
      <c r="Y11" s="612"/>
      <c r="Z11" s="615">
        <v>5</v>
      </c>
      <c r="AA11" s="616"/>
      <c r="AB11" s="616"/>
      <c r="AC11" s="622"/>
      <c r="AD11" s="619">
        <v>6353353</v>
      </c>
      <c r="AE11" s="611"/>
      <c r="AF11" s="611"/>
      <c r="AG11" s="611"/>
      <c r="AH11" s="611"/>
      <c r="AI11" s="611"/>
      <c r="AJ11" s="611"/>
      <c r="AK11" s="612"/>
      <c r="AL11" s="615">
        <v>10.3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4436437</v>
      </c>
      <c r="BH11" s="611"/>
      <c r="BI11" s="611"/>
      <c r="BJ11" s="611"/>
      <c r="BK11" s="611"/>
      <c r="BL11" s="611"/>
      <c r="BM11" s="611"/>
      <c r="BN11" s="612"/>
      <c r="BO11" s="613">
        <v>8</v>
      </c>
      <c r="BP11" s="613"/>
      <c r="BQ11" s="613"/>
      <c r="BR11" s="613"/>
      <c r="BS11" s="614">
        <v>786850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122416</v>
      </c>
      <c r="CS11" s="611"/>
      <c r="CT11" s="611"/>
      <c r="CU11" s="611"/>
      <c r="CV11" s="611"/>
      <c r="CW11" s="611"/>
      <c r="CX11" s="611"/>
      <c r="CY11" s="612"/>
      <c r="CZ11" s="613">
        <v>0.1</v>
      </c>
      <c r="DA11" s="613"/>
      <c r="DB11" s="613"/>
      <c r="DC11" s="613"/>
      <c r="DD11" s="619">
        <v>21251</v>
      </c>
      <c r="DE11" s="611"/>
      <c r="DF11" s="611"/>
      <c r="DG11" s="611"/>
      <c r="DH11" s="611"/>
      <c r="DI11" s="611"/>
      <c r="DJ11" s="611"/>
      <c r="DK11" s="611"/>
      <c r="DL11" s="611"/>
      <c r="DM11" s="611"/>
      <c r="DN11" s="611"/>
      <c r="DO11" s="611"/>
      <c r="DP11" s="612"/>
      <c r="DQ11" s="619">
        <v>97395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23428052</v>
      </c>
      <c r="BH12" s="611"/>
      <c r="BI12" s="611"/>
      <c r="BJ12" s="611"/>
      <c r="BK12" s="611"/>
      <c r="BL12" s="611"/>
      <c r="BM12" s="611"/>
      <c r="BN12" s="612"/>
      <c r="BO12" s="613">
        <v>42.3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1203801</v>
      </c>
      <c r="CS12" s="611"/>
      <c r="CT12" s="611"/>
      <c r="CU12" s="611"/>
      <c r="CV12" s="611"/>
      <c r="CW12" s="611"/>
      <c r="CX12" s="611"/>
      <c r="CY12" s="612"/>
      <c r="CZ12" s="613">
        <v>1</v>
      </c>
      <c r="DA12" s="613"/>
      <c r="DB12" s="613"/>
      <c r="DC12" s="613"/>
      <c r="DD12" s="619">
        <v>2001</v>
      </c>
      <c r="DE12" s="611"/>
      <c r="DF12" s="611"/>
      <c r="DG12" s="611"/>
      <c r="DH12" s="611"/>
      <c r="DI12" s="611"/>
      <c r="DJ12" s="611"/>
      <c r="DK12" s="611"/>
      <c r="DL12" s="611"/>
      <c r="DM12" s="611"/>
      <c r="DN12" s="611"/>
      <c r="DO12" s="611"/>
      <c r="DP12" s="612"/>
      <c r="DQ12" s="619">
        <v>1134244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23051775</v>
      </c>
      <c r="BH13" s="611"/>
      <c r="BI13" s="611"/>
      <c r="BJ13" s="611"/>
      <c r="BK13" s="611"/>
      <c r="BL13" s="611"/>
      <c r="BM13" s="611"/>
      <c r="BN13" s="612"/>
      <c r="BO13" s="613">
        <v>41.7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6418036</v>
      </c>
      <c r="CS13" s="611"/>
      <c r="CT13" s="611"/>
      <c r="CU13" s="611"/>
      <c r="CV13" s="611"/>
      <c r="CW13" s="611"/>
      <c r="CX13" s="611"/>
      <c r="CY13" s="612"/>
      <c r="CZ13" s="613">
        <v>5.0999999999999996</v>
      </c>
      <c r="DA13" s="613"/>
      <c r="DB13" s="613"/>
      <c r="DC13" s="613"/>
      <c r="DD13" s="619">
        <v>2206722</v>
      </c>
      <c r="DE13" s="611"/>
      <c r="DF13" s="611"/>
      <c r="DG13" s="611"/>
      <c r="DH13" s="611"/>
      <c r="DI13" s="611"/>
      <c r="DJ13" s="611"/>
      <c r="DK13" s="611"/>
      <c r="DL13" s="611"/>
      <c r="DM13" s="611"/>
      <c r="DN13" s="611"/>
      <c r="DO13" s="611"/>
      <c r="DP13" s="612"/>
      <c r="DQ13" s="619">
        <v>5774331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3009</v>
      </c>
      <c r="S14" s="611"/>
      <c r="T14" s="611"/>
      <c r="U14" s="611"/>
      <c r="V14" s="611"/>
      <c r="W14" s="611"/>
      <c r="X14" s="611"/>
      <c r="Y14" s="612"/>
      <c r="Z14" s="613">
        <v>0</v>
      </c>
      <c r="AA14" s="613"/>
      <c r="AB14" s="613"/>
      <c r="AC14" s="613"/>
      <c r="AD14" s="614">
        <v>3009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220387</v>
      </c>
      <c r="BH14" s="611"/>
      <c r="BI14" s="611"/>
      <c r="BJ14" s="611"/>
      <c r="BK14" s="611"/>
      <c r="BL14" s="611"/>
      <c r="BM14" s="611"/>
      <c r="BN14" s="612"/>
      <c r="BO14" s="613">
        <v>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2939773</v>
      </c>
      <c r="CS14" s="611"/>
      <c r="CT14" s="611"/>
      <c r="CU14" s="611"/>
      <c r="CV14" s="611"/>
      <c r="CW14" s="611"/>
      <c r="CX14" s="611"/>
      <c r="CY14" s="612"/>
      <c r="CZ14" s="613">
        <v>2.4</v>
      </c>
      <c r="DA14" s="613"/>
      <c r="DB14" s="613"/>
      <c r="DC14" s="613"/>
      <c r="DD14" s="619">
        <v>119217</v>
      </c>
      <c r="DE14" s="611"/>
      <c r="DF14" s="611"/>
      <c r="DG14" s="611"/>
      <c r="DH14" s="611"/>
      <c r="DI14" s="611"/>
      <c r="DJ14" s="611"/>
      <c r="DK14" s="611"/>
      <c r="DL14" s="611"/>
      <c r="DM14" s="611"/>
      <c r="DN14" s="611"/>
      <c r="DO14" s="611"/>
      <c r="DP14" s="612"/>
      <c r="DQ14" s="619">
        <v>2882210</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1479320</v>
      </c>
      <c r="BH15" s="611"/>
      <c r="BI15" s="611"/>
      <c r="BJ15" s="611"/>
      <c r="BK15" s="611"/>
      <c r="BL15" s="611"/>
      <c r="BM15" s="611"/>
      <c r="BN15" s="612"/>
      <c r="BO15" s="613">
        <v>2.7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21944844</v>
      </c>
      <c r="CS15" s="611"/>
      <c r="CT15" s="611"/>
      <c r="CU15" s="611"/>
      <c r="CV15" s="611"/>
      <c r="CW15" s="611"/>
      <c r="CX15" s="611"/>
      <c r="CY15" s="612"/>
      <c r="CZ15" s="613">
        <v>17.600000000000001</v>
      </c>
      <c r="DA15" s="613"/>
      <c r="DB15" s="613"/>
      <c r="DC15" s="613"/>
      <c r="DD15" s="619">
        <v>8687623</v>
      </c>
      <c r="DE15" s="611"/>
      <c r="DF15" s="611"/>
      <c r="DG15" s="611"/>
      <c r="DH15" s="611"/>
      <c r="DI15" s="611"/>
      <c r="DJ15" s="611"/>
      <c r="DK15" s="611"/>
      <c r="DL15" s="611"/>
      <c r="DM15" s="611"/>
      <c r="DN15" s="611"/>
      <c r="DO15" s="611"/>
      <c r="DP15" s="612"/>
      <c r="DQ15" s="619">
        <v>12460883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112588</v>
      </c>
      <c r="S16" s="611"/>
      <c r="T16" s="611"/>
      <c r="U16" s="611"/>
      <c r="V16" s="611"/>
      <c r="W16" s="611"/>
      <c r="X16" s="611"/>
      <c r="Y16" s="612"/>
      <c r="Z16" s="613">
        <v>0.1</v>
      </c>
      <c r="AA16" s="613"/>
      <c r="AB16" s="613"/>
      <c r="AC16" s="613"/>
      <c r="AD16" s="614">
        <v>112588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9351</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351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1213767</v>
      </c>
      <c r="S17" s="611"/>
      <c r="T17" s="611"/>
      <c r="U17" s="611"/>
      <c r="V17" s="611"/>
      <c r="W17" s="611"/>
      <c r="X17" s="611"/>
      <c r="Y17" s="612"/>
      <c r="Z17" s="613">
        <v>1</v>
      </c>
      <c r="AA17" s="613"/>
      <c r="AB17" s="613"/>
      <c r="AC17" s="613"/>
      <c r="AD17" s="614">
        <v>1213767</v>
      </c>
      <c r="AE17" s="614"/>
      <c r="AF17" s="614"/>
      <c r="AG17" s="614"/>
      <c r="AH17" s="614"/>
      <c r="AI17" s="614"/>
      <c r="AJ17" s="614"/>
      <c r="AK17" s="614"/>
      <c r="AL17" s="615">
        <v>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3846128</v>
      </c>
      <c r="CS17" s="611"/>
      <c r="CT17" s="611"/>
      <c r="CU17" s="611"/>
      <c r="CV17" s="611"/>
      <c r="CW17" s="611"/>
      <c r="CX17" s="611"/>
      <c r="CY17" s="612"/>
      <c r="CZ17" s="613">
        <v>3.1</v>
      </c>
      <c r="DA17" s="613"/>
      <c r="DB17" s="613"/>
      <c r="DC17" s="613"/>
      <c r="DD17" s="619" t="s">
        <v>122</v>
      </c>
      <c r="DE17" s="611"/>
      <c r="DF17" s="611"/>
      <c r="DG17" s="611"/>
      <c r="DH17" s="611"/>
      <c r="DI17" s="611"/>
      <c r="DJ17" s="611"/>
      <c r="DK17" s="611"/>
      <c r="DL17" s="611"/>
      <c r="DM17" s="611"/>
      <c r="DN17" s="611"/>
      <c r="DO17" s="611"/>
      <c r="DP17" s="612"/>
      <c r="DQ17" s="619">
        <v>3774506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273878</v>
      </c>
      <c r="S18" s="611"/>
      <c r="T18" s="611"/>
      <c r="U18" s="611"/>
      <c r="V18" s="611"/>
      <c r="W18" s="611"/>
      <c r="X18" s="611"/>
      <c r="Y18" s="612"/>
      <c r="Z18" s="613">
        <v>0.2</v>
      </c>
      <c r="AA18" s="613"/>
      <c r="AB18" s="613"/>
      <c r="AC18" s="613"/>
      <c r="AD18" s="614">
        <v>273878</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271946</v>
      </c>
      <c r="S19" s="611"/>
      <c r="T19" s="611"/>
      <c r="U19" s="611"/>
      <c r="V19" s="611"/>
      <c r="W19" s="611"/>
      <c r="X19" s="611"/>
      <c r="Y19" s="612"/>
      <c r="Z19" s="613">
        <v>0.2</v>
      </c>
      <c r="AA19" s="613"/>
      <c r="AB19" s="613"/>
      <c r="AC19" s="613"/>
      <c r="AD19" s="614">
        <v>271946</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3464537</v>
      </c>
      <c r="BH19" s="611"/>
      <c r="BI19" s="611"/>
      <c r="BJ19" s="611"/>
      <c r="BK19" s="611"/>
      <c r="BL19" s="611"/>
      <c r="BM19" s="611"/>
      <c r="BN19" s="612"/>
      <c r="BO19" s="613">
        <v>6.3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1932</v>
      </c>
      <c r="S20" s="611"/>
      <c r="T20" s="611"/>
      <c r="U20" s="611"/>
      <c r="V20" s="611"/>
      <c r="W20" s="611"/>
      <c r="X20" s="611"/>
      <c r="Y20" s="612"/>
      <c r="Z20" s="613">
        <v>0</v>
      </c>
      <c r="AA20" s="613"/>
      <c r="AB20" s="613"/>
      <c r="AC20" s="613"/>
      <c r="AD20" s="614">
        <v>1932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3464537</v>
      </c>
      <c r="BH20" s="611"/>
      <c r="BI20" s="611"/>
      <c r="BJ20" s="611"/>
      <c r="BK20" s="611"/>
      <c r="BL20" s="611"/>
      <c r="BM20" s="611"/>
      <c r="BN20" s="612"/>
      <c r="BO20" s="613">
        <v>6.3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124864751</v>
      </c>
      <c r="CS20" s="611"/>
      <c r="CT20" s="611"/>
      <c r="CU20" s="611"/>
      <c r="CV20" s="611"/>
      <c r="CW20" s="611"/>
      <c r="CX20" s="611"/>
      <c r="CY20" s="612"/>
      <c r="CZ20" s="613">
        <v>100</v>
      </c>
      <c r="DA20" s="613"/>
      <c r="DB20" s="613"/>
      <c r="DC20" s="613"/>
      <c r="DD20" s="619">
        <v>17280125</v>
      </c>
      <c r="DE20" s="611"/>
      <c r="DF20" s="611"/>
      <c r="DG20" s="611"/>
      <c r="DH20" s="611"/>
      <c r="DI20" s="611"/>
      <c r="DJ20" s="611"/>
      <c r="DK20" s="611"/>
      <c r="DL20" s="611"/>
      <c r="DM20" s="611"/>
      <c r="DN20" s="611"/>
      <c r="DO20" s="611"/>
      <c r="DP20" s="612"/>
      <c r="DQ20" s="619">
        <v>75726436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38809</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38720</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3464537</v>
      </c>
      <c r="BH23" s="611"/>
      <c r="BI23" s="611"/>
      <c r="BJ23" s="611"/>
      <c r="BK23" s="611"/>
      <c r="BL23" s="611"/>
      <c r="BM23" s="611"/>
      <c r="BN23" s="612"/>
      <c r="BO23" s="613">
        <v>6.3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89</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52043916</v>
      </c>
      <c r="CS24" s="600"/>
      <c r="CT24" s="600"/>
      <c r="CU24" s="600"/>
      <c r="CV24" s="600"/>
      <c r="CW24" s="600"/>
      <c r="CX24" s="600"/>
      <c r="CY24" s="601"/>
      <c r="CZ24" s="604">
        <v>41.7</v>
      </c>
      <c r="DA24" s="605"/>
      <c r="DB24" s="605"/>
      <c r="DC24" s="621"/>
      <c r="DD24" s="645">
        <v>26962314</v>
      </c>
      <c r="DE24" s="600"/>
      <c r="DF24" s="600"/>
      <c r="DG24" s="600"/>
      <c r="DH24" s="600"/>
      <c r="DI24" s="600"/>
      <c r="DJ24" s="600"/>
      <c r="DK24" s="601"/>
      <c r="DL24" s="645">
        <v>23095148</v>
      </c>
      <c r="DM24" s="600"/>
      <c r="DN24" s="600"/>
      <c r="DO24" s="600"/>
      <c r="DP24" s="600"/>
      <c r="DQ24" s="600"/>
      <c r="DR24" s="600"/>
      <c r="DS24" s="600"/>
      <c r="DT24" s="600"/>
      <c r="DU24" s="600"/>
      <c r="DV24" s="601"/>
      <c r="DW24" s="604">
        <v>37.4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64795291</v>
      </c>
      <c r="S25" s="611"/>
      <c r="T25" s="611"/>
      <c r="U25" s="611"/>
      <c r="V25" s="611"/>
      <c r="W25" s="611"/>
      <c r="X25" s="611"/>
      <c r="Y25" s="612"/>
      <c r="Z25" s="613">
        <v>50.8</v>
      </c>
      <c r="AA25" s="613"/>
      <c r="AB25" s="613"/>
      <c r="AC25" s="613"/>
      <c r="AD25" s="614">
        <v>61291945</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12903144</v>
      </c>
      <c r="CS25" s="642"/>
      <c r="CT25" s="642"/>
      <c r="CU25" s="642"/>
      <c r="CV25" s="642"/>
      <c r="CW25" s="642"/>
      <c r="CX25" s="642"/>
      <c r="CY25" s="643"/>
      <c r="CZ25" s="615">
        <v>10.3</v>
      </c>
      <c r="DA25" s="640"/>
      <c r="DB25" s="640"/>
      <c r="DC25" s="644"/>
      <c r="DD25" s="619">
        <v>11578819</v>
      </c>
      <c r="DE25" s="642"/>
      <c r="DF25" s="642"/>
      <c r="DG25" s="642"/>
      <c r="DH25" s="642"/>
      <c r="DI25" s="642"/>
      <c r="DJ25" s="642"/>
      <c r="DK25" s="643"/>
      <c r="DL25" s="619">
        <v>10246613</v>
      </c>
      <c r="DM25" s="642"/>
      <c r="DN25" s="642"/>
      <c r="DO25" s="642"/>
      <c r="DP25" s="642"/>
      <c r="DQ25" s="642"/>
      <c r="DR25" s="642"/>
      <c r="DS25" s="642"/>
      <c r="DT25" s="642"/>
      <c r="DU25" s="642"/>
      <c r="DV25" s="643"/>
      <c r="DW25" s="615">
        <v>16.600000000000001</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19951</v>
      </c>
      <c r="S26" s="611"/>
      <c r="T26" s="611"/>
      <c r="U26" s="611"/>
      <c r="V26" s="611"/>
      <c r="W26" s="611"/>
      <c r="X26" s="611"/>
      <c r="Y26" s="612"/>
      <c r="Z26" s="613">
        <v>0</v>
      </c>
      <c r="AA26" s="613"/>
      <c r="AB26" s="613"/>
      <c r="AC26" s="613"/>
      <c r="AD26" s="614">
        <v>19951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8029454</v>
      </c>
      <c r="CS26" s="611"/>
      <c r="CT26" s="611"/>
      <c r="CU26" s="611"/>
      <c r="CV26" s="611"/>
      <c r="CW26" s="611"/>
      <c r="CX26" s="611"/>
      <c r="CY26" s="612"/>
      <c r="CZ26" s="615">
        <v>6.4</v>
      </c>
      <c r="DA26" s="640"/>
      <c r="DB26" s="640"/>
      <c r="DC26" s="644"/>
      <c r="DD26" s="619">
        <v>6950552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427578</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55332843</v>
      </c>
      <c r="BH27" s="611"/>
      <c r="BI27" s="611"/>
      <c r="BJ27" s="611"/>
      <c r="BK27" s="611"/>
      <c r="BL27" s="611"/>
      <c r="BM27" s="611"/>
      <c r="BN27" s="612"/>
      <c r="BO27" s="613">
        <v>100</v>
      </c>
      <c r="BP27" s="613"/>
      <c r="BQ27" s="613"/>
      <c r="BR27" s="613"/>
      <c r="BS27" s="614">
        <v>786850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35294644</v>
      </c>
      <c r="CS27" s="642"/>
      <c r="CT27" s="642"/>
      <c r="CU27" s="642"/>
      <c r="CV27" s="642"/>
      <c r="CW27" s="642"/>
      <c r="CX27" s="642"/>
      <c r="CY27" s="643"/>
      <c r="CZ27" s="615">
        <v>28.3</v>
      </c>
      <c r="DA27" s="640"/>
      <c r="DB27" s="640"/>
      <c r="DC27" s="644"/>
      <c r="DD27" s="619">
        <v>11608989</v>
      </c>
      <c r="DE27" s="642"/>
      <c r="DF27" s="642"/>
      <c r="DG27" s="642"/>
      <c r="DH27" s="642"/>
      <c r="DI27" s="642"/>
      <c r="DJ27" s="642"/>
      <c r="DK27" s="643"/>
      <c r="DL27" s="619">
        <v>9074029</v>
      </c>
      <c r="DM27" s="642"/>
      <c r="DN27" s="642"/>
      <c r="DO27" s="642"/>
      <c r="DP27" s="642"/>
      <c r="DQ27" s="642"/>
      <c r="DR27" s="642"/>
      <c r="DS27" s="642"/>
      <c r="DT27" s="642"/>
      <c r="DU27" s="642"/>
      <c r="DV27" s="643"/>
      <c r="DW27" s="615">
        <v>14.7</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1267198</v>
      </c>
      <c r="S28" s="611"/>
      <c r="T28" s="611"/>
      <c r="U28" s="611"/>
      <c r="V28" s="611"/>
      <c r="W28" s="611"/>
      <c r="X28" s="611"/>
      <c r="Y28" s="612"/>
      <c r="Z28" s="613">
        <v>1</v>
      </c>
      <c r="AA28" s="613"/>
      <c r="AB28" s="613"/>
      <c r="AC28" s="613"/>
      <c r="AD28" s="614">
        <v>430097</v>
      </c>
      <c r="AE28" s="614"/>
      <c r="AF28" s="614"/>
      <c r="AG28" s="614"/>
      <c r="AH28" s="614"/>
      <c r="AI28" s="614"/>
      <c r="AJ28" s="614"/>
      <c r="AK28" s="614"/>
      <c r="AL28" s="615">
        <v>0.7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3846128</v>
      </c>
      <c r="CS28" s="611"/>
      <c r="CT28" s="611"/>
      <c r="CU28" s="611"/>
      <c r="CV28" s="611"/>
      <c r="CW28" s="611"/>
      <c r="CX28" s="611"/>
      <c r="CY28" s="612"/>
      <c r="CZ28" s="615">
        <v>3.1</v>
      </c>
      <c r="DA28" s="640"/>
      <c r="DB28" s="640"/>
      <c r="DC28" s="644"/>
      <c r="DD28" s="619">
        <v>3774506</v>
      </c>
      <c r="DE28" s="611"/>
      <c r="DF28" s="611"/>
      <c r="DG28" s="611"/>
      <c r="DH28" s="611"/>
      <c r="DI28" s="611"/>
      <c r="DJ28" s="611"/>
      <c r="DK28" s="612"/>
      <c r="DL28" s="619">
        <v>3774506</v>
      </c>
      <c r="DM28" s="611"/>
      <c r="DN28" s="611"/>
      <c r="DO28" s="611"/>
      <c r="DP28" s="611"/>
      <c r="DQ28" s="611"/>
      <c r="DR28" s="611"/>
      <c r="DS28" s="611"/>
      <c r="DT28" s="611"/>
      <c r="DU28" s="611"/>
      <c r="DV28" s="612"/>
      <c r="DW28" s="615">
        <v>6.1</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1148900</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3846019</v>
      </c>
      <c r="CS29" s="642"/>
      <c r="CT29" s="642"/>
      <c r="CU29" s="642"/>
      <c r="CV29" s="642"/>
      <c r="CW29" s="642"/>
      <c r="CX29" s="642"/>
      <c r="CY29" s="643"/>
      <c r="CZ29" s="615">
        <v>3.1</v>
      </c>
      <c r="DA29" s="640"/>
      <c r="DB29" s="640"/>
      <c r="DC29" s="644"/>
      <c r="DD29" s="619">
        <v>3774397</v>
      </c>
      <c r="DE29" s="642"/>
      <c r="DF29" s="642"/>
      <c r="DG29" s="642"/>
      <c r="DH29" s="642"/>
      <c r="DI29" s="642"/>
      <c r="DJ29" s="642"/>
      <c r="DK29" s="643"/>
      <c r="DL29" s="619">
        <v>3774397</v>
      </c>
      <c r="DM29" s="642"/>
      <c r="DN29" s="642"/>
      <c r="DO29" s="642"/>
      <c r="DP29" s="642"/>
      <c r="DQ29" s="642"/>
      <c r="DR29" s="642"/>
      <c r="DS29" s="642"/>
      <c r="DT29" s="642"/>
      <c r="DU29" s="642"/>
      <c r="DV29" s="643"/>
      <c r="DW29" s="615">
        <v>6.1</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23321503</v>
      </c>
      <c r="S30" s="611"/>
      <c r="T30" s="611"/>
      <c r="U30" s="611"/>
      <c r="V30" s="611"/>
      <c r="W30" s="611"/>
      <c r="X30" s="611"/>
      <c r="Y30" s="612"/>
      <c r="Z30" s="613">
        <v>18.3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3641105</v>
      </c>
      <c r="CS30" s="611"/>
      <c r="CT30" s="611"/>
      <c r="CU30" s="611"/>
      <c r="CV30" s="611"/>
      <c r="CW30" s="611"/>
      <c r="CX30" s="611"/>
      <c r="CY30" s="612"/>
      <c r="CZ30" s="615">
        <v>2.9</v>
      </c>
      <c r="DA30" s="640"/>
      <c r="DB30" s="640"/>
      <c r="DC30" s="644"/>
      <c r="DD30" s="619">
        <v>3575214</v>
      </c>
      <c r="DE30" s="611"/>
      <c r="DF30" s="611"/>
      <c r="DG30" s="611"/>
      <c r="DH30" s="611"/>
      <c r="DI30" s="611"/>
      <c r="DJ30" s="611"/>
      <c r="DK30" s="612"/>
      <c r="DL30" s="619">
        <v>3575214</v>
      </c>
      <c r="DM30" s="611"/>
      <c r="DN30" s="611"/>
      <c r="DO30" s="611"/>
      <c r="DP30" s="611"/>
      <c r="DQ30" s="611"/>
      <c r="DR30" s="611"/>
      <c r="DS30" s="611"/>
      <c r="DT30" s="611"/>
      <c r="DU30" s="611"/>
      <c r="DV30" s="612"/>
      <c r="DW30" s="615">
        <v>5.8</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98.4</v>
      </c>
      <c r="BY31" s="654"/>
      <c r="BZ31" s="654"/>
      <c r="CA31" s="654"/>
      <c r="CB31" s="655"/>
      <c r="CD31" s="648"/>
      <c r="CE31" s="649"/>
      <c r="CF31" s="607" t="s">
        <v>300</v>
      </c>
      <c r="CG31" s="608"/>
      <c r="CH31" s="608"/>
      <c r="CI31" s="608"/>
      <c r="CJ31" s="608"/>
      <c r="CK31" s="608"/>
      <c r="CL31" s="608"/>
      <c r="CM31" s="608"/>
      <c r="CN31" s="608"/>
      <c r="CO31" s="608"/>
      <c r="CP31" s="608"/>
      <c r="CQ31" s="609"/>
      <c r="CR31" s="610">
        <v>204914</v>
      </c>
      <c r="CS31" s="642"/>
      <c r="CT31" s="642"/>
      <c r="CU31" s="642"/>
      <c r="CV31" s="642"/>
      <c r="CW31" s="642"/>
      <c r="CX31" s="642"/>
      <c r="CY31" s="643"/>
      <c r="CZ31" s="615">
        <v>0.2</v>
      </c>
      <c r="DA31" s="640"/>
      <c r="DB31" s="640"/>
      <c r="DC31" s="644"/>
      <c r="DD31" s="619">
        <v>199183</v>
      </c>
      <c r="DE31" s="642"/>
      <c r="DF31" s="642"/>
      <c r="DG31" s="642"/>
      <c r="DH31" s="642"/>
      <c r="DI31" s="642"/>
      <c r="DJ31" s="642"/>
      <c r="DK31" s="643"/>
      <c r="DL31" s="619">
        <v>199183</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13690592</v>
      </c>
      <c r="S32" s="611"/>
      <c r="T32" s="611"/>
      <c r="U32" s="611"/>
      <c r="V32" s="611"/>
      <c r="W32" s="611"/>
      <c r="X32" s="611"/>
      <c r="Y32" s="612"/>
      <c r="Z32" s="613">
        <v>10.7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97.7</v>
      </c>
      <c r="BN32" s="642"/>
      <c r="BO32" s="642"/>
      <c r="BP32" s="642"/>
      <c r="BQ32" s="665"/>
      <c r="BR32" s="667">
        <v>99.2</v>
      </c>
      <c r="BS32" s="642"/>
      <c r="BT32" s="642"/>
      <c r="BU32" s="642"/>
      <c r="BV32" s="642"/>
      <c r="BW32" s="642"/>
      <c r="BX32" s="616">
        <v>97.7</v>
      </c>
      <c r="BY32" s="642"/>
      <c r="BZ32" s="642"/>
      <c r="CA32" s="642"/>
      <c r="CB32" s="665"/>
      <c r="CD32" s="650"/>
      <c r="CE32" s="651"/>
      <c r="CF32" s="607" t="s">
        <v>304</v>
      </c>
      <c r="CG32" s="608"/>
      <c r="CH32" s="608"/>
      <c r="CI32" s="608"/>
      <c r="CJ32" s="608"/>
      <c r="CK32" s="608"/>
      <c r="CL32" s="608"/>
      <c r="CM32" s="608"/>
      <c r="CN32" s="608"/>
      <c r="CO32" s="608"/>
      <c r="CP32" s="608"/>
      <c r="CQ32" s="609"/>
      <c r="CR32" s="610">
        <v>109</v>
      </c>
      <c r="CS32" s="611"/>
      <c r="CT32" s="611"/>
      <c r="CU32" s="611"/>
      <c r="CV32" s="611"/>
      <c r="CW32" s="611"/>
      <c r="CX32" s="611"/>
      <c r="CY32" s="612"/>
      <c r="CZ32" s="615">
        <v>0</v>
      </c>
      <c r="DA32" s="640"/>
      <c r="DB32" s="640"/>
      <c r="DC32" s="644"/>
      <c r="DD32" s="619">
        <v>109</v>
      </c>
      <c r="DE32" s="611"/>
      <c r="DF32" s="611"/>
      <c r="DG32" s="611"/>
      <c r="DH32" s="611"/>
      <c r="DI32" s="611"/>
      <c r="DJ32" s="611"/>
      <c r="DK32" s="612"/>
      <c r="DL32" s="619">
        <v>109</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495719</v>
      </c>
      <c r="S33" s="611"/>
      <c r="T33" s="611"/>
      <c r="U33" s="611"/>
      <c r="V33" s="611"/>
      <c r="W33" s="611"/>
      <c r="X33" s="611"/>
      <c r="Y33" s="612"/>
      <c r="Z33" s="613">
        <v>0.4</v>
      </c>
      <c r="AA33" s="613"/>
      <c r="AB33" s="613"/>
      <c r="AC33" s="613"/>
      <c r="AD33" s="614">
        <v>69420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99.1</v>
      </c>
      <c r="BN33" s="669"/>
      <c r="BO33" s="669"/>
      <c r="BP33" s="669"/>
      <c r="BQ33" s="671"/>
      <c r="BR33" s="668">
        <v>99.5</v>
      </c>
      <c r="BS33" s="669"/>
      <c r="BT33" s="669"/>
      <c r="BU33" s="669"/>
      <c r="BV33" s="669"/>
      <c r="BW33" s="669"/>
      <c r="BX33" s="670">
        <v>99.1</v>
      </c>
      <c r="BY33" s="669"/>
      <c r="BZ33" s="669"/>
      <c r="CA33" s="669"/>
      <c r="CB33" s="671"/>
      <c r="CD33" s="607" t="s">
        <v>307</v>
      </c>
      <c r="CE33" s="608"/>
      <c r="CF33" s="608"/>
      <c r="CG33" s="608"/>
      <c r="CH33" s="608"/>
      <c r="CI33" s="608"/>
      <c r="CJ33" s="608"/>
      <c r="CK33" s="608"/>
      <c r="CL33" s="608"/>
      <c r="CM33" s="608"/>
      <c r="CN33" s="608"/>
      <c r="CO33" s="608"/>
      <c r="CP33" s="608"/>
      <c r="CQ33" s="609"/>
      <c r="CR33" s="610">
        <v>55531359</v>
      </c>
      <c r="CS33" s="642"/>
      <c r="CT33" s="642"/>
      <c r="CU33" s="642"/>
      <c r="CV33" s="642"/>
      <c r="CW33" s="642"/>
      <c r="CX33" s="642"/>
      <c r="CY33" s="643"/>
      <c r="CZ33" s="615">
        <v>44.5</v>
      </c>
      <c r="DA33" s="640"/>
      <c r="DB33" s="640"/>
      <c r="DC33" s="644"/>
      <c r="DD33" s="619">
        <v>44496128</v>
      </c>
      <c r="DE33" s="642"/>
      <c r="DF33" s="642"/>
      <c r="DG33" s="642"/>
      <c r="DH33" s="642"/>
      <c r="DI33" s="642"/>
      <c r="DJ33" s="642"/>
      <c r="DK33" s="643"/>
      <c r="DL33" s="619">
        <v>30230810</v>
      </c>
      <c r="DM33" s="642"/>
      <c r="DN33" s="642"/>
      <c r="DO33" s="642"/>
      <c r="DP33" s="642"/>
      <c r="DQ33" s="642"/>
      <c r="DR33" s="642"/>
      <c r="DS33" s="642"/>
      <c r="DT33" s="642"/>
      <c r="DU33" s="642"/>
      <c r="DV33" s="643"/>
      <c r="DW33" s="615">
        <v>48.9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1446905</v>
      </c>
      <c r="S34" s="611"/>
      <c r="T34" s="611"/>
      <c r="U34" s="611"/>
      <c r="V34" s="611"/>
      <c r="W34" s="611"/>
      <c r="X34" s="611"/>
      <c r="Y34" s="612"/>
      <c r="Z34" s="613">
        <v>1.1000000000000001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25174527</v>
      </c>
      <c r="CS34" s="611"/>
      <c r="CT34" s="611"/>
      <c r="CU34" s="611"/>
      <c r="CV34" s="611"/>
      <c r="CW34" s="611"/>
      <c r="CX34" s="611"/>
      <c r="CY34" s="612"/>
      <c r="CZ34" s="615">
        <v>20.2</v>
      </c>
      <c r="DA34" s="640"/>
      <c r="DB34" s="640"/>
      <c r="DC34" s="644"/>
      <c r="DD34" s="619">
        <v>18710995</v>
      </c>
      <c r="DE34" s="611"/>
      <c r="DF34" s="611"/>
      <c r="DG34" s="611"/>
      <c r="DH34" s="611"/>
      <c r="DI34" s="611"/>
      <c r="DJ34" s="611"/>
      <c r="DK34" s="612"/>
      <c r="DL34" s="619">
        <v>16504862</v>
      </c>
      <c r="DM34" s="611"/>
      <c r="DN34" s="611"/>
      <c r="DO34" s="611"/>
      <c r="DP34" s="611"/>
      <c r="DQ34" s="611"/>
      <c r="DR34" s="611"/>
      <c r="DS34" s="611"/>
      <c r="DT34" s="611"/>
      <c r="DU34" s="611"/>
      <c r="DV34" s="612"/>
      <c r="DW34" s="615">
        <v>26.7</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7435253</v>
      </c>
      <c r="S35" s="611"/>
      <c r="T35" s="611"/>
      <c r="U35" s="611"/>
      <c r="V35" s="611"/>
      <c r="W35" s="611"/>
      <c r="X35" s="611"/>
      <c r="Y35" s="612"/>
      <c r="Z35" s="613">
        <v>5.8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1502758</v>
      </c>
      <c r="CS35" s="642"/>
      <c r="CT35" s="642"/>
      <c r="CU35" s="642"/>
      <c r="CV35" s="642"/>
      <c r="CW35" s="642"/>
      <c r="CX35" s="642"/>
      <c r="CY35" s="643"/>
      <c r="CZ35" s="615">
        <v>1.2</v>
      </c>
      <c r="DA35" s="640"/>
      <c r="DB35" s="640"/>
      <c r="DC35" s="644"/>
      <c r="DD35" s="619">
        <v>1239594</v>
      </c>
      <c r="DE35" s="642"/>
      <c r="DF35" s="642"/>
      <c r="DG35" s="642"/>
      <c r="DH35" s="642"/>
      <c r="DI35" s="642"/>
      <c r="DJ35" s="642"/>
      <c r="DK35" s="643"/>
      <c r="DL35" s="619">
        <v>1239594</v>
      </c>
      <c r="DM35" s="642"/>
      <c r="DN35" s="642"/>
      <c r="DO35" s="642"/>
      <c r="DP35" s="642"/>
      <c r="DQ35" s="642"/>
      <c r="DR35" s="642"/>
      <c r="DS35" s="642"/>
      <c r="DT35" s="642"/>
      <c r="DU35" s="642"/>
      <c r="DV35" s="643"/>
      <c r="DW35" s="615">
        <v>2</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3130938</v>
      </c>
      <c r="S36" s="611"/>
      <c r="T36" s="611"/>
      <c r="U36" s="611"/>
      <c r="V36" s="611"/>
      <c r="W36" s="611"/>
      <c r="X36" s="611"/>
      <c r="Y36" s="612"/>
      <c r="Z36" s="613">
        <v>2.5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12093131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12706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11730392</v>
      </c>
      <c r="CS36" s="611"/>
      <c r="CT36" s="611"/>
      <c r="CU36" s="611"/>
      <c r="CV36" s="611"/>
      <c r="CW36" s="611"/>
      <c r="CX36" s="611"/>
      <c r="CY36" s="612"/>
      <c r="CZ36" s="615">
        <v>9.4</v>
      </c>
      <c r="DA36" s="640"/>
      <c r="DB36" s="640"/>
      <c r="DC36" s="644"/>
      <c r="DD36" s="619">
        <v>8760345</v>
      </c>
      <c r="DE36" s="611"/>
      <c r="DF36" s="611"/>
      <c r="DG36" s="611"/>
      <c r="DH36" s="611"/>
      <c r="DI36" s="611"/>
      <c r="DJ36" s="611"/>
      <c r="DK36" s="612"/>
      <c r="DL36" s="619">
        <v>6740085</v>
      </c>
      <c r="DM36" s="611"/>
      <c r="DN36" s="611"/>
      <c r="DO36" s="611"/>
      <c r="DP36" s="611"/>
      <c r="DQ36" s="611"/>
      <c r="DR36" s="611"/>
      <c r="DS36" s="611"/>
      <c r="DT36" s="611"/>
      <c r="DU36" s="611"/>
      <c r="DV36" s="612"/>
      <c r="DW36" s="615">
        <v>10.9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5011992</v>
      </c>
      <c r="S37" s="611"/>
      <c r="T37" s="611"/>
      <c r="U37" s="611"/>
      <c r="V37" s="611"/>
      <c r="W37" s="611"/>
      <c r="X37" s="611"/>
      <c r="Y37" s="612"/>
      <c r="Z37" s="613">
        <v>3.9</v>
      </c>
      <c r="AA37" s="613"/>
      <c r="AB37" s="613"/>
      <c r="AC37" s="613"/>
      <c r="AD37" s="614">
        <v>17375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1400000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-3471253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1150861</v>
      </c>
      <c r="CS37" s="642"/>
      <c r="CT37" s="642"/>
      <c r="CU37" s="642"/>
      <c r="CV37" s="642"/>
      <c r="CW37" s="642"/>
      <c r="CX37" s="642"/>
      <c r="CY37" s="643"/>
      <c r="CZ37" s="615">
        <v>0.9</v>
      </c>
      <c r="DA37" s="640"/>
      <c r="DB37" s="640"/>
      <c r="DC37" s="644"/>
      <c r="DD37" s="619">
        <v>479148</v>
      </c>
      <c r="DE37" s="642"/>
      <c r="DF37" s="642"/>
      <c r="DG37" s="642"/>
      <c r="DH37" s="642"/>
      <c r="DI37" s="642"/>
      <c r="DJ37" s="642"/>
      <c r="DK37" s="643"/>
      <c r="DL37" s="619">
        <v>451509</v>
      </c>
      <c r="DM37" s="642"/>
      <c r="DN37" s="642"/>
      <c r="DO37" s="642"/>
      <c r="DP37" s="642"/>
      <c r="DQ37" s="642"/>
      <c r="DR37" s="642"/>
      <c r="DS37" s="642"/>
      <c r="DT37" s="642"/>
      <c r="DU37" s="642"/>
      <c r="DV37" s="643"/>
      <c r="DW37" s="615">
        <v>0.7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5451800</v>
      </c>
      <c r="S38" s="611"/>
      <c r="T38" s="611"/>
      <c r="U38" s="611"/>
      <c r="V38" s="611"/>
      <c r="W38" s="611"/>
      <c r="X38" s="611"/>
      <c r="Y38" s="612"/>
      <c r="Z38" s="613">
        <v>4.3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202601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32639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10693131</v>
      </c>
      <c r="CS38" s="611"/>
      <c r="CT38" s="611"/>
      <c r="CU38" s="611"/>
      <c r="CV38" s="611"/>
      <c r="CW38" s="611"/>
      <c r="CX38" s="611"/>
      <c r="CY38" s="612"/>
      <c r="CZ38" s="615">
        <v>8.6</v>
      </c>
      <c r="DA38" s="640"/>
      <c r="DB38" s="640"/>
      <c r="DC38" s="644"/>
      <c r="DD38" s="619">
        <v>9621009</v>
      </c>
      <c r="DE38" s="611"/>
      <c r="DF38" s="611"/>
      <c r="DG38" s="611"/>
      <c r="DH38" s="611"/>
      <c r="DI38" s="611"/>
      <c r="DJ38" s="611"/>
      <c r="DK38" s="612"/>
      <c r="DL38" s="619">
        <v>5746269</v>
      </c>
      <c r="DM38" s="611"/>
      <c r="DN38" s="611"/>
      <c r="DO38" s="611"/>
      <c r="DP38" s="611"/>
      <c r="DQ38" s="611"/>
      <c r="DR38" s="611"/>
      <c r="DS38" s="611"/>
      <c r="DT38" s="611"/>
      <c r="DU38" s="611"/>
      <c r="DV38" s="612"/>
      <c r="DW38" s="615">
        <v>9.3000000000000007</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46409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6414171</v>
      </c>
      <c r="CS39" s="642"/>
      <c r="CT39" s="642"/>
      <c r="CU39" s="642"/>
      <c r="CV39" s="642"/>
      <c r="CW39" s="642"/>
      <c r="CX39" s="642"/>
      <c r="CY39" s="643"/>
      <c r="CZ39" s="615">
        <v>5.0999999999999996</v>
      </c>
      <c r="DA39" s="640"/>
      <c r="DB39" s="640"/>
      <c r="DC39" s="644"/>
      <c r="DD39" s="619">
        <v>6163785</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16380</v>
      </c>
      <c r="CS40" s="611"/>
      <c r="CT40" s="611"/>
      <c r="CU40" s="611"/>
      <c r="CV40" s="611"/>
      <c r="CW40" s="611"/>
      <c r="CX40" s="611"/>
      <c r="CY40" s="612"/>
      <c r="CZ40" s="615">
        <v>0</v>
      </c>
      <c r="DA40" s="640"/>
      <c r="DB40" s="640"/>
      <c r="DC40" s="644"/>
      <c r="DD40" s="619">
        <v>400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127643620</v>
      </c>
      <c r="S41" s="683"/>
      <c r="T41" s="683"/>
      <c r="U41" s="683"/>
      <c r="V41" s="683"/>
      <c r="W41" s="683"/>
      <c r="X41" s="683"/>
      <c r="Y41" s="687"/>
      <c r="Z41" s="688">
        <v>100</v>
      </c>
      <c r="AA41" s="688"/>
      <c r="AB41" s="688"/>
      <c r="AC41" s="688"/>
      <c r="AD41" s="689">
        <v>61828788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4515303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5975227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324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17289476</v>
      </c>
      <c r="CS42" s="642"/>
      <c r="CT42" s="642"/>
      <c r="CU42" s="642"/>
      <c r="CV42" s="642"/>
      <c r="CW42" s="642"/>
      <c r="CX42" s="642"/>
      <c r="CY42" s="643"/>
      <c r="CZ42" s="615">
        <v>13.8</v>
      </c>
      <c r="DA42" s="640"/>
      <c r="DB42" s="640"/>
      <c r="DC42" s="644"/>
      <c r="DD42" s="619">
        <v>4267994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292383</v>
      </c>
      <c r="CS43" s="642"/>
      <c r="CT43" s="642"/>
      <c r="CU43" s="642"/>
      <c r="CV43" s="642"/>
      <c r="CW43" s="642"/>
      <c r="CX43" s="642"/>
      <c r="CY43" s="643"/>
      <c r="CZ43" s="615">
        <v>0.2</v>
      </c>
      <c r="DA43" s="640"/>
      <c r="DB43" s="640"/>
      <c r="DC43" s="644"/>
      <c r="DD43" s="619">
        <v>292383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17280125</v>
      </c>
      <c r="CS44" s="611"/>
      <c r="CT44" s="611"/>
      <c r="CU44" s="611"/>
      <c r="CV44" s="611"/>
      <c r="CW44" s="611"/>
      <c r="CX44" s="611"/>
      <c r="CY44" s="612"/>
      <c r="CZ44" s="615">
        <v>13.8</v>
      </c>
      <c r="DA44" s="616"/>
      <c r="DB44" s="616"/>
      <c r="DC44" s="622"/>
      <c r="DD44" s="619">
        <v>4267643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3087234</v>
      </c>
      <c r="CS45" s="642"/>
      <c r="CT45" s="642"/>
      <c r="CU45" s="642"/>
      <c r="CV45" s="642"/>
      <c r="CW45" s="642"/>
      <c r="CX45" s="642"/>
      <c r="CY45" s="643"/>
      <c r="CZ45" s="615">
        <v>2.5</v>
      </c>
      <c r="DA45" s="640"/>
      <c r="DB45" s="640"/>
      <c r="DC45" s="644"/>
      <c r="DD45" s="619">
        <v>251052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14192891</v>
      </c>
      <c r="CS46" s="611"/>
      <c r="CT46" s="611"/>
      <c r="CU46" s="611"/>
      <c r="CV46" s="611"/>
      <c r="CW46" s="611"/>
      <c r="CX46" s="611"/>
      <c r="CY46" s="612"/>
      <c r="CZ46" s="615">
        <v>11.4</v>
      </c>
      <c r="DA46" s="616"/>
      <c r="DB46" s="616"/>
      <c r="DC46" s="622"/>
      <c r="DD46" s="619">
        <v>4016591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9351</v>
      </c>
      <c r="CS47" s="642"/>
      <c r="CT47" s="642"/>
      <c r="CU47" s="642"/>
      <c r="CV47" s="642"/>
      <c r="CW47" s="642"/>
      <c r="CX47" s="642"/>
      <c r="CY47" s="643"/>
      <c r="CZ47" s="615">
        <v>0</v>
      </c>
      <c r="DA47" s="640"/>
      <c r="DB47" s="640"/>
      <c r="DC47" s="644"/>
      <c r="DD47" s="619">
        <v>351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124864751</v>
      </c>
      <c r="CS49" s="669"/>
      <c r="CT49" s="669"/>
      <c r="CU49" s="669"/>
      <c r="CV49" s="669"/>
      <c r="CW49" s="669"/>
      <c r="CX49" s="669"/>
      <c r="CY49" s="698"/>
      <c r="CZ49" s="690">
        <v>100</v>
      </c>
      <c r="DA49" s="699"/>
      <c r="DB49" s="699"/>
      <c r="DC49" s="700"/>
      <c r="DD49" s="701">
        <v>75726436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ZfuEQgArV3mapJwH+rP9DuiA/DWzDbJpyRcO45fxxXy0HwgdNniS5drkLf5yz3rHHu+G6Kf1O0w8zaL5GxEbg==" saltValue="LWlA3b4PQCl5SO2/jJxS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128328</v>
      </c>
      <c r="R7" s="740"/>
      <c r="S7" s="740"/>
      <c r="T7" s="740"/>
      <c r="U7" s="740"/>
      <c r="V7" s="740">
        <v>125725</v>
      </c>
      <c r="W7" s="740"/>
      <c r="X7" s="740"/>
      <c r="Y7" s="740"/>
      <c r="Z7" s="740"/>
      <c r="AA7" s="740">
        <v>2603</v>
      </c>
      <c r="AB7" s="740"/>
      <c r="AC7" s="740"/>
      <c r="AD7" s="740"/>
      <c r="AE7" s="741"/>
      <c r="AF7" s="742">
        <v>2549</v>
      </c>
      <c r="AG7" s="743"/>
      <c r="AH7" s="743"/>
      <c r="AI7" s="743"/>
      <c r="AJ7" s="744"/>
      <c r="AK7" s="745">
        <v>7332</v>
      </c>
      <c r="AL7" s="746"/>
      <c r="AM7" s="746"/>
      <c r="AN7" s="746"/>
      <c r="AO7" s="746"/>
      <c r="AP7" s="746">
        <v>36625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556</v>
      </c>
      <c r="BS7" s="733" t="s">
        <v>557</v>
      </c>
      <c r="BT7" s="734"/>
      <c r="BU7" s="734"/>
      <c r="BV7" s="734"/>
      <c r="BW7" s="734"/>
      <c r="BX7" s="734"/>
      <c r="BY7" s="734"/>
      <c r="BZ7" s="734"/>
      <c r="CA7" s="734"/>
      <c r="CB7" s="734"/>
      <c r="CC7" s="734"/>
      <c r="CD7" s="734"/>
      <c r="CE7" s="734"/>
      <c r="CF7" s="734"/>
      <c r="CG7" s="749"/>
      <c r="CH7" s="730">
        <v>-4</v>
      </c>
      <c r="CI7" s="731"/>
      <c r="CJ7" s="731"/>
      <c r="CK7" s="731"/>
      <c r="CL7" s="732"/>
      <c r="CM7" s="730">
        <v>24</v>
      </c>
      <c r="CN7" s="731"/>
      <c r="CO7" s="731"/>
      <c r="CP7" s="731"/>
      <c r="CQ7" s="732"/>
      <c r="CR7" s="730">
        <v>5</v>
      </c>
      <c r="CS7" s="731"/>
      <c r="CT7" s="731"/>
      <c r="CU7" s="731"/>
      <c r="CV7" s="732"/>
      <c r="CW7" s="730" t="s">
        <v>487</v>
      </c>
      <c r="CX7" s="731"/>
      <c r="CY7" s="731"/>
      <c r="CZ7" s="731"/>
      <c r="DA7" s="732"/>
      <c r="DB7" s="730">
        <v>2056</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715</v>
      </c>
      <c r="R8" s="771"/>
      <c r="S8" s="771"/>
      <c r="T8" s="771"/>
      <c r="U8" s="771"/>
      <c r="V8" s="771">
        <v>539</v>
      </c>
      <c r="W8" s="771"/>
      <c r="X8" s="771"/>
      <c r="Y8" s="771"/>
      <c r="Z8" s="771"/>
      <c r="AA8" s="771">
        <v>176</v>
      </c>
      <c r="AB8" s="771"/>
      <c r="AC8" s="771"/>
      <c r="AD8" s="771"/>
      <c r="AE8" s="772"/>
      <c r="AF8" s="773">
        <v>176</v>
      </c>
      <c r="AG8" s="774"/>
      <c r="AH8" s="774"/>
      <c r="AI8" s="774"/>
      <c r="AJ8" s="775"/>
      <c r="AK8" s="756">
        <v>20</v>
      </c>
      <c r="AL8" s="757"/>
      <c r="AM8" s="757"/>
      <c r="AN8" s="757"/>
      <c r="AO8" s="757"/>
      <c r="AP8" s="757">
        <v>5990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558</v>
      </c>
      <c r="BT8" s="761"/>
      <c r="BU8" s="761"/>
      <c r="BV8" s="761"/>
      <c r="BW8" s="761"/>
      <c r="BX8" s="761"/>
      <c r="BY8" s="761"/>
      <c r="BZ8" s="761"/>
      <c r="CA8" s="761"/>
      <c r="CB8" s="761"/>
      <c r="CC8" s="761"/>
      <c r="CD8" s="761"/>
      <c r="CE8" s="761"/>
      <c r="CF8" s="761"/>
      <c r="CG8" s="762"/>
      <c r="CH8" s="763">
        <v>2</v>
      </c>
      <c r="CI8" s="764"/>
      <c r="CJ8" s="764"/>
      <c r="CK8" s="764"/>
      <c r="CL8" s="765"/>
      <c r="CM8" s="763">
        <v>375</v>
      </c>
      <c r="CN8" s="764"/>
      <c r="CO8" s="764"/>
      <c r="CP8" s="764"/>
      <c r="CQ8" s="765"/>
      <c r="CR8" s="763">
        <v>300</v>
      </c>
      <c r="CS8" s="764"/>
      <c r="CT8" s="764"/>
      <c r="CU8" s="764"/>
      <c r="CV8" s="765"/>
      <c r="CW8" s="763">
        <v>46</v>
      </c>
      <c r="CX8" s="764"/>
      <c r="CY8" s="764"/>
      <c r="CZ8" s="764"/>
      <c r="DA8" s="765"/>
      <c r="DB8" s="763" t="s">
        <v>487</v>
      </c>
      <c r="DC8" s="764"/>
      <c r="DD8" s="764"/>
      <c r="DE8" s="764"/>
      <c r="DF8" s="765"/>
      <c r="DG8" s="763" t="s">
        <v>487</v>
      </c>
      <c r="DH8" s="764"/>
      <c r="DI8" s="764"/>
      <c r="DJ8" s="764"/>
      <c r="DK8" s="765"/>
      <c r="DL8" s="763" t="s">
        <v>487</v>
      </c>
      <c r="DM8" s="764"/>
      <c r="DN8" s="764"/>
      <c r="DO8" s="764"/>
      <c r="DP8" s="765"/>
      <c r="DQ8" s="763" t="s">
        <v>487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559</v>
      </c>
      <c r="BT9" s="761"/>
      <c r="BU9" s="761"/>
      <c r="BV9" s="761"/>
      <c r="BW9" s="761"/>
      <c r="BX9" s="761"/>
      <c r="BY9" s="761"/>
      <c r="BZ9" s="761"/>
      <c r="CA9" s="761"/>
      <c r="CB9" s="761"/>
      <c r="CC9" s="761"/>
      <c r="CD9" s="761"/>
      <c r="CE9" s="761"/>
      <c r="CF9" s="761"/>
      <c r="CG9" s="762"/>
      <c r="CH9" s="763">
        <v>-1</v>
      </c>
      <c r="CI9" s="764"/>
      <c r="CJ9" s="764"/>
      <c r="CK9" s="764"/>
      <c r="CL9" s="765"/>
      <c r="CM9" s="763">
        <v>1174</v>
      </c>
      <c r="CN9" s="764"/>
      <c r="CO9" s="764"/>
      <c r="CP9" s="764"/>
      <c r="CQ9" s="765"/>
      <c r="CR9" s="763">
        <v>800</v>
      </c>
      <c r="CS9" s="764"/>
      <c r="CT9" s="764"/>
      <c r="CU9" s="764"/>
      <c r="CV9" s="765"/>
      <c r="CW9" s="763">
        <v>214</v>
      </c>
      <c r="CX9" s="764"/>
      <c r="CY9" s="764"/>
      <c r="CZ9" s="764"/>
      <c r="DA9" s="765"/>
      <c r="DB9" s="763" t="s">
        <v>487</v>
      </c>
      <c r="DC9" s="764"/>
      <c r="DD9" s="764"/>
      <c r="DE9" s="764"/>
      <c r="DF9" s="765"/>
      <c r="DG9" s="763" t="s">
        <v>487</v>
      </c>
      <c r="DH9" s="764"/>
      <c r="DI9" s="764"/>
      <c r="DJ9" s="764"/>
      <c r="DK9" s="765"/>
      <c r="DL9" s="763" t="s">
        <v>487</v>
      </c>
      <c r="DM9" s="764"/>
      <c r="DN9" s="764"/>
      <c r="DO9" s="764"/>
      <c r="DP9" s="765"/>
      <c r="DQ9" s="763" t="s">
        <v>487</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560</v>
      </c>
      <c r="BT10" s="761"/>
      <c r="BU10" s="761"/>
      <c r="BV10" s="761"/>
      <c r="BW10" s="761"/>
      <c r="BX10" s="761"/>
      <c r="BY10" s="761"/>
      <c r="BZ10" s="761"/>
      <c r="CA10" s="761"/>
      <c r="CB10" s="761"/>
      <c r="CC10" s="761"/>
      <c r="CD10" s="761"/>
      <c r="CE10" s="761"/>
      <c r="CF10" s="761"/>
      <c r="CG10" s="762"/>
      <c r="CH10" s="763">
        <v>95</v>
      </c>
      <c r="CI10" s="764"/>
      <c r="CJ10" s="764"/>
      <c r="CK10" s="764"/>
      <c r="CL10" s="765"/>
      <c r="CM10" s="763">
        <v>374</v>
      </c>
      <c r="CN10" s="764"/>
      <c r="CO10" s="764"/>
      <c r="CP10" s="764"/>
      <c r="CQ10" s="765"/>
      <c r="CR10" s="763">
        <v>26</v>
      </c>
      <c r="CS10" s="764"/>
      <c r="CT10" s="764"/>
      <c r="CU10" s="764"/>
      <c r="CV10" s="765"/>
      <c r="CW10" s="763" t="s">
        <v>487</v>
      </c>
      <c r="CX10" s="764"/>
      <c r="CY10" s="764"/>
      <c r="CZ10" s="764"/>
      <c r="DA10" s="765"/>
      <c r="DB10" s="763" t="s">
        <v>487</v>
      </c>
      <c r="DC10" s="764"/>
      <c r="DD10" s="764"/>
      <c r="DE10" s="764"/>
      <c r="DF10" s="765"/>
      <c r="DG10" s="763" t="s">
        <v>487</v>
      </c>
      <c r="DH10" s="764"/>
      <c r="DI10" s="764"/>
      <c r="DJ10" s="764"/>
      <c r="DK10" s="765"/>
      <c r="DL10" s="763" t="s">
        <v>487</v>
      </c>
      <c r="DM10" s="764"/>
      <c r="DN10" s="764"/>
      <c r="DO10" s="764"/>
      <c r="DP10" s="765"/>
      <c r="DQ10" s="763" t="s">
        <v>487</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561</v>
      </c>
      <c r="BT11" s="761"/>
      <c r="BU11" s="761"/>
      <c r="BV11" s="761"/>
      <c r="BW11" s="761"/>
      <c r="BX11" s="761"/>
      <c r="BY11" s="761"/>
      <c r="BZ11" s="761"/>
      <c r="CA11" s="761"/>
      <c r="CB11" s="761"/>
      <c r="CC11" s="761"/>
      <c r="CD11" s="761"/>
      <c r="CE11" s="761"/>
      <c r="CF11" s="761"/>
      <c r="CG11" s="762"/>
      <c r="CH11" s="763">
        <v>11</v>
      </c>
      <c r="CI11" s="764"/>
      <c r="CJ11" s="764"/>
      <c r="CK11" s="764"/>
      <c r="CL11" s="765"/>
      <c r="CM11" s="763">
        <v>30</v>
      </c>
      <c r="CN11" s="764"/>
      <c r="CO11" s="764"/>
      <c r="CP11" s="764"/>
      <c r="CQ11" s="765"/>
      <c r="CR11" s="763">
        <v>9</v>
      </c>
      <c r="CS11" s="764"/>
      <c r="CT11" s="764"/>
      <c r="CU11" s="764"/>
      <c r="CV11" s="765"/>
      <c r="CW11" s="763" t="s">
        <v>547</v>
      </c>
      <c r="CX11" s="764"/>
      <c r="CY11" s="764"/>
      <c r="CZ11" s="764"/>
      <c r="DA11" s="765"/>
      <c r="DB11" s="763" t="s">
        <v>487</v>
      </c>
      <c r="DC11" s="764"/>
      <c r="DD11" s="764"/>
      <c r="DE11" s="764"/>
      <c r="DF11" s="765"/>
      <c r="DG11" s="763" t="s">
        <v>487</v>
      </c>
      <c r="DH11" s="764"/>
      <c r="DI11" s="764"/>
      <c r="DJ11" s="764"/>
      <c r="DK11" s="765"/>
      <c r="DL11" s="763" t="s">
        <v>487</v>
      </c>
      <c r="DM11" s="764"/>
      <c r="DN11" s="764"/>
      <c r="DO11" s="764"/>
      <c r="DP11" s="765"/>
      <c r="DQ11" s="763" t="s">
        <v>487</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127644</v>
      </c>
      <c r="R23" s="780"/>
      <c r="S23" s="780"/>
      <c r="T23" s="780"/>
      <c r="U23" s="780"/>
      <c r="V23" s="780">
        <v>124865</v>
      </c>
      <c r="W23" s="780"/>
      <c r="X23" s="780"/>
      <c r="Y23" s="780"/>
      <c r="Z23" s="780"/>
      <c r="AA23" s="780">
        <v>2779</v>
      </c>
      <c r="AB23" s="780"/>
      <c r="AC23" s="780"/>
      <c r="AD23" s="780"/>
      <c r="AE23" s="781"/>
      <c r="AF23" s="782">
        <v>2725</v>
      </c>
      <c r="AG23" s="780"/>
      <c r="AH23" s="780"/>
      <c r="AI23" s="780"/>
      <c r="AJ23" s="783"/>
      <c r="AK23" s="784"/>
      <c r="AL23" s="785"/>
      <c r="AM23" s="785"/>
      <c r="AN23" s="785"/>
      <c r="AO23" s="785"/>
      <c r="AP23" s="780">
        <v>42615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24124</v>
      </c>
      <c r="R28" s="810"/>
      <c r="S28" s="810"/>
      <c r="T28" s="810"/>
      <c r="U28" s="810"/>
      <c r="V28" s="810">
        <v>24111</v>
      </c>
      <c r="W28" s="810"/>
      <c r="X28" s="810"/>
      <c r="Y28" s="810"/>
      <c r="Z28" s="810"/>
      <c r="AA28" s="810">
        <v>13</v>
      </c>
      <c r="AB28" s="810"/>
      <c r="AC28" s="810"/>
      <c r="AD28" s="810"/>
      <c r="AE28" s="811"/>
      <c r="AF28" s="812">
        <v>13</v>
      </c>
      <c r="AG28" s="810"/>
      <c r="AH28" s="810"/>
      <c r="AI28" s="810"/>
      <c r="AJ28" s="813"/>
      <c r="AK28" s="814">
        <v>4515</v>
      </c>
      <c r="AL28" s="815"/>
      <c r="AM28" s="815"/>
      <c r="AN28" s="815"/>
      <c r="AO28" s="815"/>
      <c r="AP28" s="815" t="s">
        <v>487</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20559</v>
      </c>
      <c r="R29" s="771"/>
      <c r="S29" s="771"/>
      <c r="T29" s="771"/>
      <c r="U29" s="771"/>
      <c r="V29" s="771">
        <v>19666</v>
      </c>
      <c r="W29" s="771"/>
      <c r="X29" s="771"/>
      <c r="Y29" s="771"/>
      <c r="Z29" s="771"/>
      <c r="AA29" s="771">
        <v>894</v>
      </c>
      <c r="AB29" s="771"/>
      <c r="AC29" s="771"/>
      <c r="AD29" s="771"/>
      <c r="AE29" s="772"/>
      <c r="AF29" s="773">
        <v>894</v>
      </c>
      <c r="AG29" s="774"/>
      <c r="AH29" s="774"/>
      <c r="AI29" s="774"/>
      <c r="AJ29" s="775"/>
      <c r="AK29" s="821">
        <v>3469</v>
      </c>
      <c r="AL29" s="817"/>
      <c r="AM29" s="817"/>
      <c r="AN29" s="817"/>
      <c r="AO29" s="817"/>
      <c r="AP29" s="817" t="s">
        <v>487</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6309</v>
      </c>
      <c r="R30" s="771"/>
      <c r="S30" s="771"/>
      <c r="T30" s="771"/>
      <c r="U30" s="771"/>
      <c r="V30" s="771">
        <v>6269</v>
      </c>
      <c r="W30" s="771"/>
      <c r="X30" s="771"/>
      <c r="Y30" s="771"/>
      <c r="Z30" s="771"/>
      <c r="AA30" s="771">
        <v>40</v>
      </c>
      <c r="AB30" s="771"/>
      <c r="AC30" s="771"/>
      <c r="AD30" s="771"/>
      <c r="AE30" s="772"/>
      <c r="AF30" s="773">
        <v>40</v>
      </c>
      <c r="AG30" s="774"/>
      <c r="AH30" s="774"/>
      <c r="AI30" s="774"/>
      <c r="AJ30" s="775"/>
      <c r="AK30" s="821">
        <v>2844</v>
      </c>
      <c r="AL30" s="817"/>
      <c r="AM30" s="817"/>
      <c r="AN30" s="817"/>
      <c r="AO30" s="817"/>
      <c r="AP30" s="817" t="s">
        <v>487</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10554</v>
      </c>
      <c r="R31" s="771"/>
      <c r="S31" s="771"/>
      <c r="T31" s="771"/>
      <c r="U31" s="771"/>
      <c r="V31" s="771">
        <v>2288</v>
      </c>
      <c r="W31" s="771"/>
      <c r="X31" s="771"/>
      <c r="Y31" s="771"/>
      <c r="Z31" s="771"/>
      <c r="AA31" s="771">
        <v>8266</v>
      </c>
      <c r="AB31" s="771"/>
      <c r="AC31" s="771"/>
      <c r="AD31" s="771"/>
      <c r="AE31" s="772"/>
      <c r="AF31" s="773">
        <v>8266</v>
      </c>
      <c r="AG31" s="774"/>
      <c r="AH31" s="774"/>
      <c r="AI31" s="774"/>
      <c r="AJ31" s="775"/>
      <c r="AK31" s="821" t="s">
        <v>487</v>
      </c>
      <c r="AL31" s="817"/>
      <c r="AM31" s="817"/>
      <c r="AN31" s="817"/>
      <c r="AO31" s="817"/>
      <c r="AP31" s="817" t="s">
        <v>487</v>
      </c>
      <c r="AQ31" s="817"/>
      <c r="AR31" s="817"/>
      <c r="AS31" s="817"/>
      <c r="AT31" s="817"/>
      <c r="AU31" s="817" t="s">
        <v>547</v>
      </c>
      <c r="AV31" s="817"/>
      <c r="AW31" s="817"/>
      <c r="AX31" s="817"/>
      <c r="AY31" s="817"/>
      <c r="AZ31" s="818" t="s">
        <v>487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4829</v>
      </c>
      <c r="R32" s="771"/>
      <c r="S32" s="771"/>
      <c r="T32" s="771"/>
      <c r="U32" s="771"/>
      <c r="V32" s="771">
        <v>4452</v>
      </c>
      <c r="W32" s="771"/>
      <c r="X32" s="771"/>
      <c r="Y32" s="771"/>
      <c r="Z32" s="771"/>
      <c r="AA32" s="771">
        <v>377</v>
      </c>
      <c r="AB32" s="771"/>
      <c r="AC32" s="771"/>
      <c r="AD32" s="771"/>
      <c r="AE32" s="772"/>
      <c r="AF32" s="773">
        <v>1488</v>
      </c>
      <c r="AG32" s="774"/>
      <c r="AH32" s="774"/>
      <c r="AI32" s="774"/>
      <c r="AJ32" s="775"/>
      <c r="AK32" s="821">
        <v>1400</v>
      </c>
      <c r="AL32" s="817"/>
      <c r="AM32" s="817"/>
      <c r="AN32" s="817"/>
      <c r="AO32" s="817"/>
      <c r="AP32" s="817">
        <v>4815</v>
      </c>
      <c r="AQ32" s="817"/>
      <c r="AR32" s="817"/>
      <c r="AS32" s="817"/>
      <c r="AT32" s="817"/>
      <c r="AU32" s="817">
        <v>4815</v>
      </c>
      <c r="AV32" s="817"/>
      <c r="AW32" s="817"/>
      <c r="AX32" s="817"/>
      <c r="AY32" s="817"/>
      <c r="AZ32" s="818" t="s">
        <v>487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10701</v>
      </c>
      <c r="AG63" s="831"/>
      <c r="AH63" s="831"/>
      <c r="AI63" s="831"/>
      <c r="AJ63" s="832"/>
      <c r="AK63" s="833"/>
      <c r="AL63" s="828"/>
      <c r="AM63" s="828"/>
      <c r="AN63" s="828"/>
      <c r="AO63" s="828"/>
      <c r="AP63" s="831">
        <v>4815</v>
      </c>
      <c r="AQ63" s="831"/>
      <c r="AR63" s="831"/>
      <c r="AS63" s="831"/>
      <c r="AT63" s="831"/>
      <c r="AU63" s="831">
        <v>4815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548</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t="s">
        <v>487</v>
      </c>
      <c r="AL68" s="853"/>
      <c r="AM68" s="853"/>
      <c r="AN68" s="853"/>
      <c r="AO68" s="853"/>
      <c r="AP68" s="853">
        <v>158</v>
      </c>
      <c r="AQ68" s="853"/>
      <c r="AR68" s="853"/>
      <c r="AS68" s="853"/>
      <c r="AT68" s="853"/>
      <c r="AU68" s="853">
        <v>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549</v>
      </c>
      <c r="C69" s="861"/>
      <c r="D69" s="861"/>
      <c r="E69" s="861"/>
      <c r="F69" s="861"/>
      <c r="G69" s="861"/>
      <c r="H69" s="861"/>
      <c r="I69" s="861"/>
      <c r="J69" s="861"/>
      <c r="K69" s="861"/>
      <c r="L69" s="861"/>
      <c r="M69" s="861"/>
      <c r="N69" s="861"/>
      <c r="O69" s="861"/>
      <c r="P69" s="862"/>
      <c r="Q69" s="863">
        <v>2561</v>
      </c>
      <c r="R69" s="817"/>
      <c r="S69" s="817"/>
      <c r="T69" s="817"/>
      <c r="U69" s="817"/>
      <c r="V69" s="817">
        <v>2296</v>
      </c>
      <c r="W69" s="817"/>
      <c r="X69" s="817"/>
      <c r="Y69" s="817"/>
      <c r="Z69" s="817"/>
      <c r="AA69" s="817">
        <v>265</v>
      </c>
      <c r="AB69" s="817"/>
      <c r="AC69" s="817"/>
      <c r="AD69" s="817"/>
      <c r="AE69" s="817"/>
      <c r="AF69" s="817">
        <v>265</v>
      </c>
      <c r="AG69" s="817"/>
      <c r="AH69" s="817"/>
      <c r="AI69" s="817"/>
      <c r="AJ69" s="817"/>
      <c r="AK69" s="817">
        <v>236</v>
      </c>
      <c r="AL69" s="817"/>
      <c r="AM69" s="817"/>
      <c r="AN69" s="817"/>
      <c r="AO69" s="817"/>
      <c r="AP69" s="817">
        <v>638</v>
      </c>
      <c r="AQ69" s="817"/>
      <c r="AR69" s="817"/>
      <c r="AS69" s="817"/>
      <c r="AT69" s="817"/>
      <c r="AU69" s="817">
        <v>314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550</v>
      </c>
      <c r="C70" s="861"/>
      <c r="D70" s="861"/>
      <c r="E70" s="861"/>
      <c r="F70" s="861"/>
      <c r="G70" s="861"/>
      <c r="H70" s="861"/>
      <c r="I70" s="861"/>
      <c r="J70" s="861"/>
      <c r="K70" s="861"/>
      <c r="L70" s="861"/>
      <c r="M70" s="861"/>
      <c r="N70" s="861"/>
      <c r="O70" s="861"/>
      <c r="P70" s="862"/>
      <c r="Q70" s="863">
        <v>9878</v>
      </c>
      <c r="R70" s="817"/>
      <c r="S70" s="817"/>
      <c r="T70" s="817"/>
      <c r="U70" s="817"/>
      <c r="V70" s="817">
        <v>9787</v>
      </c>
      <c r="W70" s="817"/>
      <c r="X70" s="817"/>
      <c r="Y70" s="817"/>
      <c r="Z70" s="817"/>
      <c r="AA70" s="817">
        <v>92</v>
      </c>
      <c r="AB70" s="817"/>
      <c r="AC70" s="817"/>
      <c r="AD70" s="817"/>
      <c r="AE70" s="817"/>
      <c r="AF70" s="817">
        <v>92</v>
      </c>
      <c r="AG70" s="817"/>
      <c r="AH70" s="817"/>
      <c r="AI70" s="817"/>
      <c r="AJ70" s="817"/>
      <c r="AK70" s="817">
        <v>5083</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551</v>
      </c>
      <c r="C71" s="861"/>
      <c r="D71" s="861"/>
      <c r="E71" s="861"/>
      <c r="F71" s="861"/>
      <c r="G71" s="861"/>
      <c r="H71" s="861"/>
      <c r="I71" s="861"/>
      <c r="J71" s="861"/>
      <c r="K71" s="861"/>
      <c r="L71" s="861"/>
      <c r="M71" s="861"/>
      <c r="N71" s="861"/>
      <c r="O71" s="861"/>
      <c r="P71" s="862"/>
      <c r="Q71" s="863">
        <v>992</v>
      </c>
      <c r="R71" s="817"/>
      <c r="S71" s="817"/>
      <c r="T71" s="817"/>
      <c r="U71" s="817"/>
      <c r="V71" s="817">
        <v>963</v>
      </c>
      <c r="W71" s="817"/>
      <c r="X71" s="817"/>
      <c r="Y71" s="817"/>
      <c r="Z71" s="817"/>
      <c r="AA71" s="817">
        <v>29</v>
      </c>
      <c r="AB71" s="817"/>
      <c r="AC71" s="817"/>
      <c r="AD71" s="817"/>
      <c r="AE71" s="817"/>
      <c r="AF71" s="817">
        <v>29</v>
      </c>
      <c r="AG71" s="817"/>
      <c r="AH71" s="817"/>
      <c r="AI71" s="817"/>
      <c r="AJ71" s="817"/>
      <c r="AK71" s="817">
        <v>50</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552</v>
      </c>
      <c r="C72" s="861"/>
      <c r="D72" s="861"/>
      <c r="E72" s="861"/>
      <c r="F72" s="861"/>
      <c r="G72" s="861"/>
      <c r="H72" s="861"/>
      <c r="I72" s="861"/>
      <c r="J72" s="861"/>
      <c r="K72" s="861"/>
      <c r="L72" s="861"/>
      <c r="M72" s="861"/>
      <c r="N72" s="861"/>
      <c r="O72" s="861"/>
      <c r="P72" s="862"/>
      <c r="Q72" s="863">
        <v>1600855</v>
      </c>
      <c r="R72" s="817"/>
      <c r="S72" s="817"/>
      <c r="T72" s="817"/>
      <c r="U72" s="817"/>
      <c r="V72" s="817">
        <v>1567252</v>
      </c>
      <c r="W72" s="817"/>
      <c r="X72" s="817"/>
      <c r="Y72" s="817"/>
      <c r="Z72" s="817"/>
      <c r="AA72" s="817">
        <v>33603</v>
      </c>
      <c r="AB72" s="817"/>
      <c r="AC72" s="817"/>
      <c r="AD72" s="817"/>
      <c r="AE72" s="817"/>
      <c r="AF72" s="817">
        <v>33603</v>
      </c>
      <c r="AG72" s="817"/>
      <c r="AH72" s="817"/>
      <c r="AI72" s="817"/>
      <c r="AJ72" s="817"/>
      <c r="AK72" s="817">
        <v>22693</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553</v>
      </c>
      <c r="C73" s="861"/>
      <c r="D73" s="861"/>
      <c r="E73" s="861"/>
      <c r="F73" s="861"/>
      <c r="G73" s="861"/>
      <c r="H73" s="861"/>
      <c r="I73" s="861"/>
      <c r="J73" s="861"/>
      <c r="K73" s="861"/>
      <c r="L73" s="861"/>
      <c r="M73" s="861"/>
      <c r="N73" s="861"/>
      <c r="O73" s="861"/>
      <c r="P73" s="862"/>
      <c r="Q73" s="863">
        <v>249</v>
      </c>
      <c r="R73" s="817"/>
      <c r="S73" s="817"/>
      <c r="T73" s="817"/>
      <c r="U73" s="817"/>
      <c r="V73" s="817">
        <v>194</v>
      </c>
      <c r="W73" s="817"/>
      <c r="X73" s="817"/>
      <c r="Y73" s="817"/>
      <c r="Z73" s="817"/>
      <c r="AA73" s="817">
        <v>55</v>
      </c>
      <c r="AB73" s="817"/>
      <c r="AC73" s="817"/>
      <c r="AD73" s="817"/>
      <c r="AE73" s="817"/>
      <c r="AF73" s="817">
        <v>55</v>
      </c>
      <c r="AG73" s="817"/>
      <c r="AH73" s="817"/>
      <c r="AI73" s="817"/>
      <c r="AJ73" s="817"/>
      <c r="AK73" s="817">
        <v>17</v>
      </c>
      <c r="AL73" s="817"/>
      <c r="AM73" s="817"/>
      <c r="AN73" s="817"/>
      <c r="AO73" s="817"/>
      <c r="AP73" s="817" t="s">
        <v>487</v>
      </c>
      <c r="AQ73" s="817"/>
      <c r="AR73" s="817"/>
      <c r="AS73" s="817"/>
      <c r="AT73" s="817"/>
      <c r="AU73" s="817" t="s">
        <v>487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554</v>
      </c>
      <c r="C74" s="861"/>
      <c r="D74" s="861"/>
      <c r="E74" s="861"/>
      <c r="F74" s="861"/>
      <c r="G74" s="861"/>
      <c r="H74" s="861"/>
      <c r="I74" s="861"/>
      <c r="J74" s="861"/>
      <c r="K74" s="861"/>
      <c r="L74" s="861"/>
      <c r="M74" s="861"/>
      <c r="N74" s="861"/>
      <c r="O74" s="861"/>
      <c r="P74" s="862"/>
      <c r="Q74" s="864">
        <v>65</v>
      </c>
      <c r="R74" s="865"/>
      <c r="S74" s="865"/>
      <c r="T74" s="865"/>
      <c r="U74" s="821"/>
      <c r="V74" s="817">
        <v>71</v>
      </c>
      <c r="W74" s="817"/>
      <c r="X74" s="817"/>
      <c r="Y74" s="817"/>
      <c r="Z74" s="817"/>
      <c r="AA74" s="817">
        <v>-6</v>
      </c>
      <c r="AB74" s="817"/>
      <c r="AC74" s="817"/>
      <c r="AD74" s="817"/>
      <c r="AE74" s="817"/>
      <c r="AF74" s="817">
        <v>-6</v>
      </c>
      <c r="AG74" s="817"/>
      <c r="AH74" s="817"/>
      <c r="AI74" s="817"/>
      <c r="AJ74" s="817"/>
      <c r="AK74" s="817" t="s">
        <v>487</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555</v>
      </c>
      <c r="C75" s="861"/>
      <c r="D75" s="861"/>
      <c r="E75" s="861"/>
      <c r="F75" s="861"/>
      <c r="G75" s="861"/>
      <c r="H75" s="861"/>
      <c r="I75" s="861"/>
      <c r="J75" s="861"/>
      <c r="K75" s="861"/>
      <c r="L75" s="861"/>
      <c r="M75" s="861"/>
      <c r="N75" s="861"/>
      <c r="O75" s="861"/>
      <c r="P75" s="862"/>
      <c r="Q75" s="864">
        <v>571</v>
      </c>
      <c r="R75" s="865"/>
      <c r="S75" s="865"/>
      <c r="T75" s="865"/>
      <c r="U75" s="821"/>
      <c r="V75" s="866">
        <v>539</v>
      </c>
      <c r="W75" s="865"/>
      <c r="X75" s="865"/>
      <c r="Y75" s="865"/>
      <c r="Z75" s="821"/>
      <c r="AA75" s="866">
        <v>32</v>
      </c>
      <c r="AB75" s="865"/>
      <c r="AC75" s="865"/>
      <c r="AD75" s="865"/>
      <c r="AE75" s="821"/>
      <c r="AF75" s="866">
        <v>32</v>
      </c>
      <c r="AG75" s="865"/>
      <c r="AH75" s="865"/>
      <c r="AI75" s="865"/>
      <c r="AJ75" s="821"/>
      <c r="AK75" s="866">
        <v>231</v>
      </c>
      <c r="AL75" s="865"/>
      <c r="AM75" s="865"/>
      <c r="AN75" s="865"/>
      <c r="AO75" s="821"/>
      <c r="AP75" s="866">
        <v>190</v>
      </c>
      <c r="AQ75" s="865"/>
      <c r="AR75" s="865"/>
      <c r="AS75" s="865"/>
      <c r="AT75" s="821"/>
      <c r="AU75" s="866" t="s">
        <v>487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34472</v>
      </c>
      <c r="AG88" s="831"/>
      <c r="AH88" s="831"/>
      <c r="AI88" s="831"/>
      <c r="AJ88" s="831"/>
      <c r="AK88" s="828"/>
      <c r="AL88" s="828"/>
      <c r="AM88" s="828"/>
      <c r="AN88" s="828"/>
      <c r="AO88" s="828"/>
      <c r="AP88" s="831">
        <v>986</v>
      </c>
      <c r="AQ88" s="831"/>
      <c r="AR88" s="831"/>
      <c r="AS88" s="831"/>
      <c r="AT88" s="831"/>
      <c r="AU88" s="831">
        <v>322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1140</v>
      </c>
      <c r="CS102" s="839"/>
      <c r="CT102" s="839"/>
      <c r="CU102" s="839"/>
      <c r="CV102" s="878"/>
      <c r="CW102" s="877">
        <v>260</v>
      </c>
      <c r="CX102" s="839"/>
      <c r="CY102" s="839"/>
      <c r="CZ102" s="839"/>
      <c r="DA102" s="878"/>
      <c r="DB102" s="877">
        <v>2056</v>
      </c>
      <c r="DC102" s="839"/>
      <c r="DD102" s="839"/>
      <c r="DE102" s="839"/>
      <c r="DF102" s="878"/>
      <c r="DG102" s="877" t="s">
        <v>487</v>
      </c>
      <c r="DH102" s="839"/>
      <c r="DI102" s="839"/>
      <c r="DJ102" s="839"/>
      <c r="DK102" s="878"/>
      <c r="DL102" s="877" t="s">
        <v>487</v>
      </c>
      <c r="DM102" s="839"/>
      <c r="DN102" s="839"/>
      <c r="DO102" s="839"/>
      <c r="DP102" s="878"/>
      <c r="DQ102" s="877" t="s">
        <v>487</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3766417</v>
      </c>
      <c r="AB110" s="887"/>
      <c r="AC110" s="887"/>
      <c r="AD110" s="887"/>
      <c r="AE110" s="888"/>
      <c r="AF110" s="889">
        <v>3518172</v>
      </c>
      <c r="AG110" s="887"/>
      <c r="AH110" s="887"/>
      <c r="AI110" s="887"/>
      <c r="AJ110" s="888"/>
      <c r="AK110" s="889">
        <v>3846019</v>
      </c>
      <c r="AL110" s="887"/>
      <c r="AM110" s="887"/>
      <c r="AN110" s="887"/>
      <c r="AO110" s="888"/>
      <c r="AP110" s="890">
        <v>6.4</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37541514</v>
      </c>
      <c r="BR110" s="918"/>
      <c r="BS110" s="918"/>
      <c r="BT110" s="918"/>
      <c r="BU110" s="918"/>
      <c r="BV110" s="918">
        <v>40804460</v>
      </c>
      <c r="BW110" s="918"/>
      <c r="BX110" s="918"/>
      <c r="BY110" s="918"/>
      <c r="BZ110" s="918"/>
      <c r="CA110" s="918">
        <v>42615155</v>
      </c>
      <c r="CB110" s="918"/>
      <c r="CC110" s="918"/>
      <c r="CD110" s="918"/>
      <c r="CE110" s="918"/>
      <c r="CF110" s="931">
        <v>71.2</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185583</v>
      </c>
      <c r="DH110" s="918"/>
      <c r="DI110" s="918"/>
      <c r="DJ110" s="918"/>
      <c r="DK110" s="918"/>
      <c r="DL110" s="918">
        <v>1122352</v>
      </c>
      <c r="DM110" s="918"/>
      <c r="DN110" s="918"/>
      <c r="DO110" s="918"/>
      <c r="DP110" s="918"/>
      <c r="DQ110" s="918">
        <v>940806</v>
      </c>
      <c r="DR110" s="918"/>
      <c r="DS110" s="918"/>
      <c r="DT110" s="918"/>
      <c r="DU110" s="918"/>
      <c r="DV110" s="919">
        <v>1.6</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1232491</v>
      </c>
      <c r="BR111" s="913"/>
      <c r="BS111" s="913"/>
      <c r="BT111" s="913"/>
      <c r="BU111" s="913"/>
      <c r="BV111" s="913">
        <v>2723407</v>
      </c>
      <c r="BW111" s="913"/>
      <c r="BX111" s="913"/>
      <c r="BY111" s="913"/>
      <c r="BZ111" s="913"/>
      <c r="CA111" s="913">
        <v>3023290</v>
      </c>
      <c r="CB111" s="913"/>
      <c r="CC111" s="913"/>
      <c r="CD111" s="913"/>
      <c r="CE111" s="913"/>
      <c r="CF111" s="907">
        <v>5.0999999999999996</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4229709</v>
      </c>
      <c r="BR112" s="913"/>
      <c r="BS112" s="913"/>
      <c r="BT112" s="913"/>
      <c r="BU112" s="913"/>
      <c r="BV112" s="913">
        <v>4587997</v>
      </c>
      <c r="BW112" s="913"/>
      <c r="BX112" s="913"/>
      <c r="BY112" s="913"/>
      <c r="BZ112" s="913"/>
      <c r="CA112" s="913">
        <v>4814873</v>
      </c>
      <c r="CB112" s="913"/>
      <c r="CC112" s="913"/>
      <c r="CD112" s="913"/>
      <c r="CE112" s="913"/>
      <c r="CF112" s="907">
        <v>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340044</v>
      </c>
      <c r="AB113" s="925"/>
      <c r="AC113" s="925"/>
      <c r="AD113" s="925"/>
      <c r="AE113" s="926"/>
      <c r="AF113" s="927">
        <v>334648</v>
      </c>
      <c r="AG113" s="925"/>
      <c r="AH113" s="925"/>
      <c r="AI113" s="925"/>
      <c r="AJ113" s="926"/>
      <c r="AK113" s="927">
        <v>339542</v>
      </c>
      <c r="AL113" s="925"/>
      <c r="AM113" s="925"/>
      <c r="AN113" s="925"/>
      <c r="AO113" s="926"/>
      <c r="AP113" s="928">
        <v>0.6</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407054</v>
      </c>
      <c r="BR113" s="913"/>
      <c r="BS113" s="913"/>
      <c r="BT113" s="913"/>
      <c r="BU113" s="913"/>
      <c r="BV113" s="913">
        <v>364792</v>
      </c>
      <c r="BW113" s="913"/>
      <c r="BX113" s="913"/>
      <c r="BY113" s="913"/>
      <c r="BZ113" s="913"/>
      <c r="CA113" s="913">
        <v>322409</v>
      </c>
      <c r="CB113" s="913"/>
      <c r="CC113" s="913"/>
      <c r="CD113" s="913"/>
      <c r="CE113" s="913"/>
      <c r="CF113" s="907">
        <v>0.5</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44251</v>
      </c>
      <c r="AB114" s="946"/>
      <c r="AC114" s="946"/>
      <c r="AD114" s="946"/>
      <c r="AE114" s="947"/>
      <c r="AF114" s="948">
        <v>40263</v>
      </c>
      <c r="AG114" s="946"/>
      <c r="AH114" s="946"/>
      <c r="AI114" s="946"/>
      <c r="AJ114" s="947"/>
      <c r="AK114" s="948">
        <v>42507</v>
      </c>
      <c r="AL114" s="946"/>
      <c r="AM114" s="946"/>
      <c r="AN114" s="946"/>
      <c r="AO114" s="947"/>
      <c r="AP114" s="949">
        <v>0.1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8622074</v>
      </c>
      <c r="BR114" s="913"/>
      <c r="BS114" s="913"/>
      <c r="BT114" s="913"/>
      <c r="BU114" s="913"/>
      <c r="BV114" s="913">
        <v>8808075</v>
      </c>
      <c r="BW114" s="913"/>
      <c r="BX114" s="913"/>
      <c r="BY114" s="913"/>
      <c r="BZ114" s="913"/>
      <c r="CA114" s="913">
        <v>9156938</v>
      </c>
      <c r="CB114" s="913"/>
      <c r="CC114" s="913"/>
      <c r="CD114" s="913"/>
      <c r="CE114" s="913"/>
      <c r="CF114" s="907">
        <v>15.3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1153749</v>
      </c>
      <c r="AB115" s="925"/>
      <c r="AC115" s="925"/>
      <c r="AD115" s="925"/>
      <c r="AE115" s="926"/>
      <c r="AF115" s="927">
        <v>351778</v>
      </c>
      <c r="AG115" s="925"/>
      <c r="AH115" s="925"/>
      <c r="AI115" s="925"/>
      <c r="AJ115" s="926"/>
      <c r="AK115" s="927">
        <v>235571</v>
      </c>
      <c r="AL115" s="925"/>
      <c r="AM115" s="925"/>
      <c r="AN115" s="925"/>
      <c r="AO115" s="926"/>
      <c r="AP115" s="928">
        <v>0.4</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969624</v>
      </c>
      <c r="DH115" s="946"/>
      <c r="DI115" s="946"/>
      <c r="DJ115" s="946"/>
      <c r="DK115" s="947"/>
      <c r="DL115" s="948">
        <v>1549199</v>
      </c>
      <c r="DM115" s="946"/>
      <c r="DN115" s="946"/>
      <c r="DO115" s="946"/>
      <c r="DP115" s="947"/>
      <c r="DQ115" s="948">
        <v>2056056</v>
      </c>
      <c r="DR115" s="946"/>
      <c r="DS115" s="946"/>
      <c r="DT115" s="946"/>
      <c r="DU115" s="947"/>
      <c r="DV115" s="949">
        <v>3.4</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77284</v>
      </c>
      <c r="DH116" s="946"/>
      <c r="DI116" s="946"/>
      <c r="DJ116" s="946"/>
      <c r="DK116" s="947"/>
      <c r="DL116" s="948">
        <v>51856</v>
      </c>
      <c r="DM116" s="946"/>
      <c r="DN116" s="946"/>
      <c r="DO116" s="946"/>
      <c r="DP116" s="947"/>
      <c r="DQ116" s="948">
        <v>26428</v>
      </c>
      <c r="DR116" s="946"/>
      <c r="DS116" s="946"/>
      <c r="DT116" s="946"/>
      <c r="DU116" s="947"/>
      <c r="DV116" s="949">
        <v>0</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5304461</v>
      </c>
      <c r="AB117" s="966"/>
      <c r="AC117" s="966"/>
      <c r="AD117" s="966"/>
      <c r="AE117" s="967"/>
      <c r="AF117" s="968">
        <v>4244861</v>
      </c>
      <c r="AG117" s="966"/>
      <c r="AH117" s="966"/>
      <c r="AI117" s="966"/>
      <c r="AJ117" s="967"/>
      <c r="AK117" s="968">
        <v>4463639</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374279</v>
      </c>
      <c r="AB119" s="887"/>
      <c r="AC119" s="887"/>
      <c r="AD119" s="887"/>
      <c r="AE119" s="888"/>
      <c r="AF119" s="889">
        <v>187310</v>
      </c>
      <c r="AG119" s="887"/>
      <c r="AH119" s="887"/>
      <c r="AI119" s="887"/>
      <c r="AJ119" s="888"/>
      <c r="AK119" s="889">
        <v>78145</v>
      </c>
      <c r="AL119" s="887"/>
      <c r="AM119" s="887"/>
      <c r="AN119" s="887"/>
      <c r="AO119" s="888"/>
      <c r="AP119" s="890">
        <v>0.1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52032842</v>
      </c>
      <c r="BR119" s="987"/>
      <c r="BS119" s="987"/>
      <c r="BT119" s="987"/>
      <c r="BU119" s="987"/>
      <c r="BV119" s="987">
        <v>57288731</v>
      </c>
      <c r="BW119" s="987"/>
      <c r="BX119" s="987"/>
      <c r="BY119" s="987"/>
      <c r="BZ119" s="987"/>
      <c r="CA119" s="987">
        <v>59932665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67757361</v>
      </c>
      <c r="BR120" s="918"/>
      <c r="BS120" s="918"/>
      <c r="BT120" s="918"/>
      <c r="BU120" s="918"/>
      <c r="BV120" s="918">
        <v>69345320</v>
      </c>
      <c r="BW120" s="918"/>
      <c r="BX120" s="918"/>
      <c r="BY120" s="918"/>
      <c r="BZ120" s="918"/>
      <c r="CA120" s="918">
        <v>68125492</v>
      </c>
      <c r="CB120" s="918"/>
      <c r="CC120" s="918"/>
      <c r="CD120" s="918"/>
      <c r="CE120" s="918"/>
      <c r="CF120" s="931">
        <v>113.9</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4229709</v>
      </c>
      <c r="DH120" s="918"/>
      <c r="DI120" s="918"/>
      <c r="DJ120" s="918"/>
      <c r="DK120" s="918"/>
      <c r="DL120" s="918">
        <v>4587997</v>
      </c>
      <c r="DM120" s="918"/>
      <c r="DN120" s="918"/>
      <c r="DO120" s="918"/>
      <c r="DP120" s="918"/>
      <c r="DQ120" s="918">
        <v>4814873</v>
      </c>
      <c r="DR120" s="918"/>
      <c r="DS120" s="918"/>
      <c r="DT120" s="918"/>
      <c r="DU120" s="918"/>
      <c r="DV120" s="919">
        <v>8</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15891365</v>
      </c>
      <c r="BR121" s="913"/>
      <c r="BS121" s="913"/>
      <c r="BT121" s="913"/>
      <c r="BU121" s="913"/>
      <c r="BV121" s="913">
        <v>15981189</v>
      </c>
      <c r="BW121" s="913"/>
      <c r="BX121" s="913"/>
      <c r="BY121" s="913"/>
      <c r="BZ121" s="913"/>
      <c r="CA121" s="913">
        <v>16169682</v>
      </c>
      <c r="CB121" s="913"/>
      <c r="CC121" s="913"/>
      <c r="CD121" s="913"/>
      <c r="CE121" s="913"/>
      <c r="CF121" s="907">
        <v>27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10820201</v>
      </c>
      <c r="BR122" s="987"/>
      <c r="BS122" s="987"/>
      <c r="BT122" s="987"/>
      <c r="BU122" s="987"/>
      <c r="BV122" s="987">
        <v>9178975</v>
      </c>
      <c r="BW122" s="987"/>
      <c r="BX122" s="987"/>
      <c r="BY122" s="987"/>
      <c r="BZ122" s="987"/>
      <c r="CA122" s="987">
        <v>7856324</v>
      </c>
      <c r="CB122" s="987"/>
      <c r="CC122" s="987"/>
      <c r="CD122" s="987"/>
      <c r="CE122" s="987"/>
      <c r="CF122" s="1004">
        <v>13.1</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34696</v>
      </c>
      <c r="AB123" s="946"/>
      <c r="AC123" s="946"/>
      <c r="AD123" s="946"/>
      <c r="AE123" s="947"/>
      <c r="AF123" s="948">
        <v>25428</v>
      </c>
      <c r="AG123" s="946"/>
      <c r="AH123" s="946"/>
      <c r="AI123" s="946"/>
      <c r="AJ123" s="947"/>
      <c r="AK123" s="948">
        <v>25428</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94468927</v>
      </c>
      <c r="BR123" s="1051"/>
      <c r="BS123" s="1051"/>
      <c r="BT123" s="1051"/>
      <c r="BU123" s="1051"/>
      <c r="BV123" s="1051">
        <v>94505484</v>
      </c>
      <c r="BW123" s="1051"/>
      <c r="BX123" s="1051"/>
      <c r="BY123" s="1051"/>
      <c r="BZ123" s="1051"/>
      <c r="CA123" s="1051">
        <v>92151498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744774</v>
      </c>
      <c r="AB126" s="946"/>
      <c r="AC126" s="946"/>
      <c r="AD126" s="946"/>
      <c r="AE126" s="947"/>
      <c r="AF126" s="948">
        <v>139040</v>
      </c>
      <c r="AG126" s="946"/>
      <c r="AH126" s="946"/>
      <c r="AI126" s="946"/>
      <c r="AJ126" s="947"/>
      <c r="AK126" s="948">
        <v>131998</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1368025</v>
      </c>
      <c r="AB128" s="1033"/>
      <c r="AC128" s="1033"/>
      <c r="AD128" s="1033"/>
      <c r="AE128" s="1034"/>
      <c r="AF128" s="1035">
        <v>1330854</v>
      </c>
      <c r="AG128" s="1033"/>
      <c r="AH128" s="1033"/>
      <c r="AI128" s="1033"/>
      <c r="AJ128" s="1034"/>
      <c r="AK128" s="1035">
        <v>1340402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53804102</v>
      </c>
      <c r="AB129" s="946"/>
      <c r="AC129" s="946"/>
      <c r="AD129" s="946"/>
      <c r="AE129" s="947"/>
      <c r="AF129" s="948">
        <v>57818577</v>
      </c>
      <c r="AG129" s="946"/>
      <c r="AH129" s="946"/>
      <c r="AI129" s="946"/>
      <c r="AJ129" s="947"/>
      <c r="AK129" s="948">
        <v>61387871</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1960260</v>
      </c>
      <c r="AB130" s="946"/>
      <c r="AC130" s="946"/>
      <c r="AD130" s="946"/>
      <c r="AE130" s="947"/>
      <c r="AF130" s="948">
        <v>1813423</v>
      </c>
      <c r="AG130" s="946"/>
      <c r="AH130" s="946"/>
      <c r="AI130" s="946"/>
      <c r="AJ130" s="947"/>
      <c r="AK130" s="948">
        <v>1571021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2.7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51843842</v>
      </c>
      <c r="AB131" s="973"/>
      <c r="AC131" s="973"/>
      <c r="AD131" s="973"/>
      <c r="AE131" s="974"/>
      <c r="AF131" s="972">
        <v>56005154</v>
      </c>
      <c r="AG131" s="973"/>
      <c r="AH131" s="973"/>
      <c r="AI131" s="973"/>
      <c r="AJ131" s="974"/>
      <c r="AK131" s="972">
        <v>59816850</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3.8117854000000002</v>
      </c>
      <c r="AB132" s="1084"/>
      <c r="AC132" s="1084"/>
      <c r="AD132" s="1084"/>
      <c r="AE132" s="1085"/>
      <c r="AF132" s="1086">
        <v>1.9651477079999999</v>
      </c>
      <c r="AG132" s="1084"/>
      <c r="AH132" s="1084"/>
      <c r="AI132" s="1084"/>
      <c r="AJ132" s="1085"/>
      <c r="AK132" s="1086">
        <v>2.5949477449999998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3.2</v>
      </c>
      <c r="AB133" s="1067"/>
      <c r="AC133" s="1067"/>
      <c r="AD133" s="1067"/>
      <c r="AE133" s="1068"/>
      <c r="AF133" s="1066">
        <v>2.9</v>
      </c>
      <c r="AG133" s="1067"/>
      <c r="AH133" s="1067"/>
      <c r="AI133" s="1067"/>
      <c r="AJ133" s="1068"/>
      <c r="AK133" s="1066">
        <v>2.7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705AZl/hOldGzsJFuWFOru8DFnwtXWPPYOYjjC+6N7hIU8Gl4oQ/CmbRGXq24w1E7xWmfvXsY69ezj+MJ5SPw==" saltValue="cHBc1CuJNNhbwlcLeiF8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XfCIf4rGl86UJMiGbk6ThNWAbfbZUR/DYlfBZUXYP+e6f5Z+4hpFnqYqRRX2ZUu6KTurOTfds9R/18E1N0fEg==" saltValue="3ZibWJ0Tk4iehpuoz8a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J/SroGOwnIrRh3yIv8eFoz6s/iflKYsuadgpUxXFBqE3c850NSR0nYcbO91zIZJ5pDlNhS5iGoSCtvee1ILPw==" saltValue="LrPlzH1LbXxNuIoOP/y6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 x14ac:dyDescent="0.2">
      <c r="A8" s="259"/>
      <c r="AK8" s="268"/>
      <c r="AL8" s="269"/>
      <c r="AM8" s="269"/>
      <c r="AN8" s="270"/>
      <c r="AO8" s="1102"/>
      <c r="AP8" s="271" t="s">
        <v>480</v>
      </c>
      <c r="AQ8" s="272" t="s">
        <v>481</v>
      </c>
      <c r="AR8" s="273" t="s">
        <v>482</v>
      </c>
    </row>
    <row r="9" spans="1:46" ht="13" x14ac:dyDescent="0.2">
      <c r="A9" s="259"/>
      <c r="AK9" s="1103" t="s">
        <v>483</v>
      </c>
      <c r="AL9" s="1104"/>
      <c r="AM9" s="1104"/>
      <c r="AN9" s="1105"/>
      <c r="AO9" s="274">
        <v>12903144</v>
      </c>
      <c r="AP9" s="274">
        <v>49613</v>
      </c>
      <c r="AQ9" s="275">
        <v>61513</v>
      </c>
      <c r="AR9" s="276">
        <v>-19.3</v>
      </c>
    </row>
    <row r="10" spans="1:46" ht="13.5" customHeight="1" x14ac:dyDescent="0.2">
      <c r="A10" s="259"/>
      <c r="AK10" s="1103" t="s">
        <v>484</v>
      </c>
      <c r="AL10" s="1104"/>
      <c r="AM10" s="1104"/>
      <c r="AN10" s="1105"/>
      <c r="AO10" s="277">
        <v>106191</v>
      </c>
      <c r="AP10" s="277">
        <v>408</v>
      </c>
      <c r="AQ10" s="278">
        <v>1262</v>
      </c>
      <c r="AR10" s="279">
        <v>-67.7</v>
      </c>
    </row>
    <row r="11" spans="1:46" ht="13.5" customHeight="1" x14ac:dyDescent="0.2">
      <c r="A11" s="259"/>
      <c r="AK11" s="1103" t="s">
        <v>485</v>
      </c>
      <c r="AL11" s="1104"/>
      <c r="AM11" s="1104"/>
      <c r="AN11" s="1105"/>
      <c r="AO11" s="277">
        <v>67875</v>
      </c>
      <c r="AP11" s="277">
        <v>261</v>
      </c>
      <c r="AQ11" s="278">
        <v>1079</v>
      </c>
      <c r="AR11" s="279">
        <v>-75.8</v>
      </c>
    </row>
    <row r="12" spans="1:46" ht="13.5" customHeight="1" x14ac:dyDescent="0.2">
      <c r="A12" s="259"/>
      <c r="AK12" s="1103" t="s">
        <v>486</v>
      </c>
      <c r="AL12" s="1104"/>
      <c r="AM12" s="1104"/>
      <c r="AN12" s="1105"/>
      <c r="AO12" s="277" t="s">
        <v>487</v>
      </c>
      <c r="AP12" s="277" t="s">
        <v>487</v>
      </c>
      <c r="AQ12" s="278">
        <v>46</v>
      </c>
      <c r="AR12" s="279" t="s">
        <v>487</v>
      </c>
    </row>
    <row r="13" spans="1:46" ht="13.5" customHeight="1" x14ac:dyDescent="0.2">
      <c r="A13" s="259"/>
      <c r="AK13" s="1103" t="s">
        <v>488</v>
      </c>
      <c r="AL13" s="1104"/>
      <c r="AM13" s="1104"/>
      <c r="AN13" s="1105"/>
      <c r="AO13" s="277">
        <v>416954</v>
      </c>
      <c r="AP13" s="277">
        <v>1603</v>
      </c>
      <c r="AQ13" s="278">
        <v>2016</v>
      </c>
      <c r="AR13" s="279">
        <v>-20.5</v>
      </c>
    </row>
    <row r="14" spans="1:46" ht="13.5" customHeight="1" x14ac:dyDescent="0.2">
      <c r="A14" s="259"/>
      <c r="AK14" s="1103" t="s">
        <v>489</v>
      </c>
      <c r="AL14" s="1104"/>
      <c r="AM14" s="1104"/>
      <c r="AN14" s="1105"/>
      <c r="AO14" s="277">
        <v>292383</v>
      </c>
      <c r="AP14" s="277">
        <v>1124</v>
      </c>
      <c r="AQ14" s="278">
        <v>1290</v>
      </c>
      <c r="AR14" s="279">
        <v>-12.9</v>
      </c>
    </row>
    <row r="15" spans="1:46" ht="13.5" customHeight="1" x14ac:dyDescent="0.2">
      <c r="A15" s="259"/>
      <c r="AK15" s="1106" t="s">
        <v>490</v>
      </c>
      <c r="AL15" s="1107"/>
      <c r="AM15" s="1107"/>
      <c r="AN15" s="1108"/>
      <c r="AO15" s="277">
        <v>-363061</v>
      </c>
      <c r="AP15" s="277">
        <v>-1396</v>
      </c>
      <c r="AQ15" s="278">
        <v>-2388</v>
      </c>
      <c r="AR15" s="279">
        <v>-41.5</v>
      </c>
    </row>
    <row r="16" spans="1:46" ht="13" x14ac:dyDescent="0.2">
      <c r="A16" s="259"/>
      <c r="AK16" s="1106" t="s">
        <v>177</v>
      </c>
      <c r="AL16" s="1107"/>
      <c r="AM16" s="1107"/>
      <c r="AN16" s="1108"/>
      <c r="AO16" s="277">
        <v>13423486</v>
      </c>
      <c r="AP16" s="277">
        <v>51613</v>
      </c>
      <c r="AQ16" s="278">
        <v>64818</v>
      </c>
      <c r="AR16" s="279">
        <v>-20.399999999999999</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09" t="s">
        <v>495</v>
      </c>
      <c r="AL21" s="1110"/>
      <c r="AM21" s="1110"/>
      <c r="AN21" s="1111"/>
      <c r="AO21" s="289">
        <v>4.8</v>
      </c>
      <c r="AP21" s="290">
        <v>6.09</v>
      </c>
      <c r="AQ21" s="291">
        <v>-1.29</v>
      </c>
      <c r="AS21" s="292"/>
      <c r="AT21" s="288"/>
    </row>
    <row r="22" spans="1:46" s="260" customFormat="1" ht="13" x14ac:dyDescent="0.2">
      <c r="A22" s="288"/>
      <c r="AK22" s="1109" t="s">
        <v>496</v>
      </c>
      <c r="AL22" s="1110"/>
      <c r="AM22" s="1110"/>
      <c r="AN22" s="1111"/>
      <c r="AO22" s="293">
        <v>99.8</v>
      </c>
      <c r="AP22" s="294">
        <v>99.7</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3846019</v>
      </c>
      <c r="AP32" s="303">
        <v>14788</v>
      </c>
      <c r="AQ32" s="304">
        <v>26619</v>
      </c>
      <c r="AR32" s="305">
        <v>-44.4</v>
      </c>
    </row>
    <row r="33" spans="1:46" ht="13.5" customHeight="1" x14ac:dyDescent="0.2">
      <c r="A33" s="259"/>
      <c r="AK33" s="1117" t="s">
        <v>501</v>
      </c>
      <c r="AL33" s="1118"/>
      <c r="AM33" s="1118"/>
      <c r="AN33" s="1119"/>
      <c r="AO33" s="303" t="s">
        <v>487</v>
      </c>
      <c r="AP33" s="303" t="s">
        <v>487</v>
      </c>
      <c r="AQ33" s="304">
        <v>3</v>
      </c>
      <c r="AR33" s="305" t="s">
        <v>487</v>
      </c>
    </row>
    <row r="34" spans="1:46" ht="27" customHeight="1" x14ac:dyDescent="0.2">
      <c r="A34" s="259"/>
      <c r="AK34" s="1117" t="s">
        <v>502</v>
      </c>
      <c r="AL34" s="1118"/>
      <c r="AM34" s="1118"/>
      <c r="AN34" s="1119"/>
      <c r="AO34" s="303" t="s">
        <v>487</v>
      </c>
      <c r="AP34" s="303" t="s">
        <v>487</v>
      </c>
      <c r="AQ34" s="304">
        <v>28</v>
      </c>
      <c r="AR34" s="305" t="s">
        <v>487</v>
      </c>
    </row>
    <row r="35" spans="1:46" ht="27" customHeight="1" x14ac:dyDescent="0.2">
      <c r="A35" s="259"/>
      <c r="AK35" s="1117" t="s">
        <v>503</v>
      </c>
      <c r="AL35" s="1118"/>
      <c r="AM35" s="1118"/>
      <c r="AN35" s="1119"/>
      <c r="AO35" s="303">
        <v>339542</v>
      </c>
      <c r="AP35" s="303">
        <v>1306</v>
      </c>
      <c r="AQ35" s="304">
        <v>5266</v>
      </c>
      <c r="AR35" s="305">
        <v>-75.2</v>
      </c>
    </row>
    <row r="36" spans="1:46" ht="27" customHeight="1" x14ac:dyDescent="0.2">
      <c r="A36" s="259"/>
      <c r="AK36" s="1117" t="s">
        <v>504</v>
      </c>
      <c r="AL36" s="1118"/>
      <c r="AM36" s="1118"/>
      <c r="AN36" s="1119"/>
      <c r="AO36" s="303">
        <v>42507</v>
      </c>
      <c r="AP36" s="303">
        <v>163</v>
      </c>
      <c r="AQ36" s="304">
        <v>468</v>
      </c>
      <c r="AR36" s="305">
        <v>-65.2</v>
      </c>
    </row>
    <row r="37" spans="1:46" ht="13.5" customHeight="1" x14ac:dyDescent="0.2">
      <c r="A37" s="259"/>
      <c r="AK37" s="1117" t="s">
        <v>505</v>
      </c>
      <c r="AL37" s="1118"/>
      <c r="AM37" s="1118"/>
      <c r="AN37" s="1119"/>
      <c r="AO37" s="303">
        <v>235571</v>
      </c>
      <c r="AP37" s="303">
        <v>906</v>
      </c>
      <c r="AQ37" s="304">
        <v>985</v>
      </c>
      <c r="AR37" s="305">
        <v>-8</v>
      </c>
    </row>
    <row r="38" spans="1:46" ht="27" customHeight="1" x14ac:dyDescent="0.2">
      <c r="A38" s="259"/>
      <c r="AK38" s="1120" t="s">
        <v>506</v>
      </c>
      <c r="AL38" s="1121"/>
      <c r="AM38" s="1121"/>
      <c r="AN38" s="1122"/>
      <c r="AO38" s="306" t="s">
        <v>487</v>
      </c>
      <c r="AP38" s="306" t="s">
        <v>487</v>
      </c>
      <c r="AQ38" s="307">
        <v>1</v>
      </c>
      <c r="AR38" s="295" t="s">
        <v>487</v>
      </c>
      <c r="AS38" s="302"/>
    </row>
    <row r="39" spans="1:46" ht="13" x14ac:dyDescent="0.2">
      <c r="A39" s="259"/>
      <c r="AK39" s="1120" t="s">
        <v>507</v>
      </c>
      <c r="AL39" s="1121"/>
      <c r="AM39" s="1121"/>
      <c r="AN39" s="1122"/>
      <c r="AO39" s="303">
        <v>-1340402</v>
      </c>
      <c r="AP39" s="303">
        <v>-5154</v>
      </c>
      <c r="AQ39" s="304">
        <v>-7209</v>
      </c>
      <c r="AR39" s="305">
        <v>-28.5</v>
      </c>
      <c r="AS39" s="302"/>
    </row>
    <row r="40" spans="1:46" ht="27" customHeight="1" x14ac:dyDescent="0.2">
      <c r="A40" s="259"/>
      <c r="AK40" s="1117" t="s">
        <v>508</v>
      </c>
      <c r="AL40" s="1118"/>
      <c r="AM40" s="1118"/>
      <c r="AN40" s="1119"/>
      <c r="AO40" s="303">
        <v>-1571021</v>
      </c>
      <c r="AP40" s="303">
        <v>-6041</v>
      </c>
      <c r="AQ40" s="304">
        <v>-18404</v>
      </c>
      <c r="AR40" s="305">
        <v>-67.2</v>
      </c>
      <c r="AS40" s="302"/>
    </row>
    <row r="41" spans="1:46" ht="13" x14ac:dyDescent="0.2">
      <c r="A41" s="259"/>
      <c r="AK41" s="1123" t="s">
        <v>287</v>
      </c>
      <c r="AL41" s="1124"/>
      <c r="AM41" s="1124"/>
      <c r="AN41" s="1125"/>
      <c r="AO41" s="303">
        <v>1552216</v>
      </c>
      <c r="AP41" s="303">
        <v>5968</v>
      </c>
      <c r="AQ41" s="304">
        <v>7755</v>
      </c>
      <c r="AR41" s="305">
        <v>-23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 x14ac:dyDescent="0.2">
      <c r="A50" s="259"/>
      <c r="AK50" s="317"/>
      <c r="AL50" s="318"/>
      <c r="AM50" s="1113"/>
      <c r="AN50" s="319" t="s">
        <v>512</v>
      </c>
      <c r="AO50" s="320" t="s">
        <v>513</v>
      </c>
      <c r="AP50" s="321" t="s">
        <v>514</v>
      </c>
      <c r="AQ50" s="322" t="s">
        <v>515</v>
      </c>
      <c r="AR50" s="323" t="s">
        <v>516</v>
      </c>
    </row>
    <row r="51" spans="1:44" ht="13" x14ac:dyDescent="0.2">
      <c r="A51" s="259"/>
      <c r="AK51" s="315" t="s">
        <v>517</v>
      </c>
      <c r="AL51" s="316"/>
      <c r="AM51" s="324">
        <v>8943278</v>
      </c>
      <c r="AN51" s="325">
        <v>34367</v>
      </c>
      <c r="AO51" s="326">
        <v>-1.3</v>
      </c>
      <c r="AP51" s="327">
        <v>37644</v>
      </c>
      <c r="AQ51" s="328">
        <v>13.5</v>
      </c>
      <c r="AR51" s="329">
        <v>-14.8</v>
      </c>
    </row>
    <row r="52" spans="1:44" ht="13" x14ac:dyDescent="0.2">
      <c r="A52" s="259"/>
      <c r="AK52" s="330"/>
      <c r="AL52" s="331" t="s">
        <v>518</v>
      </c>
      <c r="AM52" s="332">
        <v>7614985</v>
      </c>
      <c r="AN52" s="333">
        <v>29262</v>
      </c>
      <c r="AO52" s="334">
        <v>20.8</v>
      </c>
      <c r="AP52" s="335">
        <v>24939</v>
      </c>
      <c r="AQ52" s="336">
        <v>22.5</v>
      </c>
      <c r="AR52" s="337">
        <v>-1.7</v>
      </c>
    </row>
    <row r="53" spans="1:44" ht="13" x14ac:dyDescent="0.2">
      <c r="A53" s="259"/>
      <c r="AK53" s="315" t="s">
        <v>519</v>
      </c>
      <c r="AL53" s="316"/>
      <c r="AM53" s="324">
        <v>10355798</v>
      </c>
      <c r="AN53" s="325">
        <v>39791</v>
      </c>
      <c r="AO53" s="326">
        <v>15.8</v>
      </c>
      <c r="AP53" s="327">
        <v>39221</v>
      </c>
      <c r="AQ53" s="328">
        <v>4.2</v>
      </c>
      <c r="AR53" s="329">
        <v>11.6</v>
      </c>
    </row>
    <row r="54" spans="1:44" ht="13" x14ac:dyDescent="0.2">
      <c r="A54" s="259"/>
      <c r="AK54" s="330"/>
      <c r="AL54" s="331" t="s">
        <v>518</v>
      </c>
      <c r="AM54" s="332">
        <v>8466172</v>
      </c>
      <c r="AN54" s="333">
        <v>32530</v>
      </c>
      <c r="AO54" s="334">
        <v>11.2</v>
      </c>
      <c r="AP54" s="335">
        <v>24821</v>
      </c>
      <c r="AQ54" s="336">
        <v>-0.5</v>
      </c>
      <c r="AR54" s="337">
        <v>11.7</v>
      </c>
    </row>
    <row r="55" spans="1:44" ht="13" x14ac:dyDescent="0.2">
      <c r="A55" s="259"/>
      <c r="AK55" s="315" t="s">
        <v>520</v>
      </c>
      <c r="AL55" s="316"/>
      <c r="AM55" s="324">
        <v>14012511</v>
      </c>
      <c r="AN55" s="325">
        <v>53842</v>
      </c>
      <c r="AO55" s="326">
        <v>35.299999999999997</v>
      </c>
      <c r="AP55" s="327">
        <v>38566</v>
      </c>
      <c r="AQ55" s="328">
        <v>-1.7</v>
      </c>
      <c r="AR55" s="329">
        <v>37</v>
      </c>
    </row>
    <row r="56" spans="1:44" ht="13" x14ac:dyDescent="0.2">
      <c r="A56" s="259"/>
      <c r="AK56" s="330"/>
      <c r="AL56" s="331" t="s">
        <v>518</v>
      </c>
      <c r="AM56" s="332">
        <v>10723419</v>
      </c>
      <c r="AN56" s="333">
        <v>41204</v>
      </c>
      <c r="AO56" s="334">
        <v>26.7</v>
      </c>
      <c r="AP56" s="335">
        <v>24059</v>
      </c>
      <c r="AQ56" s="336">
        <v>-3.1</v>
      </c>
      <c r="AR56" s="337">
        <v>29.8</v>
      </c>
    </row>
    <row r="57" spans="1:44" ht="13" x14ac:dyDescent="0.2">
      <c r="A57" s="259"/>
      <c r="AK57" s="315" t="s">
        <v>521</v>
      </c>
      <c r="AL57" s="316"/>
      <c r="AM57" s="324">
        <v>21844601</v>
      </c>
      <c r="AN57" s="325">
        <v>84042</v>
      </c>
      <c r="AO57" s="326">
        <v>56.1</v>
      </c>
      <c r="AP57" s="327">
        <v>35156</v>
      </c>
      <c r="AQ57" s="328">
        <v>-8.8000000000000007</v>
      </c>
      <c r="AR57" s="329">
        <v>64.900000000000006</v>
      </c>
    </row>
    <row r="58" spans="1:44" ht="13" x14ac:dyDescent="0.2">
      <c r="A58" s="259"/>
      <c r="AK58" s="330"/>
      <c r="AL58" s="331" t="s">
        <v>518</v>
      </c>
      <c r="AM58" s="332">
        <v>15608627</v>
      </c>
      <c r="AN58" s="333">
        <v>60051</v>
      </c>
      <c r="AO58" s="334">
        <v>45.7</v>
      </c>
      <c r="AP58" s="335">
        <v>22430</v>
      </c>
      <c r="AQ58" s="336">
        <v>-6.8</v>
      </c>
      <c r="AR58" s="337">
        <v>52.5</v>
      </c>
    </row>
    <row r="59" spans="1:44" ht="13" x14ac:dyDescent="0.2">
      <c r="A59" s="259"/>
      <c r="AK59" s="315" t="s">
        <v>522</v>
      </c>
      <c r="AL59" s="316"/>
      <c r="AM59" s="324">
        <v>17280125</v>
      </c>
      <c r="AN59" s="325">
        <v>66442</v>
      </c>
      <c r="AO59" s="326">
        <v>-20.9</v>
      </c>
      <c r="AP59" s="327">
        <v>37029</v>
      </c>
      <c r="AQ59" s="328">
        <v>5.3</v>
      </c>
      <c r="AR59" s="329">
        <v>-26.2</v>
      </c>
    </row>
    <row r="60" spans="1:44" ht="13" x14ac:dyDescent="0.2">
      <c r="A60" s="259"/>
      <c r="AK60" s="330"/>
      <c r="AL60" s="331" t="s">
        <v>518</v>
      </c>
      <c r="AM60" s="332">
        <v>14192891</v>
      </c>
      <c r="AN60" s="333">
        <v>54572</v>
      </c>
      <c r="AO60" s="334">
        <v>-9.1</v>
      </c>
      <c r="AP60" s="335">
        <v>23232</v>
      </c>
      <c r="AQ60" s="336">
        <v>3.6</v>
      </c>
      <c r="AR60" s="337">
        <v>-12.7</v>
      </c>
    </row>
    <row r="61" spans="1:44" ht="13" x14ac:dyDescent="0.2">
      <c r="A61" s="259"/>
      <c r="AK61" s="315" t="s">
        <v>523</v>
      </c>
      <c r="AL61" s="338"/>
      <c r="AM61" s="324">
        <v>14487263</v>
      </c>
      <c r="AN61" s="325">
        <v>55697</v>
      </c>
      <c r="AO61" s="326">
        <v>17</v>
      </c>
      <c r="AP61" s="327">
        <v>37523</v>
      </c>
      <c r="AQ61" s="339">
        <v>2.5</v>
      </c>
      <c r="AR61" s="329">
        <v>14.5</v>
      </c>
    </row>
    <row r="62" spans="1:44" ht="13" x14ac:dyDescent="0.2">
      <c r="A62" s="259"/>
      <c r="AK62" s="330"/>
      <c r="AL62" s="331" t="s">
        <v>518</v>
      </c>
      <c r="AM62" s="332">
        <v>11321219</v>
      </c>
      <c r="AN62" s="333">
        <v>43524</v>
      </c>
      <c r="AO62" s="334">
        <v>19.100000000000001</v>
      </c>
      <c r="AP62" s="335">
        <v>23896</v>
      </c>
      <c r="AQ62" s="336">
        <v>3.1</v>
      </c>
      <c r="AR62" s="337">
        <v>16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1eWLhd7Ic7gHQQ46kyLE0I66dUuVJ02hGphydLzdXkodSd2F18LpQEnIJYVmlBNKq/ic08F7jhXzOdIRS8PwRA==" saltValue="qt0HuII4Dub7BZ/TXSc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NWRo1Dp9sThXhpjzZk7hNDa8bnJy3ABV/E/Ppb6n4GAVREXc15ZjmdxaHzgdtqheQutxP7vuSxSgBkRkT0BaLQ==" saltValue="1ZHsre6GBXAUQCR9UAEH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Mkah3hCTdkZiFQEB9vKGm4J1K1pgn4XW2rgBhe2arg62WxdC5WyLZtXji/VyaJRPiNBlvWtyXo/lV+pp/KAwPw==" saltValue="rqZHgeilcOnd48mNBkAa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14.56</v>
      </c>
      <c r="G47" s="12">
        <v>14.67</v>
      </c>
      <c r="H47" s="12">
        <v>14.87</v>
      </c>
      <c r="I47" s="12">
        <v>13.84</v>
      </c>
      <c r="J47" s="13">
        <v>13.03</v>
      </c>
    </row>
    <row r="48" spans="2:10" ht="57.75" customHeight="1" x14ac:dyDescent="0.2">
      <c r="B48" s="14"/>
      <c r="C48" s="1128" t="s">
        <v>4</v>
      </c>
      <c r="D48" s="1128"/>
      <c r="E48" s="1129"/>
      <c r="F48" s="15">
        <v>4.59</v>
      </c>
      <c r="G48" s="16">
        <v>6.81</v>
      </c>
      <c r="H48" s="16">
        <v>8.23</v>
      </c>
      <c r="I48" s="16">
        <v>5.12</v>
      </c>
      <c r="J48" s="17">
        <v>4.4400000000000004</v>
      </c>
    </row>
    <row r="49" spans="2:10" ht="57.75" customHeight="1" thickBot="1" x14ac:dyDescent="0.25">
      <c r="B49" s="18"/>
      <c r="C49" s="1130" t="s">
        <v>5</v>
      </c>
      <c r="D49" s="1130"/>
      <c r="E49" s="1131"/>
      <c r="F49" s="19" t="s">
        <v>530</v>
      </c>
      <c r="G49" s="20">
        <v>2.71</v>
      </c>
      <c r="H49" s="20">
        <v>0.62</v>
      </c>
      <c r="I49" s="20" t="s">
        <v>531</v>
      </c>
      <c r="J49" s="21" t="s">
        <v>532</v>
      </c>
    </row>
    <row r="50" spans="2:10" ht="13" x14ac:dyDescent="0.2"/>
  </sheetData>
  <sheetProtection algorithmName="SHA-512" hashValue="B1HnwS9BS7lnPNzMuy2uu4BOiejOCAYaovzEekkYRoBoWEguKo8ZEpAkzbYZ/stUuNbwIa5Um08wkyNzUJFFtw==" saltValue="1Z4ga2mqIcJXvyQvXPjz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7.32</v>
      </c>
      <c r="G34" s="33">
        <v>9.6199999999999992</v>
      </c>
      <c r="H34" s="33">
        <v>11.94</v>
      </c>
      <c r="I34" s="33">
        <v>15.49</v>
      </c>
      <c r="J34" s="34">
        <v>13.46</v>
      </c>
      <c r="K34" s="22"/>
      <c r="L34" s="22"/>
      <c r="M34" s="22"/>
      <c r="N34" s="22"/>
      <c r="O34" s="22"/>
      <c r="P34" s="22"/>
    </row>
    <row r="35" spans="1:16" ht="39" customHeight="1" x14ac:dyDescent="0.2">
      <c r="A35" s="22"/>
      <c r="B35" s="35"/>
      <c r="C35" s="1132" t="s">
        <v>534</v>
      </c>
      <c r="D35" s="1132"/>
      <c r="E35" s="1133"/>
      <c r="F35" s="36">
        <v>4.4800000000000004</v>
      </c>
      <c r="G35" s="37">
        <v>6.44</v>
      </c>
      <c r="H35" s="37">
        <v>8.0399999999999991</v>
      </c>
      <c r="I35" s="37">
        <v>4.8600000000000003</v>
      </c>
      <c r="J35" s="38">
        <v>4.1500000000000004</v>
      </c>
      <c r="K35" s="22"/>
      <c r="L35" s="22"/>
      <c r="M35" s="22"/>
      <c r="N35" s="22"/>
      <c r="O35" s="22"/>
      <c r="P35" s="22"/>
    </row>
    <row r="36" spans="1:16" ht="39" customHeight="1" x14ac:dyDescent="0.2">
      <c r="A36" s="22"/>
      <c r="B36" s="35"/>
      <c r="C36" s="1132" t="s">
        <v>535</v>
      </c>
      <c r="D36" s="1132"/>
      <c r="E36" s="1133"/>
      <c r="F36" s="36" t="s">
        <v>487</v>
      </c>
      <c r="G36" s="37">
        <v>0.73</v>
      </c>
      <c r="H36" s="37">
        <v>1.1599999999999999</v>
      </c>
      <c r="I36" s="37">
        <v>1.8</v>
      </c>
      <c r="J36" s="38">
        <v>2.42</v>
      </c>
      <c r="K36" s="22"/>
      <c r="L36" s="22"/>
      <c r="M36" s="22"/>
      <c r="N36" s="22"/>
      <c r="O36" s="22"/>
      <c r="P36" s="22"/>
    </row>
    <row r="37" spans="1:16" ht="39" customHeight="1" x14ac:dyDescent="0.2">
      <c r="A37" s="22"/>
      <c r="B37" s="35"/>
      <c r="C37" s="1132" t="s">
        <v>536</v>
      </c>
      <c r="D37" s="1132"/>
      <c r="E37" s="1133"/>
      <c r="F37" s="36">
        <v>1.01</v>
      </c>
      <c r="G37" s="37">
        <v>1.96</v>
      </c>
      <c r="H37" s="37">
        <v>1.56</v>
      </c>
      <c r="I37" s="37">
        <v>1.47</v>
      </c>
      <c r="J37" s="38">
        <v>1.45</v>
      </c>
      <c r="K37" s="22"/>
      <c r="L37" s="22"/>
      <c r="M37" s="22"/>
      <c r="N37" s="22"/>
      <c r="O37" s="22"/>
      <c r="P37" s="22"/>
    </row>
    <row r="38" spans="1:16" ht="39" customHeight="1" x14ac:dyDescent="0.2">
      <c r="A38" s="22"/>
      <c r="B38" s="35"/>
      <c r="C38" s="1132" t="s">
        <v>537</v>
      </c>
      <c r="D38" s="1132"/>
      <c r="E38" s="1133"/>
      <c r="F38" s="36">
        <v>0.1</v>
      </c>
      <c r="G38" s="37">
        <v>0.35</v>
      </c>
      <c r="H38" s="37">
        <v>0.17</v>
      </c>
      <c r="I38" s="37">
        <v>0.25</v>
      </c>
      <c r="J38" s="38">
        <v>0.28000000000000003</v>
      </c>
      <c r="K38" s="22"/>
      <c r="L38" s="22"/>
      <c r="M38" s="22"/>
      <c r="N38" s="22"/>
      <c r="O38" s="22"/>
      <c r="P38" s="22"/>
    </row>
    <row r="39" spans="1:16" ht="39" customHeight="1" x14ac:dyDescent="0.2">
      <c r="A39" s="22"/>
      <c r="B39" s="35"/>
      <c r="C39" s="1132" t="s">
        <v>538</v>
      </c>
      <c r="D39" s="1132"/>
      <c r="E39" s="1133"/>
      <c r="F39" s="36">
        <v>0</v>
      </c>
      <c r="G39" s="37">
        <v>0</v>
      </c>
      <c r="H39" s="37">
        <v>0.04</v>
      </c>
      <c r="I39" s="37">
        <v>0</v>
      </c>
      <c r="J39" s="38">
        <v>0.06</v>
      </c>
      <c r="K39" s="22"/>
      <c r="L39" s="22"/>
      <c r="M39" s="22"/>
      <c r="N39" s="22"/>
      <c r="O39" s="22"/>
      <c r="P39" s="22"/>
    </row>
    <row r="40" spans="1:16" ht="39" customHeight="1" x14ac:dyDescent="0.2">
      <c r="A40" s="22"/>
      <c r="B40" s="35"/>
      <c r="C40" s="1132" t="s">
        <v>539</v>
      </c>
      <c r="D40" s="1132"/>
      <c r="E40" s="1133"/>
      <c r="F40" s="36">
        <v>0.01</v>
      </c>
      <c r="G40" s="37">
        <v>0.28999999999999998</v>
      </c>
      <c r="H40" s="37">
        <v>0.35</v>
      </c>
      <c r="I40" s="37">
        <v>0.2</v>
      </c>
      <c r="J40" s="38">
        <v>0.02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0.68</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JhDFFOWYl95SWsNpHRM98MO6ijWLJggpsybjOw555OIkahPMEkGeRhdmETpewmdMYZdSL4wopnRRkMzOKpOTg==" saltValue="t16dJ111y9+FX8WfOxZ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4036</v>
      </c>
      <c r="L45" s="58">
        <v>3969</v>
      </c>
      <c r="M45" s="58">
        <v>3766</v>
      </c>
      <c r="N45" s="58">
        <v>3518</v>
      </c>
      <c r="O45" s="59">
        <v>3846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257</v>
      </c>
      <c r="L48" s="62">
        <v>348</v>
      </c>
      <c r="M48" s="62">
        <v>340</v>
      </c>
      <c r="N48" s="62">
        <v>335</v>
      </c>
      <c r="O48" s="63">
        <v>340</v>
      </c>
      <c r="P48" s="46"/>
      <c r="Q48" s="46"/>
      <c r="R48" s="46"/>
      <c r="S48" s="46"/>
      <c r="T48" s="46"/>
      <c r="U48" s="46"/>
    </row>
    <row r="49" spans="1:21" ht="30.75" customHeight="1" x14ac:dyDescent="0.2">
      <c r="A49" s="46"/>
      <c r="B49" s="1140"/>
      <c r="C49" s="1141"/>
      <c r="D49" s="60"/>
      <c r="E49" s="1146" t="s">
        <v>14</v>
      </c>
      <c r="F49" s="1146"/>
      <c r="G49" s="1146"/>
      <c r="H49" s="1146"/>
      <c r="I49" s="1146"/>
      <c r="J49" s="1147"/>
      <c r="K49" s="61">
        <v>102</v>
      </c>
      <c r="L49" s="62">
        <v>68</v>
      </c>
      <c r="M49" s="62">
        <v>44</v>
      </c>
      <c r="N49" s="62">
        <v>40</v>
      </c>
      <c r="O49" s="63">
        <v>43</v>
      </c>
      <c r="P49" s="46"/>
      <c r="Q49" s="46"/>
      <c r="R49" s="46"/>
      <c r="S49" s="46"/>
      <c r="T49" s="46"/>
      <c r="U49" s="46"/>
    </row>
    <row r="50" spans="1:21" ht="30.75" customHeight="1" x14ac:dyDescent="0.2">
      <c r="A50" s="46"/>
      <c r="B50" s="1140"/>
      <c r="C50" s="1141"/>
      <c r="D50" s="60"/>
      <c r="E50" s="1146" t="s">
        <v>15</v>
      </c>
      <c r="F50" s="1146"/>
      <c r="G50" s="1146"/>
      <c r="H50" s="1146"/>
      <c r="I50" s="1146"/>
      <c r="J50" s="1147"/>
      <c r="K50" s="61">
        <v>691</v>
      </c>
      <c r="L50" s="62">
        <v>863</v>
      </c>
      <c r="M50" s="62">
        <v>1154</v>
      </c>
      <c r="N50" s="62">
        <v>352</v>
      </c>
      <c r="O50" s="63">
        <v>236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3685</v>
      </c>
      <c r="L52" s="62">
        <v>3552</v>
      </c>
      <c r="M52" s="62">
        <v>3329</v>
      </c>
      <c r="N52" s="62">
        <v>3144</v>
      </c>
      <c r="O52" s="63">
        <v>2911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1401</v>
      </c>
      <c r="L53" s="67">
        <v>1696</v>
      </c>
      <c r="M53" s="67">
        <v>1975</v>
      </c>
      <c r="N53" s="67">
        <v>1101</v>
      </c>
      <c r="O53" s="68">
        <v>1554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487</v>
      </c>
      <c r="L58" s="82" t="s">
        <v>487</v>
      </c>
      <c r="M58" s="82" t="s">
        <v>487</v>
      </c>
      <c r="N58" s="82" t="s">
        <v>487</v>
      </c>
      <c r="O58" s="83" t="s">
        <v>487</v>
      </c>
    </row>
    <row r="59" spans="1:21" ht="31.5" customHeight="1" x14ac:dyDescent="0.2">
      <c r="B59" s="1156"/>
      <c r="C59" s="1157"/>
      <c r="D59" s="1163" t="s">
        <v>26</v>
      </c>
      <c r="E59" s="1164"/>
      <c r="F59" s="1164"/>
      <c r="G59" s="1164"/>
      <c r="H59" s="1164"/>
      <c r="I59" s="1164"/>
      <c r="J59" s="1165"/>
      <c r="K59" s="84" t="s">
        <v>487</v>
      </c>
      <c r="L59" s="85" t="s">
        <v>487</v>
      </c>
      <c r="M59" s="85" t="s">
        <v>487</v>
      </c>
      <c r="N59" s="85" t="s">
        <v>487</v>
      </c>
      <c r="O59" s="86" t="s">
        <v>487</v>
      </c>
    </row>
    <row r="60" spans="1:21" ht="31.5" customHeight="1" thickBot="1" x14ac:dyDescent="0.25">
      <c r="B60" s="1158"/>
      <c r="C60" s="1159"/>
      <c r="D60" s="1166" t="s">
        <v>27</v>
      </c>
      <c r="E60" s="1167"/>
      <c r="F60" s="1167"/>
      <c r="G60" s="1167"/>
      <c r="H60" s="1167"/>
      <c r="I60" s="1167"/>
      <c r="J60" s="1168"/>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yuFVG0mPh4mRaKKoIhsgDWTBJbRUQpjzpxidk/0Kuz5xJDJi7xQeFBPvO7E+aomC3aekeVec44UJDfB5o76qQ==" saltValue="PP3wHi9wwkodOshtp7OY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40438</v>
      </c>
      <c r="J41" s="343">
        <v>38539</v>
      </c>
      <c r="K41" s="343">
        <v>37542</v>
      </c>
      <c r="L41" s="343">
        <v>40804</v>
      </c>
      <c r="M41" s="344">
        <v>42615</v>
      </c>
    </row>
    <row r="42" spans="2:13" ht="27.75" customHeight="1" x14ac:dyDescent="0.2">
      <c r="B42" s="1171"/>
      <c r="C42" s="1172"/>
      <c r="D42" s="104"/>
      <c r="E42" s="1177" t="s">
        <v>32</v>
      </c>
      <c r="F42" s="1177"/>
      <c r="G42" s="1177"/>
      <c r="H42" s="1178"/>
      <c r="I42" s="345">
        <v>3281</v>
      </c>
      <c r="J42" s="346">
        <v>2365</v>
      </c>
      <c r="K42" s="346">
        <v>1232</v>
      </c>
      <c r="L42" s="346">
        <v>2723</v>
      </c>
      <c r="M42" s="347">
        <v>3023</v>
      </c>
    </row>
    <row r="43" spans="2:13" ht="27.75" customHeight="1" x14ac:dyDescent="0.2">
      <c r="B43" s="1171"/>
      <c r="C43" s="1172"/>
      <c r="D43" s="104"/>
      <c r="E43" s="1177" t="s">
        <v>33</v>
      </c>
      <c r="F43" s="1177"/>
      <c r="G43" s="1177"/>
      <c r="H43" s="1178"/>
      <c r="I43" s="345">
        <v>3615</v>
      </c>
      <c r="J43" s="346">
        <v>3595</v>
      </c>
      <c r="K43" s="346">
        <v>4230</v>
      </c>
      <c r="L43" s="346">
        <v>4588</v>
      </c>
      <c r="M43" s="347">
        <v>4815</v>
      </c>
    </row>
    <row r="44" spans="2:13" ht="27.75" customHeight="1" x14ac:dyDescent="0.2">
      <c r="B44" s="1171"/>
      <c r="C44" s="1172"/>
      <c r="D44" s="104"/>
      <c r="E44" s="1177" t="s">
        <v>34</v>
      </c>
      <c r="F44" s="1177"/>
      <c r="G44" s="1177"/>
      <c r="H44" s="1178"/>
      <c r="I44" s="345">
        <v>511</v>
      </c>
      <c r="J44" s="346">
        <v>449</v>
      </c>
      <c r="K44" s="346">
        <v>407</v>
      </c>
      <c r="L44" s="346">
        <v>365</v>
      </c>
      <c r="M44" s="347">
        <v>322</v>
      </c>
    </row>
    <row r="45" spans="2:13" ht="27.75" customHeight="1" x14ac:dyDescent="0.2">
      <c r="B45" s="1171"/>
      <c r="C45" s="1172"/>
      <c r="D45" s="104"/>
      <c r="E45" s="1177" t="s">
        <v>35</v>
      </c>
      <c r="F45" s="1177"/>
      <c r="G45" s="1177"/>
      <c r="H45" s="1178"/>
      <c r="I45" s="345">
        <v>8227</v>
      </c>
      <c r="J45" s="346">
        <v>8370</v>
      </c>
      <c r="K45" s="346">
        <v>8622</v>
      </c>
      <c r="L45" s="346">
        <v>8808</v>
      </c>
      <c r="M45" s="347">
        <v>9157</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60567</v>
      </c>
      <c r="J50" s="346">
        <v>62730</v>
      </c>
      <c r="K50" s="346">
        <v>67757</v>
      </c>
      <c r="L50" s="346">
        <v>69345</v>
      </c>
      <c r="M50" s="347">
        <v>68125</v>
      </c>
    </row>
    <row r="51" spans="2:13" ht="27.75" customHeight="1" x14ac:dyDescent="0.2">
      <c r="B51" s="1171"/>
      <c r="C51" s="1172"/>
      <c r="D51" s="104"/>
      <c r="E51" s="1177" t="s">
        <v>42</v>
      </c>
      <c r="F51" s="1177"/>
      <c r="G51" s="1177"/>
      <c r="H51" s="1178"/>
      <c r="I51" s="345">
        <v>17642</v>
      </c>
      <c r="J51" s="346">
        <v>16506</v>
      </c>
      <c r="K51" s="346">
        <v>15891</v>
      </c>
      <c r="L51" s="346">
        <v>15981</v>
      </c>
      <c r="M51" s="347">
        <v>16170</v>
      </c>
    </row>
    <row r="52" spans="2:13" ht="27.75" customHeight="1" x14ac:dyDescent="0.2">
      <c r="B52" s="1173"/>
      <c r="C52" s="1174"/>
      <c r="D52" s="104"/>
      <c r="E52" s="1177" t="s">
        <v>43</v>
      </c>
      <c r="F52" s="1177"/>
      <c r="G52" s="1177"/>
      <c r="H52" s="1178"/>
      <c r="I52" s="345">
        <v>14444</v>
      </c>
      <c r="J52" s="346">
        <v>12535</v>
      </c>
      <c r="K52" s="346">
        <v>10820</v>
      </c>
      <c r="L52" s="346">
        <v>9179</v>
      </c>
      <c r="M52" s="347">
        <v>7856</v>
      </c>
    </row>
    <row r="53" spans="2:13" ht="27.75" customHeight="1" thickBot="1" x14ac:dyDescent="0.25">
      <c r="B53" s="1184" t="s">
        <v>19</v>
      </c>
      <c r="C53" s="1185"/>
      <c r="D53" s="108"/>
      <c r="E53" s="1186" t="s">
        <v>44</v>
      </c>
      <c r="F53" s="1186"/>
      <c r="G53" s="1186"/>
      <c r="H53" s="1187"/>
      <c r="I53" s="348">
        <v>-36583</v>
      </c>
      <c r="J53" s="349">
        <v>-38452</v>
      </c>
      <c r="K53" s="349">
        <v>-42436</v>
      </c>
      <c r="L53" s="349">
        <v>-37217</v>
      </c>
      <c r="M53" s="350">
        <v>-32219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L8i//AuOG/4v2+mz4U+ObJtFAA9xSjblmNLLL1szn/i1ffW90iO7ruOoHkThq+5DPonGgJqyCQNJ8kVOoVtiVg==" saltValue="8+sBvYA5RvyLdTDk48bX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8000</v>
      </c>
      <c r="G55" s="120">
        <v>8000</v>
      </c>
      <c r="H55" s="121">
        <v>8000</v>
      </c>
    </row>
    <row r="56" spans="2:8" ht="52.5" customHeight="1" x14ac:dyDescent="0.2">
      <c r="B56" s="122"/>
      <c r="C56" s="1198" t="s">
        <v>47</v>
      </c>
      <c r="D56" s="1198"/>
      <c r="E56" s="1199"/>
      <c r="F56" s="123" t="s">
        <v>487</v>
      </c>
      <c r="G56" s="123" t="s">
        <v>487</v>
      </c>
      <c r="H56" s="124" t="s">
        <v>487</v>
      </c>
    </row>
    <row r="57" spans="2:8" ht="53.25" customHeight="1" x14ac:dyDescent="0.2">
      <c r="B57" s="122"/>
      <c r="C57" s="1200" t="s">
        <v>48</v>
      </c>
      <c r="D57" s="1200"/>
      <c r="E57" s="1201"/>
      <c r="F57" s="125">
        <v>54518</v>
      </c>
      <c r="G57" s="125">
        <v>56677</v>
      </c>
      <c r="H57" s="126">
        <v>55955</v>
      </c>
    </row>
    <row r="58" spans="2:8" ht="45.75" customHeight="1" x14ac:dyDescent="0.2">
      <c r="B58" s="127"/>
      <c r="C58" s="1188" t="s">
        <v>562</v>
      </c>
      <c r="D58" s="1189"/>
      <c r="E58" s="1190"/>
      <c r="F58" s="128">
        <v>22118</v>
      </c>
      <c r="G58" s="128">
        <v>28921</v>
      </c>
      <c r="H58" s="129">
        <v>29913</v>
      </c>
    </row>
    <row r="59" spans="2:8" ht="45.75" customHeight="1" x14ac:dyDescent="0.2">
      <c r="B59" s="127"/>
      <c r="C59" s="1188" t="s">
        <v>563</v>
      </c>
      <c r="D59" s="1189"/>
      <c r="E59" s="1190"/>
      <c r="F59" s="128">
        <v>16000</v>
      </c>
      <c r="G59" s="128">
        <v>13037</v>
      </c>
      <c r="H59" s="129">
        <v>12291</v>
      </c>
    </row>
    <row r="60" spans="2:8" ht="45.75" customHeight="1" x14ac:dyDescent="0.2">
      <c r="B60" s="127"/>
      <c r="C60" s="1188" t="s">
        <v>564</v>
      </c>
      <c r="D60" s="1189"/>
      <c r="E60" s="1190"/>
      <c r="F60" s="128">
        <v>4160</v>
      </c>
      <c r="G60" s="128">
        <v>4160</v>
      </c>
      <c r="H60" s="129">
        <v>4160</v>
      </c>
    </row>
    <row r="61" spans="2:8" ht="45.75" customHeight="1" x14ac:dyDescent="0.2">
      <c r="B61" s="127"/>
      <c r="C61" s="1188" t="s">
        <v>565</v>
      </c>
      <c r="D61" s="1189"/>
      <c r="E61" s="1190"/>
      <c r="F61" s="128">
        <v>6178</v>
      </c>
      <c r="G61" s="128">
        <v>4794</v>
      </c>
      <c r="H61" s="129">
        <v>2549</v>
      </c>
    </row>
    <row r="62" spans="2:8" ht="45.75" customHeight="1" thickBot="1" x14ac:dyDescent="0.25">
      <c r="B62" s="130"/>
      <c r="C62" s="1191" t="s">
        <v>566</v>
      </c>
      <c r="D62" s="1192"/>
      <c r="E62" s="1193"/>
      <c r="F62" s="131" t="s">
        <v>547</v>
      </c>
      <c r="G62" s="131" t="s">
        <v>547</v>
      </c>
      <c r="H62" s="132">
        <v>1551</v>
      </c>
    </row>
    <row r="63" spans="2:8" ht="52.5" customHeight="1" thickBot="1" x14ac:dyDescent="0.25">
      <c r="B63" s="133"/>
      <c r="C63" s="1194" t="s">
        <v>49</v>
      </c>
      <c r="D63" s="1194"/>
      <c r="E63" s="1195"/>
      <c r="F63" s="134">
        <v>62518</v>
      </c>
      <c r="G63" s="134">
        <v>64677</v>
      </c>
      <c r="H63" s="135">
        <v>63955</v>
      </c>
    </row>
    <row r="64" spans="2:8" ht="13" x14ac:dyDescent="0.2"/>
  </sheetData>
  <sheetProtection algorithmName="SHA-512" hashValue="oZvt+d7e5mSKhvXBiYRTz2mGoEpPAIv9cC7HP8m8xuwaDj3JQwSK5gt4y90v+NU7nkW6ecKmYveN0hW/uj03AQ==" saltValue="c/vGrGHgD0kWwCO/wM7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34367</v>
      </c>
      <c r="E3" s="154"/>
      <c r="F3" s="155">
        <v>37644</v>
      </c>
      <c r="G3" s="156"/>
      <c r="H3" s="157"/>
    </row>
    <row r="4" spans="1:8" x14ac:dyDescent="0.2">
      <c r="A4" s="158"/>
      <c r="B4" s="159"/>
      <c r="C4" s="160"/>
      <c r="D4" s="161">
        <v>29262</v>
      </c>
      <c r="E4" s="162"/>
      <c r="F4" s="163">
        <v>24939</v>
      </c>
      <c r="G4" s="164"/>
      <c r="H4" s="165"/>
    </row>
    <row r="5" spans="1:8" x14ac:dyDescent="0.2">
      <c r="A5" s="146" t="s">
        <v>519</v>
      </c>
      <c r="B5" s="151"/>
      <c r="C5" s="152"/>
      <c r="D5" s="153">
        <v>39791</v>
      </c>
      <c r="E5" s="154"/>
      <c r="F5" s="155">
        <v>39221</v>
      </c>
      <c r="G5" s="156"/>
      <c r="H5" s="157"/>
    </row>
    <row r="6" spans="1:8" x14ac:dyDescent="0.2">
      <c r="A6" s="158"/>
      <c r="B6" s="159"/>
      <c r="C6" s="160"/>
      <c r="D6" s="161">
        <v>32530</v>
      </c>
      <c r="E6" s="162"/>
      <c r="F6" s="163">
        <v>24821</v>
      </c>
      <c r="G6" s="164"/>
      <c r="H6" s="165"/>
    </row>
    <row r="7" spans="1:8" x14ac:dyDescent="0.2">
      <c r="A7" s="146" t="s">
        <v>520</v>
      </c>
      <c r="B7" s="151"/>
      <c r="C7" s="152"/>
      <c r="D7" s="153">
        <v>53842</v>
      </c>
      <c r="E7" s="154"/>
      <c r="F7" s="155">
        <v>38566</v>
      </c>
      <c r="G7" s="156"/>
      <c r="H7" s="157"/>
    </row>
    <row r="8" spans="1:8" x14ac:dyDescent="0.2">
      <c r="A8" s="158"/>
      <c r="B8" s="159"/>
      <c r="C8" s="160"/>
      <c r="D8" s="161">
        <v>41204</v>
      </c>
      <c r="E8" s="162"/>
      <c r="F8" s="163">
        <v>24059</v>
      </c>
      <c r="G8" s="164"/>
      <c r="H8" s="165"/>
    </row>
    <row r="9" spans="1:8" x14ac:dyDescent="0.2">
      <c r="A9" s="146" t="s">
        <v>521</v>
      </c>
      <c r="B9" s="151"/>
      <c r="C9" s="152"/>
      <c r="D9" s="153">
        <v>84042</v>
      </c>
      <c r="E9" s="154"/>
      <c r="F9" s="155">
        <v>35156</v>
      </c>
      <c r="G9" s="156"/>
      <c r="H9" s="157"/>
    </row>
    <row r="10" spans="1:8" x14ac:dyDescent="0.2">
      <c r="A10" s="158"/>
      <c r="B10" s="159"/>
      <c r="C10" s="160"/>
      <c r="D10" s="161">
        <v>60051</v>
      </c>
      <c r="E10" s="162"/>
      <c r="F10" s="163">
        <v>22430</v>
      </c>
      <c r="G10" s="164"/>
      <c r="H10" s="165"/>
    </row>
    <row r="11" spans="1:8" x14ac:dyDescent="0.2">
      <c r="A11" s="146" t="s">
        <v>522</v>
      </c>
      <c r="B11" s="151"/>
      <c r="C11" s="152"/>
      <c r="D11" s="153">
        <v>66442</v>
      </c>
      <c r="E11" s="154"/>
      <c r="F11" s="155">
        <v>37029</v>
      </c>
      <c r="G11" s="156"/>
      <c r="H11" s="157"/>
    </row>
    <row r="12" spans="1:8" x14ac:dyDescent="0.2">
      <c r="A12" s="158"/>
      <c r="B12" s="159"/>
      <c r="C12" s="166"/>
      <c r="D12" s="161">
        <v>54572</v>
      </c>
      <c r="E12" s="162"/>
      <c r="F12" s="163">
        <v>23232</v>
      </c>
      <c r="G12" s="164"/>
      <c r="H12" s="165"/>
    </row>
    <row r="13" spans="1:8" x14ac:dyDescent="0.2">
      <c r="A13" s="146"/>
      <c r="B13" s="151"/>
      <c r="C13" s="152"/>
      <c r="D13" s="153">
        <v>55697</v>
      </c>
      <c r="E13" s="154"/>
      <c r="F13" s="155">
        <v>37523</v>
      </c>
      <c r="G13" s="167"/>
      <c r="H13" s="157"/>
    </row>
    <row r="14" spans="1:8" x14ac:dyDescent="0.2">
      <c r="A14" s="158"/>
      <c r="B14" s="159"/>
      <c r="C14" s="160"/>
      <c r="D14" s="161">
        <v>43524</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4.59</v>
      </c>
      <c r="C19" s="168">
        <f>ROUND(VALUE(SUBSTITUTE(実質収支比率等に係る経年分析!G$48,"▲","-")),2)</f>
        <v>6.81</v>
      </c>
      <c r="D19" s="168">
        <f>ROUND(VALUE(SUBSTITUTE(実質収支比率等に係る経年分析!H$48,"▲","-")),2)</f>
        <v>8.23</v>
      </c>
      <c r="E19" s="168">
        <f>ROUND(VALUE(SUBSTITUTE(実質収支比率等に係る経年分析!I$48,"▲","-")),2)</f>
        <v>5.12</v>
      </c>
      <c r="F19" s="168">
        <f>ROUND(VALUE(SUBSTITUTE(実質収支比率等に係る経年分析!J$48,"▲","-")),2)</f>
        <v>4.4400000000000004</v>
      </c>
    </row>
    <row r="20" spans="1:11" x14ac:dyDescent="0.2">
      <c r="A20" s="168" t="s">
        <v>53</v>
      </c>
      <c r="B20" s="168">
        <f>ROUND(VALUE(SUBSTITUTE(実質収支比率等に係る経年分析!F$47,"▲","-")),2)</f>
        <v>14.56</v>
      </c>
      <c r="C20" s="168">
        <f>ROUND(VALUE(SUBSTITUTE(実質収支比率等に係る経年分析!G$47,"▲","-")),2)</f>
        <v>14.67</v>
      </c>
      <c r="D20" s="168">
        <f>ROUND(VALUE(SUBSTITUTE(実質収支比率等に係る経年分析!H$47,"▲","-")),2)</f>
        <v>14.87</v>
      </c>
      <c r="E20" s="168">
        <f>ROUND(VALUE(SUBSTITUTE(実質収支比率等に係る経年分析!I$47,"▲","-")),2)</f>
        <v>13.84</v>
      </c>
      <c r="F20" s="168">
        <f>ROUND(VALUE(SUBSTITUTE(実質収支比率等に係る経年分析!J$47,"▲","-")),2)</f>
        <v>13.03</v>
      </c>
    </row>
    <row r="21" spans="1:11" x14ac:dyDescent="0.2">
      <c r="A21" s="168" t="s">
        <v>54</v>
      </c>
      <c r="B21" s="168">
        <f>IF(ISNUMBER(VALUE(SUBSTITUTE(実質収支比率等に係る経年分析!F$49,"▲","-"))),ROUND(VALUE(SUBSTITUTE(実質収支比率等に係る経年分析!F$49,"▲","-")),2),NA())</f>
        <v>-2.2200000000000002</v>
      </c>
      <c r="C21" s="168">
        <f>IF(ISNUMBER(VALUE(SUBSTITUTE(実質収支比率等に係る経年分析!G$49,"▲","-"))),ROUND(VALUE(SUBSTITUTE(実質収支比率等に係る経年分析!G$49,"▲","-")),2),NA())</f>
        <v>2.71</v>
      </c>
      <c r="D21" s="168">
        <f>IF(ISNUMBER(VALUE(SUBSTITUTE(実質収支比率等に係る経年分析!H$49,"▲","-"))),ROUND(VALUE(SUBSTITUTE(実質収支比率等に係る経年分析!H$49,"▲","-")),2),NA())</f>
        <v>0.62</v>
      </c>
      <c r="E21" s="168">
        <f>IF(ISNUMBER(VALUE(SUBSTITUTE(実質収支比率等に係る経年分析!I$49,"▲","-"))),ROUND(VALUE(SUBSTITUTE(実質収支比率等に係る経年分析!I$49,"▲","-")),2),NA())</f>
        <v>-2.54</v>
      </c>
      <c r="F21" s="168">
        <f>IF(ISNUMBER(VALUE(SUBSTITUTE(実質収支比率等に係る経年分析!J$49,"▲","-"))),ROUND(VALUE(SUBSTITUTE(実質収支比率等に係る経年分析!J$49,"▲","-")),2),NA())</f>
        <v>-0.38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公共用地特別会計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1.1599999999999999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4.8600000000000003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4.1500000000000004</v>
      </c>
    </row>
    <row r="36" spans="1:16" x14ac:dyDescent="0.2">
      <c r="A36" s="169" t="str">
        <f>IF(連結実質赤字比率に係る赤字・黒字の構成分析!C$34="",NA(),連結実質赤字比率に係る赤字・黒字の構成分析!C$34)</f>
        <v>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9.6199999999999992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13.46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3685</v>
      </c>
      <c r="E42" s="170"/>
      <c r="F42" s="170"/>
      <c r="G42" s="170">
        <f>'実質公債費比率（分子）の構造'!L$52</f>
        <v>3552</v>
      </c>
      <c r="H42" s="170"/>
      <c r="I42" s="170"/>
      <c r="J42" s="170">
        <f>'実質公債費比率（分子）の構造'!M$52</f>
        <v>3329</v>
      </c>
      <c r="K42" s="170"/>
      <c r="L42" s="170"/>
      <c r="M42" s="170">
        <f>'実質公債費比率（分子）の構造'!N$52</f>
        <v>3144</v>
      </c>
      <c r="N42" s="170"/>
      <c r="O42" s="170"/>
      <c r="P42" s="170">
        <f>'実質公債費比率（分子）の構造'!O$52</f>
        <v>2911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691</v>
      </c>
      <c r="C44" s="170"/>
      <c r="D44" s="170"/>
      <c r="E44" s="170">
        <f>'実質公債費比率（分子）の構造'!L$50</f>
        <v>863</v>
      </c>
      <c r="F44" s="170"/>
      <c r="G44" s="170"/>
      <c r="H44" s="170">
        <f>'実質公債費比率（分子）の構造'!M$50</f>
        <v>1154</v>
      </c>
      <c r="I44" s="170"/>
      <c r="J44" s="170"/>
      <c r="K44" s="170">
        <f>'実質公債費比率（分子）の構造'!N$50</f>
        <v>352</v>
      </c>
      <c r="L44" s="170"/>
      <c r="M44" s="170"/>
      <c r="N44" s="170">
        <f>'実質公債費比率（分子）の構造'!O$50</f>
        <v>236</v>
      </c>
      <c r="O44" s="170"/>
      <c r="P44" s="170"/>
    </row>
    <row r="45" spans="1:16" x14ac:dyDescent="0.2">
      <c r="A45" s="170" t="s">
        <v>63</v>
      </c>
      <c r="B45" s="170">
        <f>'実質公債費比率（分子）の構造'!K$49</f>
        <v>102</v>
      </c>
      <c r="C45" s="170"/>
      <c r="D45" s="170"/>
      <c r="E45" s="170">
        <f>'実質公債費比率（分子）の構造'!L$49</f>
        <v>68</v>
      </c>
      <c r="F45" s="170"/>
      <c r="G45" s="170"/>
      <c r="H45" s="170">
        <f>'実質公債費比率（分子）の構造'!M$49</f>
        <v>44</v>
      </c>
      <c r="I45" s="170"/>
      <c r="J45" s="170"/>
      <c r="K45" s="170">
        <f>'実質公債費比率（分子）の構造'!N$49</f>
        <v>40</v>
      </c>
      <c r="L45" s="170"/>
      <c r="M45" s="170"/>
      <c r="N45" s="170">
        <f>'実質公債費比率（分子）の構造'!O$49</f>
        <v>43</v>
      </c>
      <c r="O45" s="170"/>
      <c r="P45" s="170"/>
    </row>
    <row r="46" spans="1:16" x14ac:dyDescent="0.2">
      <c r="A46" s="170" t="s">
        <v>64</v>
      </c>
      <c r="B46" s="170">
        <f>'実質公債費比率（分子）の構造'!K$48</f>
        <v>257</v>
      </c>
      <c r="C46" s="170"/>
      <c r="D46" s="170"/>
      <c r="E46" s="170">
        <f>'実質公債費比率（分子）の構造'!L$48</f>
        <v>348</v>
      </c>
      <c r="F46" s="170"/>
      <c r="G46" s="170"/>
      <c r="H46" s="170">
        <f>'実質公債費比率（分子）の構造'!M$48</f>
        <v>340</v>
      </c>
      <c r="I46" s="170"/>
      <c r="J46" s="170"/>
      <c r="K46" s="170">
        <f>'実質公債費比率（分子）の構造'!N$48</f>
        <v>335</v>
      </c>
      <c r="L46" s="170"/>
      <c r="M46" s="170"/>
      <c r="N46" s="170">
        <f>'実質公債費比率（分子）の構造'!O$48</f>
        <v>340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4036</v>
      </c>
      <c r="C49" s="170"/>
      <c r="D49" s="170"/>
      <c r="E49" s="170">
        <f>'実質公債費比率（分子）の構造'!L$45</f>
        <v>3969</v>
      </c>
      <c r="F49" s="170"/>
      <c r="G49" s="170"/>
      <c r="H49" s="170">
        <f>'実質公債費比率（分子）の構造'!M$45</f>
        <v>3766</v>
      </c>
      <c r="I49" s="170"/>
      <c r="J49" s="170"/>
      <c r="K49" s="170">
        <f>'実質公債費比率（分子）の構造'!N$45</f>
        <v>3518</v>
      </c>
      <c r="L49" s="170"/>
      <c r="M49" s="170"/>
      <c r="N49" s="170">
        <f>'実質公債費比率（分子）の構造'!O$45</f>
        <v>3846</v>
      </c>
      <c r="O49" s="170"/>
      <c r="P49" s="170"/>
    </row>
    <row r="50" spans="1:16" x14ac:dyDescent="0.2">
      <c r="A50" s="170" t="s">
        <v>67</v>
      </c>
      <c r="B50" s="170" t="e">
        <f>NA()</f>
        <v>#N/A</v>
      </c>
      <c r="C50" s="170">
        <f>IF(ISNUMBER('実質公債費比率（分子）の構造'!K$53),'実質公債費比率（分子）の構造'!K$53,NA())</f>
        <v>1401</v>
      </c>
      <c r="D50" s="170" t="e">
        <f>NA()</f>
        <v>#N/A</v>
      </c>
      <c r="E50" s="170" t="e">
        <f>NA()</f>
        <v>#N/A</v>
      </c>
      <c r="F50" s="170">
        <f>IF(ISNUMBER('実質公債費比率（分子）の構造'!L$53),'実質公債費比率（分子）の構造'!L$53,NA())</f>
        <v>1696</v>
      </c>
      <c r="G50" s="170" t="e">
        <f>NA()</f>
        <v>#N/A</v>
      </c>
      <c r="H50" s="170" t="e">
        <f>NA()</f>
        <v>#N/A</v>
      </c>
      <c r="I50" s="170">
        <f>IF(ISNUMBER('実質公債費比率（分子）の構造'!M$53),'実質公債費比率（分子）の構造'!M$53,NA())</f>
        <v>1975</v>
      </c>
      <c r="J50" s="170" t="e">
        <f>NA()</f>
        <v>#N/A</v>
      </c>
      <c r="K50" s="170" t="e">
        <f>NA()</f>
        <v>#N/A</v>
      </c>
      <c r="L50" s="170">
        <f>IF(ISNUMBER('実質公債費比率（分子）の構造'!N$53),'実質公債費比率（分子）の構造'!N$53,NA())</f>
        <v>1101</v>
      </c>
      <c r="M50" s="170" t="e">
        <f>NA()</f>
        <v>#N/A</v>
      </c>
      <c r="N50" s="170" t="e">
        <f>NA()</f>
        <v>#N/A</v>
      </c>
      <c r="O50" s="170">
        <f>IF(ISNUMBER('実質公債費比率（分子）の構造'!O$53),'実質公債費比率（分子）の構造'!O$53,NA())</f>
        <v>1554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14444</v>
      </c>
      <c r="E56" s="169"/>
      <c r="F56" s="169"/>
      <c r="G56" s="169">
        <f>'将来負担比率（分子）の構造'!J$52</f>
        <v>12535</v>
      </c>
      <c r="H56" s="169"/>
      <c r="I56" s="169"/>
      <c r="J56" s="169">
        <f>'将来負担比率（分子）の構造'!K$52</f>
        <v>10820</v>
      </c>
      <c r="K56" s="169"/>
      <c r="L56" s="169"/>
      <c r="M56" s="169">
        <f>'将来負担比率（分子）の構造'!L$52</f>
        <v>9179</v>
      </c>
      <c r="N56" s="169"/>
      <c r="O56" s="169"/>
      <c r="P56" s="169">
        <f>'将来負担比率（分子）の構造'!M$52</f>
        <v>7856</v>
      </c>
    </row>
    <row r="57" spans="1:16" x14ac:dyDescent="0.2">
      <c r="A57" s="169" t="s">
        <v>42</v>
      </c>
      <c r="B57" s="169"/>
      <c r="C57" s="169"/>
      <c r="D57" s="169">
        <f>'将来負担比率（分子）の構造'!I$51</f>
        <v>17642</v>
      </c>
      <c r="E57" s="169"/>
      <c r="F57" s="169"/>
      <c r="G57" s="169">
        <f>'将来負担比率（分子）の構造'!J$51</f>
        <v>16506</v>
      </c>
      <c r="H57" s="169"/>
      <c r="I57" s="169"/>
      <c r="J57" s="169">
        <f>'将来負担比率（分子）の構造'!K$51</f>
        <v>15891</v>
      </c>
      <c r="K57" s="169"/>
      <c r="L57" s="169"/>
      <c r="M57" s="169">
        <f>'将来負担比率（分子）の構造'!L$51</f>
        <v>15981</v>
      </c>
      <c r="N57" s="169"/>
      <c r="O57" s="169"/>
      <c r="P57" s="169">
        <f>'将来負担比率（分子）の構造'!M$51</f>
        <v>16170</v>
      </c>
    </row>
    <row r="58" spans="1:16" x14ac:dyDescent="0.2">
      <c r="A58" s="169" t="s">
        <v>41</v>
      </c>
      <c r="B58" s="169"/>
      <c r="C58" s="169"/>
      <c r="D58" s="169">
        <f>'将来負担比率（分子）の構造'!I$50</f>
        <v>60567</v>
      </c>
      <c r="E58" s="169"/>
      <c r="F58" s="169"/>
      <c r="G58" s="169">
        <f>'将来負担比率（分子）の構造'!J$50</f>
        <v>62730</v>
      </c>
      <c r="H58" s="169"/>
      <c r="I58" s="169"/>
      <c r="J58" s="169">
        <f>'将来負担比率（分子）の構造'!K$50</f>
        <v>67757</v>
      </c>
      <c r="K58" s="169"/>
      <c r="L58" s="169"/>
      <c r="M58" s="169">
        <f>'将来負担比率（分子）の構造'!L$50</f>
        <v>69345</v>
      </c>
      <c r="N58" s="169"/>
      <c r="O58" s="169"/>
      <c r="P58" s="169">
        <f>'将来負担比率（分子）の構造'!M$50</f>
        <v>68125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8227</v>
      </c>
      <c r="C62" s="169"/>
      <c r="D62" s="169"/>
      <c r="E62" s="169">
        <f>'将来負担比率（分子）の構造'!J$45</f>
        <v>8370</v>
      </c>
      <c r="F62" s="169"/>
      <c r="G62" s="169"/>
      <c r="H62" s="169">
        <f>'将来負担比率（分子）の構造'!K$45</f>
        <v>8622</v>
      </c>
      <c r="I62" s="169"/>
      <c r="J62" s="169"/>
      <c r="K62" s="169">
        <f>'将来負担比率（分子）の構造'!L$45</f>
        <v>8808</v>
      </c>
      <c r="L62" s="169"/>
      <c r="M62" s="169"/>
      <c r="N62" s="169">
        <f>'将来負担比率（分子）の構造'!M$45</f>
        <v>9157</v>
      </c>
      <c r="O62" s="169"/>
      <c r="P62" s="169"/>
    </row>
    <row r="63" spans="1:16" x14ac:dyDescent="0.2">
      <c r="A63" s="169" t="s">
        <v>34</v>
      </c>
      <c r="B63" s="169">
        <f>'将来負担比率（分子）の構造'!I$44</f>
        <v>511</v>
      </c>
      <c r="C63" s="169"/>
      <c r="D63" s="169"/>
      <c r="E63" s="169">
        <f>'将来負担比率（分子）の構造'!J$44</f>
        <v>449</v>
      </c>
      <c r="F63" s="169"/>
      <c r="G63" s="169"/>
      <c r="H63" s="169">
        <f>'将来負担比率（分子）の構造'!K$44</f>
        <v>407</v>
      </c>
      <c r="I63" s="169"/>
      <c r="J63" s="169"/>
      <c r="K63" s="169">
        <f>'将来負担比率（分子）の構造'!L$44</f>
        <v>365</v>
      </c>
      <c r="L63" s="169"/>
      <c r="M63" s="169"/>
      <c r="N63" s="169">
        <f>'将来負担比率（分子）の構造'!M$44</f>
        <v>322</v>
      </c>
      <c r="O63" s="169"/>
      <c r="P63" s="169"/>
    </row>
    <row r="64" spans="1:16" x14ac:dyDescent="0.2">
      <c r="A64" s="169" t="s">
        <v>33</v>
      </c>
      <c r="B64" s="169">
        <f>'将来負担比率（分子）の構造'!I$43</f>
        <v>3615</v>
      </c>
      <c r="C64" s="169"/>
      <c r="D64" s="169"/>
      <c r="E64" s="169">
        <f>'将来負担比率（分子）の構造'!J$43</f>
        <v>3595</v>
      </c>
      <c r="F64" s="169"/>
      <c r="G64" s="169"/>
      <c r="H64" s="169">
        <f>'将来負担比率（分子）の構造'!K$43</f>
        <v>4230</v>
      </c>
      <c r="I64" s="169"/>
      <c r="J64" s="169"/>
      <c r="K64" s="169">
        <f>'将来負担比率（分子）の構造'!L$43</f>
        <v>4588</v>
      </c>
      <c r="L64" s="169"/>
      <c r="M64" s="169"/>
      <c r="N64" s="169">
        <f>'将来負担比率（分子）の構造'!M$43</f>
        <v>4815</v>
      </c>
      <c r="O64" s="169"/>
      <c r="P64" s="169"/>
    </row>
    <row r="65" spans="1:16" x14ac:dyDescent="0.2">
      <c r="A65" s="169" t="s">
        <v>32</v>
      </c>
      <c r="B65" s="169">
        <f>'将来負担比率（分子）の構造'!I$42</f>
        <v>3281</v>
      </c>
      <c r="C65" s="169"/>
      <c r="D65" s="169"/>
      <c r="E65" s="169">
        <f>'将来負担比率（分子）の構造'!J$42</f>
        <v>2365</v>
      </c>
      <c r="F65" s="169"/>
      <c r="G65" s="169"/>
      <c r="H65" s="169">
        <f>'将来負担比率（分子）の構造'!K$42</f>
        <v>1232</v>
      </c>
      <c r="I65" s="169"/>
      <c r="J65" s="169"/>
      <c r="K65" s="169">
        <f>'将来負担比率（分子）の構造'!L$42</f>
        <v>2723</v>
      </c>
      <c r="L65" s="169"/>
      <c r="M65" s="169"/>
      <c r="N65" s="169">
        <f>'将来負担比率（分子）の構造'!M$42</f>
        <v>3023</v>
      </c>
      <c r="O65" s="169"/>
      <c r="P65" s="169"/>
    </row>
    <row r="66" spans="1:16" x14ac:dyDescent="0.2">
      <c r="A66" s="169" t="s">
        <v>31</v>
      </c>
      <c r="B66" s="169">
        <f>'将来負担比率（分子）の構造'!I$41</f>
        <v>40438</v>
      </c>
      <c r="C66" s="169"/>
      <c r="D66" s="169"/>
      <c r="E66" s="169">
        <f>'将来負担比率（分子）の構造'!J$41</f>
        <v>38539</v>
      </c>
      <c r="F66" s="169"/>
      <c r="G66" s="169"/>
      <c r="H66" s="169">
        <f>'将来負担比率（分子）の構造'!K$41</f>
        <v>37542</v>
      </c>
      <c r="I66" s="169"/>
      <c r="J66" s="169"/>
      <c r="K66" s="169">
        <f>'将来負担比率（分子）の構造'!L$41</f>
        <v>40804</v>
      </c>
      <c r="L66" s="169"/>
      <c r="M66" s="169"/>
      <c r="N66" s="169">
        <f>'将来負担比率（分子）の構造'!M$41</f>
        <v>42615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8000</v>
      </c>
      <c r="C72" s="173">
        <f>基金残高に係る経年分析!G55</f>
        <v>8000</v>
      </c>
      <c r="D72" s="173">
        <f>基金残高に係る経年分析!H55</f>
        <v>8000</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54518</v>
      </c>
      <c r="C74" s="173">
        <f>基金残高に係る経年分析!G57</f>
        <v>56677</v>
      </c>
      <c r="D74" s="173">
        <f>基金残高に係る経年分析!H57</f>
        <v>55955</v>
      </c>
    </row>
  </sheetData>
  <sheetProtection algorithmName="SHA-512" hashValue="cu7nWMcTXBS572KizGWzlKiKMTJa7Rq6jO9HzWq9K2OJjzk/neuRlhtr4m1BMpKvAab6Els5PaKh5lpPCxjQXQ==" saltValue="Y0xyEFwdV6ckuBrQCiD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松澤　航</cp:lastModifiedBy>
  <cp:lastPrinted>2025-03-10T09:24:05Z</cp:lastPrinted>
  <dcterms:created xsi:type="dcterms:W3CDTF">2025-02-19T01:51:28Z</dcterms:created>
  <dcterms:modified xsi:type="dcterms:W3CDTF">2025-03-23T03:39:26Z</dcterms:modified>
  <cp:category/>
</cp:coreProperties>
</file>