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ctrlProps/ctrlProp6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02BD0ECA-8CEB-40DA-9ACC-5B54B5F6D0AD}" xr6:coauthVersionLast="47" xr6:coauthVersionMax="47" xr10:uidLastSave="{00000000-0000-0000-0000-000000000000}"/>
  <bookViews>
    <workbookView xWindow="5880" yWindow="440" windowWidth="13480" windowHeight="9700" xr2:uid="{00000000-000D-0000-FFFF-FFFF00000000}"/>
  </bookViews>
  <sheets>
    <sheet name="チェックリスト" sheetId="5" r:id="rId1"/>
    <sheet name="【別紙様式第三号（四）】指定申請" sheetId="39" r:id="rId2"/>
    <sheet name="【別紙様式第三号（五）】更新申請" sheetId="8" r:id="rId3"/>
    <sheet name="【付表第三号（二）】" sheetId="40" r:id="rId4"/>
    <sheet name="（参考）付表第三号（二）" sheetId="41" r:id="rId5"/>
    <sheet name="【標準様式1】勤務形態一覧（1枚版）" sheetId="30" r:id="rId6"/>
    <sheet name="【標準様式1】勤務形態一覧（100名）" sheetId="31" r:id="rId7"/>
    <sheet name="シフト記号表（勤務時間帯）" sheetId="32" r:id="rId8"/>
    <sheet name="記入方法" sheetId="33" r:id="rId9"/>
    <sheet name="プルダウン・リスト" sheetId="34" state="hidden" r:id="rId10"/>
    <sheet name="【記載例】通所型サービス" sheetId="35" r:id="rId11"/>
    <sheet name="【記載例】シフト記号表（勤務時間帯）" sheetId="36" r:id="rId12"/>
    <sheet name="【参考様式1】勤務時間調べ " sheetId="22" r:id="rId13"/>
    <sheet name="【参考様式4】針灸師用実施歴書" sheetId="21" r:id="rId14"/>
    <sheet name="【参考様式5】サービス単位" sheetId="23" r:id="rId15"/>
    <sheet name="【標準様式2】平面図" sheetId="18" r:id="rId16"/>
    <sheet name="【標準様式４】苦情" sheetId="19" r:id="rId17"/>
    <sheet name="【標準様式5】誓約書" sheetId="20" r:id="rId18"/>
    <sheet name="【別紙36】体制等に関する届出書" sheetId="24" r:id="rId19"/>
    <sheet name="【別紙1－4】R6.4～体制状況一覧表" sheetId="37" r:id="rId20"/>
    <sheet name="【別紙1－4】R6.6～体制状況一覧表" sheetId="38" r:id="rId21"/>
    <sheet name="【参考様式3】省略" sheetId="29" r:id="rId22"/>
  </sheets>
  <definedNames>
    <definedName name="【記載例】シフト記号" localSheetId="7">'シフト記号表（勤務時間帯）'!$C$6:$C$35</definedName>
    <definedName name="【記載例】シフト記号">#REF!</definedName>
    <definedName name="JUMP13" localSheetId="21">【参考様式3】省略!$D$31</definedName>
    <definedName name="ｋ" localSheetId="19">#REF!</definedName>
    <definedName name="ｋ" localSheetId="20">#REF!</definedName>
    <definedName name="ｋ">#REF!</definedName>
    <definedName name="_xlnm.Print_Area" localSheetId="4">'（参考）付表第三号（二）'!$A$1:$AH$66</definedName>
    <definedName name="_xlnm.Print_Area" localSheetId="10">【記載例】通所型サービス!$A$1:$BF$71</definedName>
    <definedName name="_xlnm.Print_Area" localSheetId="21">【参考様式3】省略!$A$1:$AP$37</definedName>
    <definedName name="_xlnm.Print_Area" localSheetId="13">【参考様式4】針灸師用実施歴書!$A$1:$AH$37</definedName>
    <definedName name="_xlnm.Print_Area" localSheetId="6">'【標準様式1】勤務形態一覧（100名）'!$A$1:$BF$332</definedName>
    <definedName name="_xlnm.Print_Area" localSheetId="5">'【標準様式1】勤務形態一覧（1枚版）'!$A$1:$BF$71</definedName>
    <definedName name="_xlnm.Print_Area" localSheetId="16">【標準様式４】苦情!$A$1:$B$17</definedName>
    <definedName name="_xlnm.Print_Area" localSheetId="17">【標準様式5】誓約書!$A$1:$L$26</definedName>
    <definedName name="_xlnm.Print_Area" localSheetId="3">'【付表第三号（二）】'!$A$1:$AH$119</definedName>
    <definedName name="_xlnm.Print_Area" localSheetId="19">'【別紙1－4】R6.4～体制状況一覧表'!$A$1:$AB$56</definedName>
    <definedName name="_xlnm.Print_Area" localSheetId="20">'【別紙1－4】R6.6～体制状況一覧表'!$A$1:$AB$64</definedName>
    <definedName name="_xlnm.Print_Area" localSheetId="18">【別紙36】体制等に関する届出書!$A$1:$AO$63</definedName>
    <definedName name="_xlnm.Print_Area" localSheetId="2">'【別紙様式第三号（五）】更新申請'!$A$1:$AH$60</definedName>
    <definedName name="_xlnm.Print_Area" localSheetId="1">'【別紙様式第三号（四）】指定申請'!$A$1:$AH$64</definedName>
    <definedName name="_xlnm.Print_Area" localSheetId="0">チェックリスト!$A$1:$H$55</definedName>
    <definedName name="_xlnm.Print_Area" localSheetId="8">記入方法!$B$1:$P$85</definedName>
    <definedName name="_xlnm.Print_Titles" localSheetId="6">'【標準様式1】勤務形態一覧（100名）'!$1:$21</definedName>
    <definedName name="_xlnm.Print_Titles" localSheetId="5">'【標準様式1】勤務形態一覧（1枚版）'!$1:$21</definedName>
    <definedName name="Z_918D9391_3166_42FD_8CCC_73DDA136E9AD_.wvu.PrintArea" localSheetId="19" hidden="1">'【別紙1－4】R6.4～体制状況一覧表'!$A$1:$AB$56</definedName>
    <definedName name="Z_918D9391_3166_42FD_8CCC_73DDA136E9AD_.wvu.PrintArea" localSheetId="20" hidden="1">'【別紙1－4】R6.6～体制状況一覧表'!$A$1:$AB$64</definedName>
    <definedName name="あ">#REF!</definedName>
    <definedName name="サービス">#REF!</definedName>
    <definedName name="サービス種別">#REF!</definedName>
    <definedName name="サービス種類">#REF!</definedName>
    <definedName name="サービス名" localSheetId="21">#REF!</definedName>
    <definedName name="サービス名" localSheetId="19">#REF!</definedName>
    <definedName name="サービス名" localSheetId="20">#REF!</definedName>
    <definedName name="サービス名">#REF!</definedName>
    <definedName name="サービス名２">#REF!</definedName>
    <definedName name="サービス名称" localSheetId="21">#REF!</definedName>
    <definedName name="サービス名称" localSheetId="19">#REF!</definedName>
    <definedName name="サービス名称" localSheetId="20">#REF!</definedName>
    <definedName name="サービス名称">#REF!</definedName>
    <definedName name="シフト記号表">#REF!</definedName>
    <definedName name="だだ" localSheetId="19">#REF!</definedName>
    <definedName name="だだ" localSheetId="20">#REF!</definedName>
    <definedName name="だだ">#REF!</definedName>
    <definedName name="っっｋ" localSheetId="19">#REF!</definedName>
    <definedName name="っっｋ" localSheetId="20">#REF!</definedName>
    <definedName name="っっｋ">#REF!</definedName>
    <definedName name="っっっっｌ" localSheetId="19">#REF!</definedName>
    <definedName name="っっっっｌ" localSheetId="20">#REF!</definedName>
    <definedName name="っっっっｌ">#REF!</definedName>
    <definedName name="一覧">#REF!</definedName>
    <definedName name="介護職員">#REF!</definedName>
    <definedName name="確認" localSheetId="19">#REF!</definedName>
    <definedName name="確認" localSheetId="20">#REF!</definedName>
    <definedName name="確認">#REF!</definedName>
    <definedName name="看護職員">#REF!</definedName>
    <definedName name="管理者">#REF!</definedName>
    <definedName name="機能訓練指導員">#REF!</definedName>
    <definedName name="種類">#REF!</definedName>
    <definedName name="職種">#REF!</definedName>
    <definedName name="生活相談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36" l="1"/>
  <c r="U25" i="36" s="1"/>
  <c r="Q25" i="36"/>
  <c r="K25" i="36"/>
  <c r="S24" i="36"/>
  <c r="U24" i="36" s="1"/>
  <c r="Q24" i="36"/>
  <c r="K24" i="36"/>
  <c r="U23" i="36"/>
  <c r="S23" i="36"/>
  <c r="Q23" i="36"/>
  <c r="K23" i="36"/>
  <c r="U22" i="36"/>
  <c r="S22" i="36"/>
  <c r="Q22" i="36"/>
  <c r="K22" i="36"/>
  <c r="U21" i="36"/>
  <c r="S21" i="36"/>
  <c r="Q21" i="36"/>
  <c r="K21" i="36"/>
  <c r="U20" i="36"/>
  <c r="S20" i="36"/>
  <c r="Q20" i="36"/>
  <c r="K20" i="36"/>
  <c r="U19" i="36"/>
  <c r="S19" i="36"/>
  <c r="Q19" i="36"/>
  <c r="K19" i="36"/>
  <c r="U18" i="36"/>
  <c r="S18" i="36"/>
  <c r="Q18" i="36"/>
  <c r="K18" i="36"/>
  <c r="U17" i="36"/>
  <c r="S17" i="36"/>
  <c r="Q17" i="36"/>
  <c r="K17" i="36"/>
  <c r="U16" i="36"/>
  <c r="S16" i="36"/>
  <c r="Q16" i="36"/>
  <c r="K16" i="36"/>
  <c r="U15" i="36"/>
  <c r="S15" i="36"/>
  <c r="Q15" i="36"/>
  <c r="K15" i="36"/>
  <c r="U14" i="36"/>
  <c r="S14" i="36"/>
  <c r="Q14" i="36"/>
  <c r="K14" i="36"/>
  <c r="U13" i="36"/>
  <c r="S13" i="36"/>
  <c r="Q13" i="36"/>
  <c r="K13" i="36"/>
  <c r="U12" i="36"/>
  <c r="S12" i="36"/>
  <c r="Q12" i="36"/>
  <c r="K12" i="36"/>
  <c r="U11" i="36"/>
  <c r="S11" i="36"/>
  <c r="Q11" i="36"/>
  <c r="K11" i="36"/>
  <c r="U10" i="36"/>
  <c r="S10" i="36"/>
  <c r="Q10" i="36"/>
  <c r="K10" i="36"/>
  <c r="U9" i="36"/>
  <c r="S9" i="36"/>
  <c r="Q9" i="36"/>
  <c r="K9" i="36"/>
  <c r="U8" i="36"/>
  <c r="S8" i="36"/>
  <c r="Q8" i="36"/>
  <c r="K8" i="36"/>
  <c r="U7" i="36"/>
  <c r="S7" i="36"/>
  <c r="Q7" i="36"/>
  <c r="K7" i="36"/>
  <c r="U6" i="36"/>
  <c r="S6" i="36"/>
  <c r="Q6" i="36"/>
  <c r="K6" i="36"/>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AW66" i="35"/>
  <c r="AV66" i="35"/>
  <c r="AU66" i="35"/>
  <c r="AT66" i="35"/>
  <c r="AS66" i="35"/>
  <c r="AR66" i="35"/>
  <c r="AQ66" i="35"/>
  <c r="AP66" i="35"/>
  <c r="AO66" i="35"/>
  <c r="AN66" i="35"/>
  <c r="AM66" i="35"/>
  <c r="AL66" i="35"/>
  <c r="AK66" i="35"/>
  <c r="AJ66" i="35"/>
  <c r="AI66" i="35"/>
  <c r="AH66" i="35"/>
  <c r="AG66" i="35"/>
  <c r="AF66" i="35"/>
  <c r="AE66" i="35"/>
  <c r="AD66" i="35"/>
  <c r="AC66" i="35"/>
  <c r="AB66" i="35"/>
  <c r="AA66" i="35"/>
  <c r="Z66" i="35"/>
  <c r="Y66" i="35"/>
  <c r="X66" i="35"/>
  <c r="W66" i="35"/>
  <c r="V66" i="35"/>
  <c r="U66" i="35"/>
  <c r="T66" i="35"/>
  <c r="S66" i="35"/>
  <c r="AT63" i="35"/>
  <c r="AP63" i="35"/>
  <c r="AM63" i="35"/>
  <c r="AL63" i="35"/>
  <c r="AH63" i="35"/>
  <c r="AD63" i="35"/>
  <c r="Z63" i="35"/>
  <c r="V63" i="35"/>
  <c r="AT62" i="35"/>
  <c r="AQ62" i="35"/>
  <c r="AM62" i="35"/>
  <c r="AL62" i="35"/>
  <c r="AD62" i="35"/>
  <c r="W62" i="35"/>
  <c r="V62" i="35"/>
  <c r="AW60" i="35"/>
  <c r="AV60" i="35"/>
  <c r="AU60" i="35"/>
  <c r="AT60" i="35"/>
  <c r="AS60" i="35"/>
  <c r="AR60" i="35"/>
  <c r="AQ60" i="35"/>
  <c r="AP60" i="35"/>
  <c r="AO60" i="35"/>
  <c r="AN60" i="35"/>
  <c r="AM60" i="35"/>
  <c r="AL60" i="35"/>
  <c r="AK60" i="35"/>
  <c r="AJ60" i="35"/>
  <c r="AI60" i="35"/>
  <c r="AH60" i="35"/>
  <c r="AG60" i="35"/>
  <c r="AF60" i="35"/>
  <c r="AE60" i="35"/>
  <c r="AD60" i="35"/>
  <c r="AC60" i="35"/>
  <c r="AB60" i="35"/>
  <c r="AA60" i="35"/>
  <c r="Z60" i="35"/>
  <c r="Y60" i="35"/>
  <c r="X60" i="35"/>
  <c r="W60" i="35"/>
  <c r="V60" i="35"/>
  <c r="U60" i="35"/>
  <c r="T60" i="35"/>
  <c r="S60" i="35"/>
  <c r="F60" i="35"/>
  <c r="AW59" i="35"/>
  <c r="AV59" i="35"/>
  <c r="AU59" i="35"/>
  <c r="AT59" i="35"/>
  <c r="AS59" i="35"/>
  <c r="AR59" i="35"/>
  <c r="AQ59" i="35"/>
  <c r="AP59" i="35"/>
  <c r="AO59" i="35"/>
  <c r="AN59" i="35"/>
  <c r="AM59" i="35"/>
  <c r="AL59" i="35"/>
  <c r="AK59" i="35"/>
  <c r="AJ59" i="35"/>
  <c r="AI59" i="35"/>
  <c r="AH59" i="35"/>
  <c r="AG59" i="35"/>
  <c r="AF59" i="35"/>
  <c r="AE59" i="35"/>
  <c r="AD59" i="35"/>
  <c r="AC59" i="35"/>
  <c r="AB59" i="35"/>
  <c r="AA59" i="35"/>
  <c r="Z59" i="35"/>
  <c r="Y59" i="35"/>
  <c r="X59" i="35"/>
  <c r="W59" i="35"/>
  <c r="V59" i="35"/>
  <c r="AX59" i="35" s="1"/>
  <c r="AZ59" i="35" s="1"/>
  <c r="U59" i="35"/>
  <c r="T59" i="35"/>
  <c r="S59" i="35"/>
  <c r="AW57" i="35"/>
  <c r="AV57" i="35"/>
  <c r="AU57" i="35"/>
  <c r="AT57" i="35"/>
  <c r="AS57" i="35"/>
  <c r="AR57" i="35"/>
  <c r="AQ57" i="35"/>
  <c r="AP57" i="35"/>
  <c r="AO57" i="35"/>
  <c r="AN57" i="35"/>
  <c r="AM57" i="35"/>
  <c r="AL57" i="35"/>
  <c r="AK57" i="35"/>
  <c r="AJ57" i="35"/>
  <c r="AI57" i="35"/>
  <c r="AH57" i="35"/>
  <c r="AG57" i="35"/>
  <c r="AF57" i="35"/>
  <c r="AE57" i="35"/>
  <c r="AD57" i="35"/>
  <c r="AC57" i="35"/>
  <c r="AB57" i="35"/>
  <c r="AA57" i="35"/>
  <c r="Z57" i="35"/>
  <c r="Y57" i="35"/>
  <c r="X57" i="35"/>
  <c r="W57" i="35"/>
  <c r="V57" i="35"/>
  <c r="U57" i="35"/>
  <c r="T57" i="35"/>
  <c r="S57" i="35"/>
  <c r="F57" i="35"/>
  <c r="AW56" i="35"/>
  <c r="AV56" i="35"/>
  <c r="AU56" i="35"/>
  <c r="AT56" i="35"/>
  <c r="AS56" i="35"/>
  <c r="AR56" i="35"/>
  <c r="AQ56" i="35"/>
  <c r="AP56" i="35"/>
  <c r="AO56" i="35"/>
  <c r="AN56" i="35"/>
  <c r="AM56" i="35"/>
  <c r="AL56" i="35"/>
  <c r="AK56" i="35"/>
  <c r="AJ56" i="35"/>
  <c r="AI56" i="35"/>
  <c r="AH56" i="35"/>
  <c r="AG56" i="35"/>
  <c r="AF56" i="35"/>
  <c r="AE56" i="35"/>
  <c r="AD56" i="35"/>
  <c r="AC56" i="35"/>
  <c r="AB56" i="35"/>
  <c r="AA56" i="35"/>
  <c r="Z56" i="35"/>
  <c r="AX56" i="35" s="1"/>
  <c r="AZ56" i="35" s="1"/>
  <c r="Y56" i="35"/>
  <c r="X56" i="35"/>
  <c r="W56" i="35"/>
  <c r="V56" i="35"/>
  <c r="U56" i="35"/>
  <c r="T56" i="35"/>
  <c r="S56" i="35"/>
  <c r="AW54" i="35"/>
  <c r="AV54" i="35"/>
  <c r="AU54" i="35"/>
  <c r="AT54" i="35"/>
  <c r="AS54" i="35"/>
  <c r="AR54" i="35"/>
  <c r="AQ54" i="35"/>
  <c r="AP54" i="35"/>
  <c r="AO54" i="35"/>
  <c r="AN54" i="35"/>
  <c r="AM54" i="35"/>
  <c r="AL54" i="35"/>
  <c r="AK54" i="35"/>
  <c r="AJ54" i="35"/>
  <c r="AI54" i="35"/>
  <c r="AH54" i="35"/>
  <c r="AG54" i="35"/>
  <c r="AF54" i="35"/>
  <c r="AE54" i="35"/>
  <c r="AD54" i="35"/>
  <c r="AC54" i="35"/>
  <c r="AB54" i="35"/>
  <c r="AA54" i="35"/>
  <c r="Z54" i="35"/>
  <c r="Y54" i="35"/>
  <c r="X54" i="35"/>
  <c r="W54" i="35"/>
  <c r="V54" i="35"/>
  <c r="U54" i="35"/>
  <c r="T54" i="35"/>
  <c r="S54" i="35"/>
  <c r="AX54" i="35" s="1"/>
  <c r="AZ54" i="35" s="1"/>
  <c r="F54" i="35"/>
  <c r="AW53" i="35"/>
  <c r="AV53" i="35"/>
  <c r="AU53" i="35"/>
  <c r="AT53" i="35"/>
  <c r="AS53" i="35"/>
  <c r="AR53" i="35"/>
  <c r="AQ53" i="35"/>
  <c r="AP53" i="35"/>
  <c r="AO53" i="35"/>
  <c r="AN53" i="35"/>
  <c r="AM53" i="35"/>
  <c r="AL53" i="35"/>
  <c r="AK53" i="35"/>
  <c r="AJ53" i="35"/>
  <c r="AI53" i="35"/>
  <c r="AH53" i="35"/>
  <c r="AG53" i="35"/>
  <c r="AF53" i="35"/>
  <c r="AE53" i="35"/>
  <c r="AD53" i="35"/>
  <c r="AC53" i="35"/>
  <c r="AB53" i="35"/>
  <c r="AA53" i="35"/>
  <c r="Z53" i="35"/>
  <c r="Y53" i="35"/>
  <c r="X53" i="35"/>
  <c r="W53" i="35"/>
  <c r="V53" i="35"/>
  <c r="U53" i="35"/>
  <c r="T53" i="35"/>
  <c r="S53" i="35"/>
  <c r="AX53" i="35" s="1"/>
  <c r="AZ53" i="35" s="1"/>
  <c r="AW51" i="35"/>
  <c r="AV51" i="35"/>
  <c r="AU51" i="35"/>
  <c r="AT51" i="35"/>
  <c r="AS51" i="35"/>
  <c r="AR51" i="35"/>
  <c r="AQ51" i="35"/>
  <c r="AP51" i="35"/>
  <c r="AO51" i="35"/>
  <c r="AN51" i="35"/>
  <c r="AM51" i="35"/>
  <c r="AL51" i="35"/>
  <c r="AK51" i="35"/>
  <c r="AJ51" i="35"/>
  <c r="AI51" i="35"/>
  <c r="AH51" i="35"/>
  <c r="AG51" i="35"/>
  <c r="AF51" i="35"/>
  <c r="AE51" i="35"/>
  <c r="AD51" i="35"/>
  <c r="AC51" i="35"/>
  <c r="AB51" i="35"/>
  <c r="AA51" i="35"/>
  <c r="Z51" i="35"/>
  <c r="Y51" i="35"/>
  <c r="X51" i="35"/>
  <c r="W51" i="35"/>
  <c r="V51" i="35"/>
  <c r="U51" i="35"/>
  <c r="T51" i="35"/>
  <c r="S51" i="35"/>
  <c r="F51" i="35"/>
  <c r="AW50" i="35"/>
  <c r="AV50" i="35"/>
  <c r="AU50" i="35"/>
  <c r="AT50" i="35"/>
  <c r="AS50" i="35"/>
  <c r="AR50" i="35"/>
  <c r="AQ50" i="35"/>
  <c r="AP50" i="35"/>
  <c r="AO50" i="35"/>
  <c r="AN50" i="35"/>
  <c r="AM50" i="35"/>
  <c r="AL50" i="35"/>
  <c r="AK50" i="35"/>
  <c r="AJ50" i="35"/>
  <c r="AI50" i="35"/>
  <c r="AH50" i="35"/>
  <c r="AG50" i="35"/>
  <c r="AF50" i="35"/>
  <c r="AE50" i="35"/>
  <c r="AD50" i="35"/>
  <c r="AC50" i="35"/>
  <c r="AB50" i="35"/>
  <c r="AA50" i="35"/>
  <c r="Z50" i="35"/>
  <c r="Y50" i="35"/>
  <c r="X50" i="35"/>
  <c r="W50" i="35"/>
  <c r="V50" i="35"/>
  <c r="U50" i="35"/>
  <c r="T50" i="35"/>
  <c r="S50" i="35"/>
  <c r="AW48" i="35"/>
  <c r="AV48" i="35"/>
  <c r="AU48" i="35"/>
  <c r="AT48" i="35"/>
  <c r="AS48" i="35"/>
  <c r="AR48" i="35"/>
  <c r="AQ48" i="35"/>
  <c r="AP48" i="35"/>
  <c r="AO48" i="35"/>
  <c r="AN48" i="35"/>
  <c r="AM48" i="35"/>
  <c r="AL48" i="35"/>
  <c r="AK48" i="35"/>
  <c r="AJ48" i="35"/>
  <c r="AI48" i="35"/>
  <c r="AH48" i="35"/>
  <c r="AG48" i="35"/>
  <c r="AF48" i="35"/>
  <c r="AE48" i="35"/>
  <c r="AD48" i="35"/>
  <c r="AC48" i="35"/>
  <c r="AB48" i="35"/>
  <c r="AA48" i="35"/>
  <c r="Z48" i="35"/>
  <c r="Y48" i="35"/>
  <c r="X48" i="35"/>
  <c r="W48" i="35"/>
  <c r="W63" i="35" s="1"/>
  <c r="V48" i="35"/>
  <c r="U48" i="35"/>
  <c r="T48" i="35"/>
  <c r="S48" i="35"/>
  <c r="F48" i="35"/>
  <c r="AW47" i="35"/>
  <c r="AV47" i="35"/>
  <c r="AU47" i="35"/>
  <c r="AT47" i="35"/>
  <c r="AS47" i="35"/>
  <c r="AR47" i="35"/>
  <c r="AQ47" i="35"/>
  <c r="AP47" i="35"/>
  <c r="AO47" i="35"/>
  <c r="AN47" i="35"/>
  <c r="AM47" i="35"/>
  <c r="AL47" i="35"/>
  <c r="AK47" i="35"/>
  <c r="AJ47" i="35"/>
  <c r="AI47" i="35"/>
  <c r="AH47" i="35"/>
  <c r="AG47" i="35"/>
  <c r="AF47" i="35"/>
  <c r="AE47" i="35"/>
  <c r="AD47" i="35"/>
  <c r="AC47" i="35"/>
  <c r="AB47" i="35"/>
  <c r="AA47" i="35"/>
  <c r="Z47" i="35"/>
  <c r="Y47" i="35"/>
  <c r="X47" i="35"/>
  <c r="W47" i="35"/>
  <c r="V47" i="35"/>
  <c r="U47" i="35"/>
  <c r="T47" i="35"/>
  <c r="S47" i="35"/>
  <c r="AW45" i="35"/>
  <c r="AV45" i="35"/>
  <c r="AU45" i="35"/>
  <c r="AT45" i="35"/>
  <c r="AS45" i="35"/>
  <c r="AR45" i="35"/>
  <c r="AQ45" i="35"/>
  <c r="AP45" i="35"/>
  <c r="AO45" i="35"/>
  <c r="AN45" i="35"/>
  <c r="AM45" i="35"/>
  <c r="AL45" i="35"/>
  <c r="AK45" i="35"/>
  <c r="AJ45" i="35"/>
  <c r="AI45" i="35"/>
  <c r="AH45" i="35"/>
  <c r="AG45" i="35"/>
  <c r="AF45" i="35"/>
  <c r="AE45" i="35"/>
  <c r="AD45" i="35"/>
  <c r="AC45" i="35"/>
  <c r="AB45" i="35"/>
  <c r="AA45" i="35"/>
  <c r="Z45" i="35"/>
  <c r="Y45" i="35"/>
  <c r="X45" i="35"/>
  <c r="W45" i="35"/>
  <c r="V45" i="35"/>
  <c r="U45" i="35"/>
  <c r="T45" i="35"/>
  <c r="S45" i="35"/>
  <c r="F45" i="35"/>
  <c r="AW44" i="35"/>
  <c r="AV44" i="35"/>
  <c r="AU44" i="35"/>
  <c r="AT44" i="35"/>
  <c r="AS44" i="35"/>
  <c r="AR44" i="35"/>
  <c r="AQ44" i="35"/>
  <c r="AP44" i="35"/>
  <c r="AO44" i="35"/>
  <c r="AN44" i="35"/>
  <c r="AM44" i="35"/>
  <c r="AL44" i="35"/>
  <c r="AK44" i="35"/>
  <c r="AJ44" i="35"/>
  <c r="AI44" i="35"/>
  <c r="AH44" i="35"/>
  <c r="AG44" i="35"/>
  <c r="AF44" i="35"/>
  <c r="AE44" i="35"/>
  <c r="AD44" i="35"/>
  <c r="AC44" i="35"/>
  <c r="AB44" i="35"/>
  <c r="AA44" i="35"/>
  <c r="Z44" i="35"/>
  <c r="AX44" i="35" s="1"/>
  <c r="AZ44" i="35" s="1"/>
  <c r="Y44" i="35"/>
  <c r="X44" i="35"/>
  <c r="W44" i="35"/>
  <c r="V44" i="35"/>
  <c r="U44" i="35"/>
  <c r="T44" i="35"/>
  <c r="S44" i="35"/>
  <c r="AW42" i="35"/>
  <c r="AV42" i="35"/>
  <c r="AU42" i="35"/>
  <c r="AT42" i="35"/>
  <c r="AS42" i="35"/>
  <c r="AR42" i="35"/>
  <c r="AQ42" i="35"/>
  <c r="AP42" i="35"/>
  <c r="AO42" i="35"/>
  <c r="AN42" i="35"/>
  <c r="AM42" i="35"/>
  <c r="AL42" i="35"/>
  <c r="AK42" i="35"/>
  <c r="AJ42" i="35"/>
  <c r="AI42" i="35"/>
  <c r="AH42" i="35"/>
  <c r="AG42" i="35"/>
  <c r="AF42" i="35"/>
  <c r="AE42" i="35"/>
  <c r="AD42" i="35"/>
  <c r="AC42" i="35"/>
  <c r="AB42" i="35"/>
  <c r="AA42" i="35"/>
  <c r="Z42" i="35"/>
  <c r="Y42" i="35"/>
  <c r="X42" i="35"/>
  <c r="W42" i="35"/>
  <c r="V42" i="35"/>
  <c r="U42" i="35"/>
  <c r="T42" i="35"/>
  <c r="S42" i="35"/>
  <c r="F42" i="35"/>
  <c r="AW41" i="35"/>
  <c r="AV41" i="35"/>
  <c r="AU41" i="35"/>
  <c r="AT41" i="35"/>
  <c r="AS41" i="35"/>
  <c r="AR41" i="35"/>
  <c r="AQ41" i="35"/>
  <c r="AP41" i="35"/>
  <c r="AO41" i="35"/>
  <c r="AN41" i="35"/>
  <c r="AM41" i="35"/>
  <c r="AL41" i="35"/>
  <c r="AK41" i="35"/>
  <c r="AJ41" i="35"/>
  <c r="AI41" i="35"/>
  <c r="AH41" i="35"/>
  <c r="AG41" i="35"/>
  <c r="AF41" i="35"/>
  <c r="AE41" i="35"/>
  <c r="AD41" i="35"/>
  <c r="AC41" i="35"/>
  <c r="AB41" i="35"/>
  <c r="AA41" i="35"/>
  <c r="Z41" i="35"/>
  <c r="AX41" i="35" s="1"/>
  <c r="AZ41" i="35" s="1"/>
  <c r="Y41" i="35"/>
  <c r="X41" i="35"/>
  <c r="W41" i="35"/>
  <c r="V41" i="35"/>
  <c r="U41" i="35"/>
  <c r="T41" i="35"/>
  <c r="S41" i="35"/>
  <c r="AW39" i="35"/>
  <c r="AV39" i="35"/>
  <c r="AU39" i="35"/>
  <c r="AT39" i="35"/>
  <c r="AS39" i="35"/>
  <c r="AS63" i="35" s="1"/>
  <c r="AR39" i="35"/>
  <c r="AQ39" i="35"/>
  <c r="AP39" i="35"/>
  <c r="AO39" i="35"/>
  <c r="AN39" i="35"/>
  <c r="AM39" i="35"/>
  <c r="AL39" i="35"/>
  <c r="AK39" i="35"/>
  <c r="AK63" i="35" s="1"/>
  <c r="AJ39" i="35"/>
  <c r="AI39" i="35"/>
  <c r="AH39" i="35"/>
  <c r="AG39" i="35"/>
  <c r="AF39" i="35"/>
  <c r="AE39" i="35"/>
  <c r="AD39" i="35"/>
  <c r="AC39" i="35"/>
  <c r="AC63" i="35" s="1"/>
  <c r="AB39" i="35"/>
  <c r="AA39" i="35"/>
  <c r="Z39" i="35"/>
  <c r="Y39" i="35"/>
  <c r="X39" i="35"/>
  <c r="W39" i="35"/>
  <c r="V39" i="35"/>
  <c r="U39" i="35"/>
  <c r="U63" i="35" s="1"/>
  <c r="T39" i="35"/>
  <c r="S39" i="35"/>
  <c r="F39" i="35"/>
  <c r="AW38" i="35"/>
  <c r="AV38" i="35"/>
  <c r="AU38" i="35"/>
  <c r="AT38" i="35"/>
  <c r="AS38" i="35"/>
  <c r="AR38" i="35"/>
  <c r="AQ38" i="35"/>
  <c r="AP38" i="35"/>
  <c r="AO38" i="35"/>
  <c r="AN38" i="35"/>
  <c r="AM38" i="35"/>
  <c r="AL38" i="35"/>
  <c r="AK38" i="35"/>
  <c r="AJ38" i="35"/>
  <c r="AI38" i="35"/>
  <c r="AH38" i="35"/>
  <c r="AG38" i="35"/>
  <c r="AF38" i="35"/>
  <c r="AE38" i="35"/>
  <c r="AD38" i="35"/>
  <c r="AC38" i="35"/>
  <c r="AB38" i="35"/>
  <c r="AA38" i="35"/>
  <c r="Z38" i="35"/>
  <c r="Y38" i="35"/>
  <c r="X38" i="35"/>
  <c r="W38" i="35"/>
  <c r="V38" i="35"/>
  <c r="U38" i="35"/>
  <c r="T38" i="35"/>
  <c r="S38" i="35"/>
  <c r="AW36" i="35"/>
  <c r="AV36" i="35"/>
  <c r="AU36" i="35"/>
  <c r="AT36" i="35"/>
  <c r="AS36" i="35"/>
  <c r="AR36" i="35"/>
  <c r="AQ36" i="35"/>
  <c r="AP36" i="35"/>
  <c r="AO36" i="35"/>
  <c r="AN36" i="35"/>
  <c r="AM36" i="35"/>
  <c r="AL36" i="35"/>
  <c r="AK36" i="35"/>
  <c r="AJ36" i="35"/>
  <c r="AI36" i="35"/>
  <c r="AH36" i="35"/>
  <c r="AG36" i="35"/>
  <c r="AF36" i="35"/>
  <c r="AE36" i="35"/>
  <c r="AD36" i="35"/>
  <c r="AC36" i="35"/>
  <c r="AB36" i="35"/>
  <c r="AA36" i="35"/>
  <c r="Z36" i="35"/>
  <c r="Y36" i="35"/>
  <c r="X36" i="35"/>
  <c r="W36" i="35"/>
  <c r="V36" i="35"/>
  <c r="U36" i="35"/>
  <c r="T36" i="35"/>
  <c r="S36" i="35"/>
  <c r="F36" i="35"/>
  <c r="AW35" i="35"/>
  <c r="AV35" i="35"/>
  <c r="AU35" i="35"/>
  <c r="AT35" i="35"/>
  <c r="AS35" i="35"/>
  <c r="AR35" i="35"/>
  <c r="AQ35" i="35"/>
  <c r="AP35" i="35"/>
  <c r="AO35" i="35"/>
  <c r="AN35" i="35"/>
  <c r="AM35" i="35"/>
  <c r="AL35" i="35"/>
  <c r="AK35" i="35"/>
  <c r="AJ35" i="35"/>
  <c r="AI35" i="35"/>
  <c r="AH35" i="35"/>
  <c r="AG35" i="35"/>
  <c r="AF35" i="35"/>
  <c r="AE35" i="35"/>
  <c r="AD35" i="35"/>
  <c r="AC35" i="35"/>
  <c r="AB35" i="35"/>
  <c r="AA35" i="35"/>
  <c r="Z35" i="35"/>
  <c r="Y35" i="35"/>
  <c r="X35" i="35"/>
  <c r="W35" i="35"/>
  <c r="V35" i="35"/>
  <c r="U35" i="35"/>
  <c r="T35" i="35"/>
  <c r="S35" i="35"/>
  <c r="AW33" i="35"/>
  <c r="AV33" i="35"/>
  <c r="AU33" i="35"/>
  <c r="AT33" i="35"/>
  <c r="AS33" i="35"/>
  <c r="AR33" i="35"/>
  <c r="AQ33" i="35"/>
  <c r="AP33" i="35"/>
  <c r="AO33" i="35"/>
  <c r="AN33" i="35"/>
  <c r="AM33" i="35"/>
  <c r="AL33" i="35"/>
  <c r="AK33" i="35"/>
  <c r="AJ33" i="35"/>
  <c r="AI33" i="35"/>
  <c r="AH33" i="35"/>
  <c r="AG33" i="35"/>
  <c r="AF33" i="35"/>
  <c r="AE33" i="35"/>
  <c r="AD33" i="35"/>
  <c r="AC33" i="35"/>
  <c r="AB33" i="35"/>
  <c r="AA33" i="35"/>
  <c r="Z33" i="35"/>
  <c r="Y33" i="35"/>
  <c r="X33" i="35"/>
  <c r="W33" i="35"/>
  <c r="V33" i="35"/>
  <c r="U33" i="35"/>
  <c r="T33" i="35"/>
  <c r="S33" i="35"/>
  <c r="F33" i="35"/>
  <c r="AW32" i="35"/>
  <c r="AV32" i="35"/>
  <c r="AU32" i="35"/>
  <c r="AT32" i="35"/>
  <c r="AS32" i="35"/>
  <c r="AR32" i="35"/>
  <c r="AQ32" i="35"/>
  <c r="AP32" i="35"/>
  <c r="AO32" i="35"/>
  <c r="AN32" i="35"/>
  <c r="AM32" i="35"/>
  <c r="AL32" i="35"/>
  <c r="AK32" i="35"/>
  <c r="AJ32" i="35"/>
  <c r="AI32" i="35"/>
  <c r="AH32" i="35"/>
  <c r="AG32" i="35"/>
  <c r="AF32" i="35"/>
  <c r="AE32" i="35"/>
  <c r="AD32" i="35"/>
  <c r="AC32" i="35"/>
  <c r="AB32" i="35"/>
  <c r="AA32" i="35"/>
  <c r="Z32" i="35"/>
  <c r="AX32" i="35" s="1"/>
  <c r="AZ32" i="35" s="1"/>
  <c r="Y32" i="35"/>
  <c r="X32" i="35"/>
  <c r="W32" i="35"/>
  <c r="V32" i="35"/>
  <c r="U32" i="35"/>
  <c r="T32" i="35"/>
  <c r="S32" i="35"/>
  <c r="B31" i="35"/>
  <c r="B34" i="35" s="1"/>
  <c r="B37" i="35" s="1"/>
  <c r="B40" i="35" s="1"/>
  <c r="B43" i="35" s="1"/>
  <c r="B46" i="35" s="1"/>
  <c r="B49" i="35" s="1"/>
  <c r="B52" i="35" s="1"/>
  <c r="B55" i="35" s="1"/>
  <c r="B58" i="35" s="1"/>
  <c r="AW30" i="35"/>
  <c r="AV30" i="35"/>
  <c r="AU30" i="35"/>
  <c r="AU62" i="35" s="1"/>
  <c r="AT30" i="35"/>
  <c r="AS30" i="35"/>
  <c r="AR30" i="35"/>
  <c r="AQ30" i="35"/>
  <c r="AP30" i="35"/>
  <c r="AO30" i="35"/>
  <c r="AN30" i="35"/>
  <c r="AN62" i="35" s="1"/>
  <c r="AM30" i="35"/>
  <c r="AL30" i="35"/>
  <c r="AK30" i="35"/>
  <c r="AJ30" i="35"/>
  <c r="AI30" i="35"/>
  <c r="AH30" i="35"/>
  <c r="AG30" i="35"/>
  <c r="AF30" i="35"/>
  <c r="AE30" i="35"/>
  <c r="AE62" i="35" s="1"/>
  <c r="AD30" i="35"/>
  <c r="AC30" i="35"/>
  <c r="AB30" i="35"/>
  <c r="AA30" i="35"/>
  <c r="Z30" i="35"/>
  <c r="Y30" i="35"/>
  <c r="X30" i="35"/>
  <c r="X62" i="35" s="1"/>
  <c r="W30" i="35"/>
  <c r="V30" i="35"/>
  <c r="U30" i="35"/>
  <c r="T30" i="35"/>
  <c r="S30" i="35"/>
  <c r="F30" i="35"/>
  <c r="AW29" i="35"/>
  <c r="AV29" i="35"/>
  <c r="AU29" i="35"/>
  <c r="AT29" i="35"/>
  <c r="AS29" i="35"/>
  <c r="AR29" i="35"/>
  <c r="AQ29" i="35"/>
  <c r="AP29" i="35"/>
  <c r="AO29" i="35"/>
  <c r="AN29" i="35"/>
  <c r="AM29" i="35"/>
  <c r="AL29" i="35"/>
  <c r="AK29" i="35"/>
  <c r="AJ29" i="35"/>
  <c r="AI29" i="35"/>
  <c r="AH29" i="35"/>
  <c r="AG29" i="35"/>
  <c r="AF29" i="35"/>
  <c r="AE29" i="35"/>
  <c r="AD29" i="35"/>
  <c r="AC29" i="35"/>
  <c r="AB29" i="35"/>
  <c r="AA29" i="35"/>
  <c r="Z29" i="35"/>
  <c r="Y29" i="35"/>
  <c r="X29" i="35"/>
  <c r="W29" i="35"/>
  <c r="V29" i="35"/>
  <c r="U29" i="35"/>
  <c r="T29" i="35"/>
  <c r="S29" i="35"/>
  <c r="AX29" i="35" s="1"/>
  <c r="AZ29" i="35" s="1"/>
  <c r="B28" i="35"/>
  <c r="AW27" i="35"/>
  <c r="AV27" i="35"/>
  <c r="AU27" i="35"/>
  <c r="AT27" i="35"/>
  <c r="AS27" i="35"/>
  <c r="AR27" i="35"/>
  <c r="AQ27" i="35"/>
  <c r="AP27" i="35"/>
  <c r="AO27" i="35"/>
  <c r="AN27" i="35"/>
  <c r="AM27" i="35"/>
  <c r="AL27" i="35"/>
  <c r="AK27" i="35"/>
  <c r="AJ27" i="35"/>
  <c r="AI27" i="35"/>
  <c r="AI62" i="35" s="1"/>
  <c r="AH27" i="35"/>
  <c r="AG27" i="35"/>
  <c r="AF27" i="35"/>
  <c r="AE27" i="35"/>
  <c r="AD27" i="35"/>
  <c r="AC27" i="35"/>
  <c r="AB27" i="35"/>
  <c r="AA27" i="35"/>
  <c r="AA62" i="35" s="1"/>
  <c r="Z27" i="35"/>
  <c r="Y27" i="35"/>
  <c r="X27" i="35"/>
  <c r="W27" i="35"/>
  <c r="V27" i="35"/>
  <c r="U27" i="35"/>
  <c r="T27" i="35"/>
  <c r="S27" i="35"/>
  <c r="F27" i="35"/>
  <c r="AW26" i="35"/>
  <c r="AV26" i="35"/>
  <c r="AU26" i="35"/>
  <c r="AT26" i="35"/>
  <c r="AS26" i="35"/>
  <c r="AR26" i="35"/>
  <c r="AQ26" i="35"/>
  <c r="AP26" i="35"/>
  <c r="AO26" i="35"/>
  <c r="AN26" i="35"/>
  <c r="AM26" i="35"/>
  <c r="AL26" i="35"/>
  <c r="AK26" i="35"/>
  <c r="AJ26" i="35"/>
  <c r="AI26" i="35"/>
  <c r="AH26" i="35"/>
  <c r="AG26" i="35"/>
  <c r="AF26" i="35"/>
  <c r="AE26" i="35"/>
  <c r="AD26" i="35"/>
  <c r="AC26" i="35"/>
  <c r="AB26" i="35"/>
  <c r="AA26" i="35"/>
  <c r="Z26" i="35"/>
  <c r="Y26" i="35"/>
  <c r="X26" i="35"/>
  <c r="W26" i="35"/>
  <c r="V26" i="35"/>
  <c r="U26" i="35"/>
  <c r="T26" i="35"/>
  <c r="S26" i="35"/>
  <c r="B25" i="35"/>
  <c r="AW24" i="35"/>
  <c r="AV24" i="35"/>
  <c r="AU24" i="35"/>
  <c r="AT24" i="35"/>
  <c r="AS24" i="35"/>
  <c r="AR24" i="35"/>
  <c r="AQ24" i="35"/>
  <c r="AP24" i="35"/>
  <c r="AO24" i="35"/>
  <c r="AN24" i="35"/>
  <c r="AM24" i="35"/>
  <c r="AL24" i="35"/>
  <c r="AK24" i="35"/>
  <c r="AJ24" i="35"/>
  <c r="AI24" i="35"/>
  <c r="AH24" i="35"/>
  <c r="AG24" i="35"/>
  <c r="AF24" i="35"/>
  <c r="AE24" i="35"/>
  <c r="AD24" i="35"/>
  <c r="AC24" i="35"/>
  <c r="AB24" i="35"/>
  <c r="AA24" i="35"/>
  <c r="Z24" i="35"/>
  <c r="Y24" i="35"/>
  <c r="X24" i="35"/>
  <c r="W24" i="35"/>
  <c r="V24" i="35"/>
  <c r="U24" i="35"/>
  <c r="T24" i="35"/>
  <c r="AX24" i="35" s="1"/>
  <c r="AZ24" i="35" s="1"/>
  <c r="S24" i="35"/>
  <c r="F24" i="35"/>
  <c r="AW23" i="35"/>
  <c r="AV23" i="35"/>
  <c r="AU23" i="35"/>
  <c r="AT23" i="35"/>
  <c r="AS23" i="35"/>
  <c r="AR23" i="35"/>
  <c r="AQ23" i="35"/>
  <c r="AP23" i="35"/>
  <c r="AO23" i="35"/>
  <c r="AN23" i="35"/>
  <c r="AM23" i="35"/>
  <c r="AL23" i="35"/>
  <c r="AK23" i="35"/>
  <c r="AJ23" i="35"/>
  <c r="AI23" i="35"/>
  <c r="AH23" i="35"/>
  <c r="AG23" i="35"/>
  <c r="AF23" i="35"/>
  <c r="AE23" i="35"/>
  <c r="AD23" i="35"/>
  <c r="AC23" i="35"/>
  <c r="AB23" i="35"/>
  <c r="AA23" i="35"/>
  <c r="Z23" i="35"/>
  <c r="Y23" i="35"/>
  <c r="X23" i="35"/>
  <c r="W23" i="35"/>
  <c r="V23" i="35"/>
  <c r="U23" i="35"/>
  <c r="T23" i="35"/>
  <c r="S23" i="35"/>
  <c r="AX23" i="35" s="1"/>
  <c r="AZ23" i="35" s="1"/>
  <c r="AV21" i="35"/>
  <c r="AW20" i="35"/>
  <c r="AW21" i="35" s="1"/>
  <c r="AU20" i="35"/>
  <c r="AU21" i="35" s="1"/>
  <c r="AW19" i="35"/>
  <c r="AV19" i="35"/>
  <c r="AV20" i="35" s="1"/>
  <c r="AU19" i="35"/>
  <c r="AX17" i="35"/>
  <c r="BC14" i="35"/>
  <c r="AC2" i="35"/>
  <c r="Y20" i="35" s="1"/>
  <c r="Y21" i="35" s="1"/>
  <c r="S25" i="32"/>
  <c r="Q25" i="32"/>
  <c r="K25" i="32"/>
  <c r="U24" i="32"/>
  <c r="S24" i="32"/>
  <c r="Q24" i="32"/>
  <c r="K24" i="32"/>
  <c r="S23" i="32"/>
  <c r="U23" i="32" s="1"/>
  <c r="Q23" i="32"/>
  <c r="K23" i="32"/>
  <c r="U22" i="32"/>
  <c r="S22" i="32"/>
  <c r="Q22" i="32"/>
  <c r="K22" i="32"/>
  <c r="S21" i="32"/>
  <c r="Q21" i="32"/>
  <c r="K21" i="32"/>
  <c r="U20" i="32"/>
  <c r="S20" i="32"/>
  <c r="Q20" i="32"/>
  <c r="K20" i="32"/>
  <c r="S19" i="32"/>
  <c r="Q19" i="32"/>
  <c r="K19" i="32"/>
  <c r="U18" i="32"/>
  <c r="S18" i="32"/>
  <c r="Q18" i="32"/>
  <c r="K18" i="32"/>
  <c r="S17" i="32"/>
  <c r="U17" i="32" s="1"/>
  <c r="Q17" i="32"/>
  <c r="K17" i="32"/>
  <c r="U16" i="32"/>
  <c r="S16" i="32"/>
  <c r="Q16" i="32"/>
  <c r="K16" i="32"/>
  <c r="S15" i="32"/>
  <c r="Q15" i="32"/>
  <c r="K15" i="32"/>
  <c r="U14" i="32"/>
  <c r="S14" i="32"/>
  <c r="Q14" i="32"/>
  <c r="K14" i="32"/>
  <c r="S13" i="32"/>
  <c r="U13" i="32" s="1"/>
  <c r="Q13" i="32"/>
  <c r="K13" i="32"/>
  <c r="U12" i="32"/>
  <c r="S12" i="32"/>
  <c r="Q12" i="32"/>
  <c r="K12" i="32"/>
  <c r="S11" i="32"/>
  <c r="U11" i="32" s="1"/>
  <c r="Q11" i="32"/>
  <c r="K11" i="32"/>
  <c r="U10" i="32"/>
  <c r="S10" i="32"/>
  <c r="Q10" i="32"/>
  <c r="K10" i="32"/>
  <c r="S9" i="32"/>
  <c r="Q9" i="32"/>
  <c r="K9" i="32"/>
  <c r="U8" i="32"/>
  <c r="S8" i="32"/>
  <c r="Q8" i="32"/>
  <c r="K8" i="32"/>
  <c r="S7" i="32"/>
  <c r="U7" i="32" s="1"/>
  <c r="Q7" i="32"/>
  <c r="K7" i="32"/>
  <c r="U6" i="32"/>
  <c r="S6" i="32"/>
  <c r="Q6" i="32"/>
  <c r="K6" i="32"/>
  <c r="AW332" i="31"/>
  <c r="AV332" i="31"/>
  <c r="AU332" i="31"/>
  <c r="AT332" i="31"/>
  <c r="AS332" i="31"/>
  <c r="AR332" i="31"/>
  <c r="AQ332" i="31"/>
  <c r="AP332" i="31"/>
  <c r="AO332" i="31"/>
  <c r="AN332" i="31"/>
  <c r="AM332" i="31"/>
  <c r="AL332" i="31"/>
  <c r="AK332" i="31"/>
  <c r="AJ332" i="31"/>
  <c r="AI332" i="31"/>
  <c r="AH332" i="31"/>
  <c r="AG332" i="31"/>
  <c r="AF332" i="31"/>
  <c r="AE332" i="31"/>
  <c r="AD332" i="31"/>
  <c r="AC332" i="31"/>
  <c r="AB332" i="31"/>
  <c r="AA332" i="31"/>
  <c r="Z332" i="31"/>
  <c r="Y332" i="31"/>
  <c r="X332" i="31"/>
  <c r="W332" i="31"/>
  <c r="V332" i="31"/>
  <c r="U332" i="31"/>
  <c r="T332" i="31"/>
  <c r="S332" i="31"/>
  <c r="AC330" i="31"/>
  <c r="AH329" i="31"/>
  <c r="AW327" i="31"/>
  <c r="AV327" i="31"/>
  <c r="AU327" i="31"/>
  <c r="AT327" i="31"/>
  <c r="AS327" i="31"/>
  <c r="AR327" i="31"/>
  <c r="AQ327" i="31"/>
  <c r="AP327" i="31"/>
  <c r="AO327" i="31"/>
  <c r="AN327" i="31"/>
  <c r="AM327" i="31"/>
  <c r="AL327" i="31"/>
  <c r="AK327" i="31"/>
  <c r="AJ327" i="31"/>
  <c r="AI327" i="31"/>
  <c r="AH327" i="31"/>
  <c r="AG327" i="31"/>
  <c r="AF327" i="31"/>
  <c r="AE327" i="31"/>
  <c r="AD327" i="31"/>
  <c r="AC327" i="31"/>
  <c r="AB327" i="31"/>
  <c r="AA327" i="31"/>
  <c r="Z327" i="31"/>
  <c r="Y327" i="31"/>
  <c r="X327" i="31"/>
  <c r="W327" i="31"/>
  <c r="V327" i="31"/>
  <c r="U327" i="31"/>
  <c r="T327" i="31"/>
  <c r="S327" i="31"/>
  <c r="AW321" i="31"/>
  <c r="AV321" i="31"/>
  <c r="AU321" i="31"/>
  <c r="AT321" i="31"/>
  <c r="AS321" i="31"/>
  <c r="AR321" i="31"/>
  <c r="AQ321" i="31"/>
  <c r="AP321" i="31"/>
  <c r="AO321" i="31"/>
  <c r="AN321" i="31"/>
  <c r="AM321" i="31"/>
  <c r="AL321" i="31"/>
  <c r="AK321" i="31"/>
  <c r="AJ321" i="31"/>
  <c r="AI321" i="31"/>
  <c r="AH321" i="31"/>
  <c r="AG321" i="31"/>
  <c r="AF321" i="31"/>
  <c r="AE321" i="31"/>
  <c r="AD321" i="31"/>
  <c r="AC321" i="31"/>
  <c r="AB321" i="31"/>
  <c r="AA321" i="31"/>
  <c r="Z321" i="31"/>
  <c r="Y321" i="31"/>
  <c r="X321" i="31"/>
  <c r="W321" i="31"/>
  <c r="V321" i="31"/>
  <c r="U321" i="31"/>
  <c r="T321" i="31"/>
  <c r="S321" i="31"/>
  <c r="F321" i="31"/>
  <c r="AW320" i="31"/>
  <c r="AV320" i="31"/>
  <c r="AU320" i="31"/>
  <c r="AT320" i="31"/>
  <c r="AS320" i="31"/>
  <c r="AR320" i="31"/>
  <c r="AQ320" i="31"/>
  <c r="AP320" i="31"/>
  <c r="AO320" i="31"/>
  <c r="AN320" i="31"/>
  <c r="AM320" i="31"/>
  <c r="AL320" i="31"/>
  <c r="AK320" i="31"/>
  <c r="AJ320" i="31"/>
  <c r="AI320" i="31"/>
  <c r="AH320" i="31"/>
  <c r="AG320" i="31"/>
  <c r="AF320" i="31"/>
  <c r="AE320" i="31"/>
  <c r="AD320" i="31"/>
  <c r="AC320" i="31"/>
  <c r="AB320" i="31"/>
  <c r="AA320" i="31"/>
  <c r="Z320" i="31"/>
  <c r="AX320" i="31" s="1"/>
  <c r="AZ320" i="31" s="1"/>
  <c r="Y320" i="31"/>
  <c r="X320" i="31"/>
  <c r="W320" i="31"/>
  <c r="V320" i="31"/>
  <c r="U320" i="31"/>
  <c r="T320" i="31"/>
  <c r="S320" i="31"/>
  <c r="AW318" i="31"/>
  <c r="AV318" i="31"/>
  <c r="AU318" i="31"/>
  <c r="AT318" i="31"/>
  <c r="AS318" i="31"/>
  <c r="AR318" i="31"/>
  <c r="AQ318" i="31"/>
  <c r="AP318" i="31"/>
  <c r="AO318" i="31"/>
  <c r="AN318" i="31"/>
  <c r="AM318" i="31"/>
  <c r="AL318" i="31"/>
  <c r="AK318" i="31"/>
  <c r="AJ318" i="31"/>
  <c r="AI318" i="31"/>
  <c r="AH318" i="31"/>
  <c r="AG318" i="31"/>
  <c r="AF318" i="31"/>
  <c r="AE318" i="31"/>
  <c r="AD318" i="31"/>
  <c r="AC318" i="31"/>
  <c r="AB318" i="31"/>
  <c r="AA318" i="31"/>
  <c r="Z318" i="31"/>
  <c r="Y318" i="31"/>
  <c r="X318" i="31"/>
  <c r="W318" i="31"/>
  <c r="V318" i="31"/>
  <c r="U318" i="31"/>
  <c r="T318" i="31"/>
  <c r="S318" i="31"/>
  <c r="F318" i="31"/>
  <c r="AW317" i="31"/>
  <c r="AV317" i="31"/>
  <c r="AU317" i="31"/>
  <c r="AT317" i="31"/>
  <c r="AS317" i="31"/>
  <c r="AR317" i="31"/>
  <c r="AQ317" i="31"/>
  <c r="AP317" i="31"/>
  <c r="AO317" i="31"/>
  <c r="AN317" i="31"/>
  <c r="AM317" i="31"/>
  <c r="AL317" i="31"/>
  <c r="AK317" i="31"/>
  <c r="AJ317" i="31"/>
  <c r="AI317" i="31"/>
  <c r="AH317" i="31"/>
  <c r="AG317" i="31"/>
  <c r="AF317" i="31"/>
  <c r="AE317" i="31"/>
  <c r="AD317" i="31"/>
  <c r="AC317" i="31"/>
  <c r="AB317" i="31"/>
  <c r="AA317" i="31"/>
  <c r="Z317" i="31"/>
  <c r="AX317" i="31" s="1"/>
  <c r="AZ317" i="31" s="1"/>
  <c r="Y317" i="31"/>
  <c r="X317" i="31"/>
  <c r="W317" i="31"/>
  <c r="V317" i="31"/>
  <c r="U317" i="31"/>
  <c r="T317" i="31"/>
  <c r="S317" i="31"/>
  <c r="AW315" i="31"/>
  <c r="AV315" i="31"/>
  <c r="AU315" i="31"/>
  <c r="AT315" i="31"/>
  <c r="AS315" i="31"/>
  <c r="AR315" i="31"/>
  <c r="AQ315" i="31"/>
  <c r="AP315" i="31"/>
  <c r="AO315" i="31"/>
  <c r="AN315" i="31"/>
  <c r="AM315" i="31"/>
  <c r="AL315" i="31"/>
  <c r="AK315" i="31"/>
  <c r="AJ315" i="31"/>
  <c r="AI315" i="31"/>
  <c r="AH315" i="31"/>
  <c r="AG315" i="31"/>
  <c r="AF315" i="31"/>
  <c r="AE315" i="31"/>
  <c r="AD315" i="31"/>
  <c r="AC315" i="31"/>
  <c r="AB315" i="31"/>
  <c r="AA315" i="31"/>
  <c r="Z315" i="31"/>
  <c r="Y315" i="31"/>
  <c r="X315" i="31"/>
  <c r="W315" i="31"/>
  <c r="V315" i="31"/>
  <c r="U315" i="31"/>
  <c r="T315" i="31"/>
  <c r="S315" i="31"/>
  <c r="F315" i="31"/>
  <c r="AW314" i="31"/>
  <c r="AV314" i="31"/>
  <c r="AU314" i="31"/>
  <c r="AT314" i="31"/>
  <c r="AS314" i="31"/>
  <c r="AR314" i="31"/>
  <c r="AQ314" i="31"/>
  <c r="AP314" i="31"/>
  <c r="AO314" i="31"/>
  <c r="AN314" i="31"/>
  <c r="AM314" i="31"/>
  <c r="AL314" i="31"/>
  <c r="AK314" i="31"/>
  <c r="AJ314" i="31"/>
  <c r="AI314" i="31"/>
  <c r="AH314" i="31"/>
  <c r="AG314" i="31"/>
  <c r="AF314" i="31"/>
  <c r="AE314" i="31"/>
  <c r="AD314" i="31"/>
  <c r="AC314" i="31"/>
  <c r="AB314" i="31"/>
  <c r="AA314" i="31"/>
  <c r="Z314" i="31"/>
  <c r="Y314" i="31"/>
  <c r="X314" i="31"/>
  <c r="W314" i="31"/>
  <c r="V314" i="31"/>
  <c r="U314" i="31"/>
  <c r="T314" i="31"/>
  <c r="S314" i="31"/>
  <c r="AW312" i="31"/>
  <c r="AV312" i="31"/>
  <c r="AU312" i="31"/>
  <c r="AT312" i="31"/>
  <c r="AS312" i="31"/>
  <c r="AR312" i="31"/>
  <c r="AQ312" i="31"/>
  <c r="AP312" i="31"/>
  <c r="AO312" i="31"/>
  <c r="AN312" i="31"/>
  <c r="AM312" i="31"/>
  <c r="AL312" i="31"/>
  <c r="AK312" i="31"/>
  <c r="AJ312" i="31"/>
  <c r="AI312" i="31"/>
  <c r="AH312" i="31"/>
  <c r="AG312" i="31"/>
  <c r="AF312" i="31"/>
  <c r="AE312" i="31"/>
  <c r="AD312" i="31"/>
  <c r="AC312" i="31"/>
  <c r="AB312" i="31"/>
  <c r="AA312" i="31"/>
  <c r="Z312" i="31"/>
  <c r="Y312" i="31"/>
  <c r="X312" i="31"/>
  <c r="W312" i="31"/>
  <c r="V312" i="31"/>
  <c r="U312" i="31"/>
  <c r="T312" i="31"/>
  <c r="S312" i="31"/>
  <c r="F312" i="31"/>
  <c r="AW311" i="31"/>
  <c r="AV311" i="31"/>
  <c r="AU311" i="31"/>
  <c r="AT311" i="31"/>
  <c r="AS311" i="31"/>
  <c r="AR311" i="31"/>
  <c r="AQ311" i="31"/>
  <c r="AP311" i="31"/>
  <c r="AO311" i="31"/>
  <c r="AN311" i="31"/>
  <c r="AM311" i="31"/>
  <c r="AL311" i="31"/>
  <c r="AK311" i="31"/>
  <c r="AJ311" i="31"/>
  <c r="AI311" i="31"/>
  <c r="AH311" i="31"/>
  <c r="AG311" i="31"/>
  <c r="AF311" i="31"/>
  <c r="AE311" i="31"/>
  <c r="AD311" i="31"/>
  <c r="AC311" i="31"/>
  <c r="AB311" i="31"/>
  <c r="AA311" i="31"/>
  <c r="Z311" i="31"/>
  <c r="Y311" i="31"/>
  <c r="X311" i="31"/>
  <c r="W311" i="31"/>
  <c r="V311" i="31"/>
  <c r="U311" i="31"/>
  <c r="T311" i="31"/>
  <c r="S311" i="31"/>
  <c r="AW309" i="31"/>
  <c r="AV309" i="31"/>
  <c r="AU309" i="31"/>
  <c r="AT309" i="31"/>
  <c r="AS309" i="31"/>
  <c r="AR309" i="31"/>
  <c r="AQ309" i="31"/>
  <c r="AP309" i="31"/>
  <c r="AO309" i="31"/>
  <c r="AN309" i="31"/>
  <c r="AM309" i="31"/>
  <c r="AL309" i="31"/>
  <c r="AK309" i="31"/>
  <c r="AJ309" i="31"/>
  <c r="AI309" i="31"/>
  <c r="AH309" i="31"/>
  <c r="AG309" i="31"/>
  <c r="AF309" i="31"/>
  <c r="AE309" i="31"/>
  <c r="AD309" i="31"/>
  <c r="AC309" i="31"/>
  <c r="AB309" i="31"/>
  <c r="AA309" i="31"/>
  <c r="Z309" i="31"/>
  <c r="Y309" i="31"/>
  <c r="X309" i="31"/>
  <c r="W309" i="31"/>
  <c r="V309" i="31"/>
  <c r="U309" i="31"/>
  <c r="T309" i="31"/>
  <c r="S309" i="31"/>
  <c r="F309" i="31"/>
  <c r="AW308" i="31"/>
  <c r="AV308" i="31"/>
  <c r="AU308" i="31"/>
  <c r="AT308" i="31"/>
  <c r="AS308" i="31"/>
  <c r="AR308" i="31"/>
  <c r="AQ308" i="31"/>
  <c r="AP308" i="31"/>
  <c r="AO308" i="31"/>
  <c r="AN308" i="31"/>
  <c r="AM308" i="31"/>
  <c r="AL308" i="31"/>
  <c r="AK308" i="31"/>
  <c r="AJ308" i="31"/>
  <c r="AI308" i="31"/>
  <c r="AH308" i="31"/>
  <c r="AG308" i="31"/>
  <c r="AF308" i="31"/>
  <c r="AE308" i="31"/>
  <c r="AD308" i="31"/>
  <c r="AC308" i="31"/>
  <c r="AB308" i="31"/>
  <c r="AA308" i="31"/>
  <c r="Z308" i="31"/>
  <c r="AX308" i="31" s="1"/>
  <c r="AZ308" i="31" s="1"/>
  <c r="Y308" i="31"/>
  <c r="X308" i="31"/>
  <c r="W308" i="31"/>
  <c r="V308" i="31"/>
  <c r="U308" i="31"/>
  <c r="T308" i="31"/>
  <c r="S308" i="31"/>
  <c r="AW306" i="31"/>
  <c r="AV306" i="31"/>
  <c r="AU306" i="31"/>
  <c r="AT306" i="31"/>
  <c r="AS306" i="31"/>
  <c r="AR306" i="31"/>
  <c r="AQ306" i="31"/>
  <c r="AP306" i="31"/>
  <c r="AO306" i="31"/>
  <c r="AN306" i="31"/>
  <c r="AM306" i="31"/>
  <c r="AL306" i="31"/>
  <c r="AK306" i="31"/>
  <c r="AJ306" i="31"/>
  <c r="AI306" i="31"/>
  <c r="AH306" i="31"/>
  <c r="AG306" i="31"/>
  <c r="AF306" i="31"/>
  <c r="AE306" i="31"/>
  <c r="AD306" i="31"/>
  <c r="AC306" i="31"/>
  <c r="AB306" i="31"/>
  <c r="AA306" i="31"/>
  <c r="Z306" i="31"/>
  <c r="Y306" i="31"/>
  <c r="X306" i="31"/>
  <c r="W306" i="31"/>
  <c r="V306" i="31"/>
  <c r="U306" i="31"/>
  <c r="T306" i="31"/>
  <c r="S306" i="31"/>
  <c r="F306" i="31"/>
  <c r="AW305" i="31"/>
  <c r="AV305" i="31"/>
  <c r="AU305" i="31"/>
  <c r="AT305" i="31"/>
  <c r="AS305" i="31"/>
  <c r="AR305" i="31"/>
  <c r="AQ305" i="31"/>
  <c r="AP305" i="31"/>
  <c r="AO305" i="31"/>
  <c r="AN305" i="31"/>
  <c r="AM305" i="31"/>
  <c r="AL305" i="31"/>
  <c r="AK305" i="31"/>
  <c r="AJ305" i="31"/>
  <c r="AI305" i="31"/>
  <c r="AH305" i="31"/>
  <c r="AG305" i="31"/>
  <c r="AF305" i="31"/>
  <c r="AE305" i="31"/>
  <c r="AD305" i="31"/>
  <c r="AC305" i="31"/>
  <c r="AB305" i="31"/>
  <c r="AA305" i="31"/>
  <c r="Z305" i="31"/>
  <c r="Y305" i="31"/>
  <c r="X305" i="31"/>
  <c r="W305" i="31"/>
  <c r="V305" i="31"/>
  <c r="U305" i="31"/>
  <c r="T305" i="31"/>
  <c r="S305" i="31"/>
  <c r="AX305" i="31" s="1"/>
  <c r="AZ305" i="31" s="1"/>
  <c r="AW303" i="31"/>
  <c r="AV303" i="31"/>
  <c r="AU303" i="31"/>
  <c r="AT303" i="31"/>
  <c r="AS303" i="31"/>
  <c r="AR303" i="31"/>
  <c r="AQ303" i="31"/>
  <c r="AP303" i="31"/>
  <c r="AO303" i="31"/>
  <c r="AN303" i="31"/>
  <c r="AM303" i="31"/>
  <c r="AL303" i="31"/>
  <c r="AK303" i="31"/>
  <c r="AJ303" i="31"/>
  <c r="AI303" i="31"/>
  <c r="AH303" i="31"/>
  <c r="AG303" i="31"/>
  <c r="AF303" i="31"/>
  <c r="AE303" i="31"/>
  <c r="AD303" i="31"/>
  <c r="AC303" i="31"/>
  <c r="AB303" i="31"/>
  <c r="AA303" i="31"/>
  <c r="Z303" i="31"/>
  <c r="Y303" i="31"/>
  <c r="X303" i="31"/>
  <c r="W303" i="31"/>
  <c r="V303" i="31"/>
  <c r="U303" i="31"/>
  <c r="T303" i="31"/>
  <c r="S303" i="31"/>
  <c r="AX303" i="31" s="1"/>
  <c r="AZ303" i="31" s="1"/>
  <c r="F303" i="31"/>
  <c r="AW302" i="31"/>
  <c r="AV302" i="31"/>
  <c r="AU302" i="31"/>
  <c r="AT302" i="31"/>
  <c r="AS302" i="31"/>
  <c r="AR302" i="31"/>
  <c r="AQ302" i="31"/>
  <c r="AP302" i="31"/>
  <c r="AO302" i="31"/>
  <c r="AN302" i="31"/>
  <c r="AM302" i="31"/>
  <c r="AL302" i="31"/>
  <c r="AK302" i="31"/>
  <c r="AJ302" i="31"/>
  <c r="AI302" i="31"/>
  <c r="AH302" i="31"/>
  <c r="AG302" i="31"/>
  <c r="AF302" i="31"/>
  <c r="AE302" i="31"/>
  <c r="AD302" i="31"/>
  <c r="AC302" i="31"/>
  <c r="AB302" i="31"/>
  <c r="AA302" i="31"/>
  <c r="Z302" i="31"/>
  <c r="Y302" i="31"/>
  <c r="X302" i="31"/>
  <c r="W302" i="31"/>
  <c r="V302" i="31"/>
  <c r="U302" i="31"/>
  <c r="T302" i="31"/>
  <c r="S302" i="31"/>
  <c r="AW300" i="31"/>
  <c r="AV300" i="31"/>
  <c r="AU300" i="31"/>
  <c r="AT300" i="31"/>
  <c r="AS300" i="31"/>
  <c r="AR300" i="31"/>
  <c r="AQ300" i="31"/>
  <c r="AP300" i="31"/>
  <c r="AO300" i="31"/>
  <c r="AN300" i="31"/>
  <c r="AM300" i="31"/>
  <c r="AL300" i="31"/>
  <c r="AK300" i="31"/>
  <c r="AJ300" i="31"/>
  <c r="AI300" i="31"/>
  <c r="AH300" i="31"/>
  <c r="AG300" i="31"/>
  <c r="AF300" i="31"/>
  <c r="AE300" i="31"/>
  <c r="AD300" i="31"/>
  <c r="AC300" i="31"/>
  <c r="AB300" i="31"/>
  <c r="AA300" i="31"/>
  <c r="Z300" i="31"/>
  <c r="Y300" i="31"/>
  <c r="X300" i="31"/>
  <c r="W300" i="31"/>
  <c r="V300" i="31"/>
  <c r="U300" i="31"/>
  <c r="T300" i="31"/>
  <c r="S300" i="31"/>
  <c r="F300" i="31"/>
  <c r="AW299" i="31"/>
  <c r="AV299" i="31"/>
  <c r="AU299" i="31"/>
  <c r="AT299" i="31"/>
  <c r="AS299" i="31"/>
  <c r="AR299" i="31"/>
  <c r="AQ299" i="31"/>
  <c r="AP299" i="31"/>
  <c r="AO299" i="31"/>
  <c r="AN299" i="31"/>
  <c r="AM299" i="31"/>
  <c r="AL299" i="31"/>
  <c r="AK299" i="31"/>
  <c r="AJ299" i="31"/>
  <c r="AI299" i="31"/>
  <c r="AH299" i="31"/>
  <c r="AG299" i="31"/>
  <c r="AF299" i="31"/>
  <c r="AE299" i="31"/>
  <c r="AD299" i="31"/>
  <c r="AC299" i="31"/>
  <c r="AB299" i="31"/>
  <c r="AA299" i="31"/>
  <c r="Z299" i="31"/>
  <c r="Y299" i="31"/>
  <c r="X299" i="31"/>
  <c r="W299" i="31"/>
  <c r="V299" i="31"/>
  <c r="U299" i="31"/>
  <c r="T299" i="31"/>
  <c r="S299" i="31"/>
  <c r="AW297" i="31"/>
  <c r="AV297" i="31"/>
  <c r="AU297" i="31"/>
  <c r="AT297" i="31"/>
  <c r="AS297" i="31"/>
  <c r="AR297" i="31"/>
  <c r="AQ297" i="31"/>
  <c r="AP297" i="31"/>
  <c r="AO297" i="31"/>
  <c r="AN297" i="31"/>
  <c r="AM297" i="31"/>
  <c r="AL297" i="31"/>
  <c r="AK297" i="31"/>
  <c r="AJ297" i="31"/>
  <c r="AI297" i="31"/>
  <c r="AH297" i="31"/>
  <c r="AG297" i="31"/>
  <c r="AF297" i="31"/>
  <c r="AE297" i="31"/>
  <c r="AD297" i="31"/>
  <c r="AC297" i="31"/>
  <c r="AB297" i="31"/>
  <c r="AA297" i="31"/>
  <c r="Z297" i="31"/>
  <c r="Y297" i="31"/>
  <c r="X297" i="31"/>
  <c r="W297" i="31"/>
  <c r="V297" i="31"/>
  <c r="U297" i="31"/>
  <c r="T297" i="31"/>
  <c r="S297" i="31"/>
  <c r="F297" i="31"/>
  <c r="AW296" i="31"/>
  <c r="AV296" i="31"/>
  <c r="AU296" i="31"/>
  <c r="AT296" i="31"/>
  <c r="AS296" i="31"/>
  <c r="AR296" i="31"/>
  <c r="AQ296" i="31"/>
  <c r="AP296" i="31"/>
  <c r="AO296" i="31"/>
  <c r="AN296" i="31"/>
  <c r="AM296" i="31"/>
  <c r="AL296" i="31"/>
  <c r="AK296" i="31"/>
  <c r="AJ296" i="31"/>
  <c r="AI296" i="31"/>
  <c r="AH296" i="31"/>
  <c r="AG296" i="31"/>
  <c r="AF296" i="31"/>
  <c r="AE296" i="31"/>
  <c r="AD296" i="31"/>
  <c r="AC296" i="31"/>
  <c r="AB296" i="31"/>
  <c r="AA296" i="31"/>
  <c r="Z296" i="31"/>
  <c r="AX296" i="31" s="1"/>
  <c r="AZ296" i="31" s="1"/>
  <c r="Y296" i="31"/>
  <c r="X296" i="31"/>
  <c r="W296" i="31"/>
  <c r="V296" i="31"/>
  <c r="U296" i="31"/>
  <c r="T296" i="31"/>
  <c r="S296" i="31"/>
  <c r="AW294" i="31"/>
  <c r="AV294" i="31"/>
  <c r="AU294" i="31"/>
  <c r="AT294" i="31"/>
  <c r="AS294" i="31"/>
  <c r="AR294" i="31"/>
  <c r="AQ294" i="31"/>
  <c r="AP294" i="31"/>
  <c r="AO294" i="31"/>
  <c r="AN294" i="31"/>
  <c r="AM294" i="31"/>
  <c r="AL294" i="31"/>
  <c r="AK294" i="31"/>
  <c r="AJ294" i="31"/>
  <c r="AI294" i="31"/>
  <c r="AH294" i="31"/>
  <c r="AG294" i="31"/>
  <c r="AF294" i="31"/>
  <c r="AE294" i="31"/>
  <c r="AD294" i="31"/>
  <c r="AC294" i="31"/>
  <c r="AB294" i="31"/>
  <c r="AA294" i="31"/>
  <c r="Z294" i="31"/>
  <c r="Y294" i="31"/>
  <c r="X294" i="31"/>
  <c r="W294" i="31"/>
  <c r="V294" i="31"/>
  <c r="U294" i="31"/>
  <c r="T294" i="31"/>
  <c r="S294" i="31"/>
  <c r="F294" i="31"/>
  <c r="AW293" i="31"/>
  <c r="AV293" i="31"/>
  <c r="AU293" i="31"/>
  <c r="AT293" i="31"/>
  <c r="AS293" i="31"/>
  <c r="AR293" i="31"/>
  <c r="AQ293" i="31"/>
  <c r="AP293" i="31"/>
  <c r="AO293" i="31"/>
  <c r="AN293" i="31"/>
  <c r="AM293" i="31"/>
  <c r="AL293" i="31"/>
  <c r="AK293" i="31"/>
  <c r="AJ293" i="31"/>
  <c r="AI293" i="31"/>
  <c r="AH293" i="31"/>
  <c r="AG293" i="31"/>
  <c r="AF293" i="31"/>
  <c r="AE293" i="31"/>
  <c r="AD293" i="31"/>
  <c r="AC293" i="31"/>
  <c r="AB293" i="31"/>
  <c r="AA293" i="31"/>
  <c r="Z293" i="31"/>
  <c r="AX293" i="31" s="1"/>
  <c r="AZ293" i="31" s="1"/>
  <c r="Y293" i="31"/>
  <c r="X293" i="31"/>
  <c r="W293" i="31"/>
  <c r="V293" i="31"/>
  <c r="U293" i="31"/>
  <c r="T293" i="31"/>
  <c r="S293" i="31"/>
  <c r="AW291" i="31"/>
  <c r="AV291" i="31"/>
  <c r="AU291" i="31"/>
  <c r="AT291" i="31"/>
  <c r="AS291" i="31"/>
  <c r="AR291" i="31"/>
  <c r="AQ291" i="31"/>
  <c r="AP291" i="31"/>
  <c r="AO291" i="31"/>
  <c r="AN291" i="31"/>
  <c r="AM291" i="31"/>
  <c r="AL291" i="31"/>
  <c r="AK291" i="31"/>
  <c r="AJ291" i="31"/>
  <c r="AI291" i="31"/>
  <c r="AH291" i="31"/>
  <c r="AG291" i="31"/>
  <c r="AF291" i="31"/>
  <c r="AE291" i="31"/>
  <c r="AD291" i="31"/>
  <c r="AC291" i="31"/>
  <c r="AB291" i="31"/>
  <c r="AA291" i="31"/>
  <c r="Z291" i="31"/>
  <c r="Y291" i="31"/>
  <c r="X291" i="31"/>
  <c r="W291" i="31"/>
  <c r="V291" i="31"/>
  <c r="U291" i="31"/>
  <c r="T291" i="31"/>
  <c r="S291" i="31"/>
  <c r="F291" i="31"/>
  <c r="AW290" i="31"/>
  <c r="AV290" i="31"/>
  <c r="AU290" i="31"/>
  <c r="AT290" i="31"/>
  <c r="AS290" i="31"/>
  <c r="AR290" i="31"/>
  <c r="AQ290" i="31"/>
  <c r="AP290" i="31"/>
  <c r="AO290" i="31"/>
  <c r="AN290" i="31"/>
  <c r="AM290" i="31"/>
  <c r="AL290" i="31"/>
  <c r="AK290" i="31"/>
  <c r="AJ290" i="31"/>
  <c r="AI290" i="31"/>
  <c r="AH290" i="31"/>
  <c r="AG290" i="31"/>
  <c r="AF290" i="31"/>
  <c r="AE290" i="31"/>
  <c r="AD290" i="31"/>
  <c r="AC290" i="31"/>
  <c r="AB290" i="31"/>
  <c r="AA290" i="31"/>
  <c r="Z290" i="31"/>
  <c r="Y290" i="31"/>
  <c r="X290" i="31"/>
  <c r="W290" i="31"/>
  <c r="V290" i="31"/>
  <c r="U290" i="31"/>
  <c r="AX290" i="31" s="1"/>
  <c r="AZ290" i="31" s="1"/>
  <c r="T290" i="31"/>
  <c r="S290" i="31"/>
  <c r="AW288" i="31"/>
  <c r="AV288" i="31"/>
  <c r="AU288" i="31"/>
  <c r="AT288" i="31"/>
  <c r="AS288" i="31"/>
  <c r="AR288" i="31"/>
  <c r="AQ288" i="31"/>
  <c r="AP288" i="31"/>
  <c r="AO288" i="31"/>
  <c r="AN288" i="31"/>
  <c r="AM288" i="31"/>
  <c r="AL288" i="31"/>
  <c r="AK288" i="31"/>
  <c r="AJ288" i="31"/>
  <c r="AI288" i="31"/>
  <c r="AH288" i="31"/>
  <c r="AG288" i="31"/>
  <c r="AF288" i="31"/>
  <c r="AE288" i="31"/>
  <c r="AD288" i="31"/>
  <c r="AC288" i="31"/>
  <c r="AB288" i="31"/>
  <c r="AA288" i="31"/>
  <c r="Z288" i="31"/>
  <c r="Y288" i="31"/>
  <c r="X288" i="31"/>
  <c r="W288" i="31"/>
  <c r="V288" i="31"/>
  <c r="U288" i="31"/>
  <c r="T288" i="31"/>
  <c r="S288" i="31"/>
  <c r="F288" i="31"/>
  <c r="AW287" i="31"/>
  <c r="AV287" i="31"/>
  <c r="AU287" i="31"/>
  <c r="AT287" i="31"/>
  <c r="AS287" i="31"/>
  <c r="AR287" i="31"/>
  <c r="AQ287" i="31"/>
  <c r="AP287" i="31"/>
  <c r="AO287" i="31"/>
  <c r="AN287" i="31"/>
  <c r="AM287" i="31"/>
  <c r="AL287" i="31"/>
  <c r="AK287" i="31"/>
  <c r="AJ287" i="31"/>
  <c r="AI287" i="31"/>
  <c r="AH287" i="31"/>
  <c r="AG287" i="31"/>
  <c r="AF287" i="31"/>
  <c r="AE287" i="31"/>
  <c r="AD287" i="31"/>
  <c r="AC287" i="31"/>
  <c r="AB287" i="31"/>
  <c r="AA287" i="31"/>
  <c r="Z287" i="31"/>
  <c r="Y287" i="31"/>
  <c r="X287" i="31"/>
  <c r="W287" i="31"/>
  <c r="V287" i="31"/>
  <c r="U287" i="31"/>
  <c r="T287" i="31"/>
  <c r="S287" i="31"/>
  <c r="AX287" i="31" s="1"/>
  <c r="AZ287" i="31" s="1"/>
  <c r="AW285" i="31"/>
  <c r="AV285" i="31"/>
  <c r="AU285" i="31"/>
  <c r="AT285" i="31"/>
  <c r="AS285" i="31"/>
  <c r="AR285" i="31"/>
  <c r="AQ285" i="31"/>
  <c r="AP285" i="31"/>
  <c r="AO285" i="31"/>
  <c r="AN285" i="31"/>
  <c r="AM285" i="31"/>
  <c r="AL285" i="31"/>
  <c r="AK285" i="31"/>
  <c r="AJ285" i="31"/>
  <c r="AI285" i="31"/>
  <c r="AH285" i="31"/>
  <c r="AG285" i="31"/>
  <c r="AF285" i="31"/>
  <c r="AE285" i="31"/>
  <c r="AD285" i="31"/>
  <c r="AC285" i="31"/>
  <c r="AB285" i="31"/>
  <c r="AA285" i="31"/>
  <c r="Z285" i="31"/>
  <c r="Y285" i="31"/>
  <c r="X285" i="31"/>
  <c r="W285" i="31"/>
  <c r="V285" i="31"/>
  <c r="U285" i="31"/>
  <c r="T285" i="31"/>
  <c r="S285" i="31"/>
  <c r="F285" i="31"/>
  <c r="AW284" i="31"/>
  <c r="AV284" i="31"/>
  <c r="AU284" i="31"/>
  <c r="AT284" i="31"/>
  <c r="AS284" i="31"/>
  <c r="AR284" i="31"/>
  <c r="AQ284" i="31"/>
  <c r="AP284" i="31"/>
  <c r="AO284" i="31"/>
  <c r="AN284" i="31"/>
  <c r="AM284" i="31"/>
  <c r="AL284" i="31"/>
  <c r="AK284" i="31"/>
  <c r="AJ284" i="31"/>
  <c r="AI284" i="31"/>
  <c r="AH284" i="31"/>
  <c r="AG284" i="31"/>
  <c r="AF284" i="31"/>
  <c r="AE284" i="31"/>
  <c r="AD284" i="31"/>
  <c r="AC284" i="31"/>
  <c r="AB284" i="31"/>
  <c r="AA284" i="31"/>
  <c r="Z284" i="31"/>
  <c r="AX284" i="31" s="1"/>
  <c r="AZ284" i="31" s="1"/>
  <c r="Y284" i="31"/>
  <c r="X284" i="31"/>
  <c r="W284" i="31"/>
  <c r="V284" i="31"/>
  <c r="U284" i="31"/>
  <c r="T284" i="31"/>
  <c r="S284" i="31"/>
  <c r="AW282" i="31"/>
  <c r="AV282" i="31"/>
  <c r="AU282" i="31"/>
  <c r="AT282" i="31"/>
  <c r="AS282" i="31"/>
  <c r="AR282" i="31"/>
  <c r="AQ282" i="31"/>
  <c r="AP282" i="31"/>
  <c r="AO282" i="31"/>
  <c r="AN282" i="31"/>
  <c r="AM282" i="31"/>
  <c r="AL282" i="31"/>
  <c r="AK282" i="31"/>
  <c r="AJ282" i="31"/>
  <c r="AI282" i="31"/>
  <c r="AH282" i="31"/>
  <c r="AG282" i="31"/>
  <c r="AF282" i="31"/>
  <c r="AE282" i="31"/>
  <c r="AD282" i="31"/>
  <c r="AC282" i="31"/>
  <c r="AB282" i="31"/>
  <c r="AA282" i="31"/>
  <c r="Z282" i="31"/>
  <c r="Y282" i="31"/>
  <c r="X282" i="31"/>
  <c r="W282" i="31"/>
  <c r="V282" i="31"/>
  <c r="U282" i="31"/>
  <c r="T282" i="31"/>
  <c r="S282" i="31"/>
  <c r="AX282" i="31" s="1"/>
  <c r="AZ282" i="31" s="1"/>
  <c r="F282" i="31"/>
  <c r="AW281" i="31"/>
  <c r="AV281" i="31"/>
  <c r="AU281" i="31"/>
  <c r="AT281" i="31"/>
  <c r="AS281" i="31"/>
  <c r="AR281" i="31"/>
  <c r="AQ281" i="31"/>
  <c r="AP281" i="31"/>
  <c r="AO281" i="31"/>
  <c r="AN281" i="31"/>
  <c r="AM281" i="31"/>
  <c r="AL281" i="31"/>
  <c r="AK281" i="31"/>
  <c r="AJ281" i="31"/>
  <c r="AI281" i="31"/>
  <c r="AH281" i="31"/>
  <c r="AG281" i="31"/>
  <c r="AF281" i="31"/>
  <c r="AE281" i="31"/>
  <c r="AD281" i="31"/>
  <c r="AC281" i="31"/>
  <c r="AB281" i="31"/>
  <c r="AA281" i="31"/>
  <c r="Z281" i="31"/>
  <c r="AX281" i="31" s="1"/>
  <c r="AZ281" i="31" s="1"/>
  <c r="Y281" i="31"/>
  <c r="X281" i="31"/>
  <c r="W281" i="31"/>
  <c r="V281" i="31"/>
  <c r="U281" i="31"/>
  <c r="T281" i="31"/>
  <c r="S281" i="31"/>
  <c r="AW279" i="31"/>
  <c r="AV279" i="31"/>
  <c r="AU279" i="31"/>
  <c r="AT279" i="31"/>
  <c r="AS279" i="31"/>
  <c r="AR279" i="31"/>
  <c r="AQ279" i="31"/>
  <c r="AP279" i="31"/>
  <c r="AO279" i="31"/>
  <c r="AN279" i="31"/>
  <c r="AM279" i="31"/>
  <c r="AL279" i="31"/>
  <c r="AK279" i="31"/>
  <c r="AJ279" i="31"/>
  <c r="AI279" i="31"/>
  <c r="AH279" i="31"/>
  <c r="AG279" i="31"/>
  <c r="AF279" i="31"/>
  <c r="AE279" i="31"/>
  <c r="AD279" i="31"/>
  <c r="AC279" i="31"/>
  <c r="AB279" i="31"/>
  <c r="AA279" i="31"/>
  <c r="Z279" i="31"/>
  <c r="Y279" i="31"/>
  <c r="X279" i="31"/>
  <c r="W279" i="31"/>
  <c r="V279" i="31"/>
  <c r="U279" i="31"/>
  <c r="T279" i="31"/>
  <c r="S279" i="31"/>
  <c r="F279" i="31"/>
  <c r="AW278" i="31"/>
  <c r="AV278" i="31"/>
  <c r="AU278" i="31"/>
  <c r="AT278" i="31"/>
  <c r="AS278" i="31"/>
  <c r="AR278" i="31"/>
  <c r="AQ278" i="31"/>
  <c r="AP278" i="31"/>
  <c r="AO278" i="31"/>
  <c r="AN278" i="31"/>
  <c r="AM278" i="31"/>
  <c r="AL278" i="31"/>
  <c r="AK278" i="31"/>
  <c r="AJ278" i="31"/>
  <c r="AI278" i="31"/>
  <c r="AH278" i="31"/>
  <c r="AG278" i="31"/>
  <c r="AF278" i="31"/>
  <c r="AE278" i="31"/>
  <c r="AD278" i="31"/>
  <c r="AC278" i="31"/>
  <c r="AB278" i="31"/>
  <c r="AA278" i="31"/>
  <c r="Z278" i="31"/>
  <c r="Y278" i="31"/>
  <c r="X278" i="31"/>
  <c r="W278" i="31"/>
  <c r="V278" i="31"/>
  <c r="U278" i="31"/>
  <c r="T278" i="31"/>
  <c r="S278" i="31"/>
  <c r="AW276" i="31"/>
  <c r="AV276" i="31"/>
  <c r="AU276" i="31"/>
  <c r="AT276" i="31"/>
  <c r="AS276" i="31"/>
  <c r="AR276" i="31"/>
  <c r="AQ276" i="31"/>
  <c r="AP276" i="31"/>
  <c r="AO276" i="31"/>
  <c r="AN276" i="31"/>
  <c r="AM276" i="31"/>
  <c r="AL276" i="31"/>
  <c r="AK276" i="31"/>
  <c r="AJ276" i="31"/>
  <c r="AI276" i="31"/>
  <c r="AH276" i="31"/>
  <c r="AG276" i="31"/>
  <c r="AF276" i="31"/>
  <c r="AE276" i="31"/>
  <c r="AD276" i="31"/>
  <c r="AC276" i="31"/>
  <c r="AB276" i="31"/>
  <c r="AA276" i="31"/>
  <c r="Z276" i="31"/>
  <c r="Y276" i="31"/>
  <c r="X276" i="31"/>
  <c r="W276" i="31"/>
  <c r="V276" i="31"/>
  <c r="U276" i="31"/>
  <c r="T276" i="31"/>
  <c r="S276" i="31"/>
  <c r="F276" i="31"/>
  <c r="AW275" i="31"/>
  <c r="AV275" i="31"/>
  <c r="AU275" i="31"/>
  <c r="AT275" i="31"/>
  <c r="AS275" i="31"/>
  <c r="AR275" i="31"/>
  <c r="AQ275" i="31"/>
  <c r="AP275" i="31"/>
  <c r="AO275" i="31"/>
  <c r="AN275" i="31"/>
  <c r="AM275" i="31"/>
  <c r="AL275" i="31"/>
  <c r="AK275" i="31"/>
  <c r="AJ275" i="31"/>
  <c r="AI275" i="31"/>
  <c r="AH275" i="31"/>
  <c r="AG275" i="31"/>
  <c r="AF275" i="31"/>
  <c r="AE275" i="31"/>
  <c r="AD275" i="31"/>
  <c r="AC275" i="31"/>
  <c r="AB275" i="31"/>
  <c r="AA275" i="31"/>
  <c r="Z275" i="31"/>
  <c r="Y275" i="31"/>
  <c r="X275" i="31"/>
  <c r="W275" i="31"/>
  <c r="V275" i="31"/>
  <c r="U275" i="31"/>
  <c r="T275" i="31"/>
  <c r="S275" i="31"/>
  <c r="AW273" i="31"/>
  <c r="AV273" i="31"/>
  <c r="AU273" i="31"/>
  <c r="AT273" i="31"/>
  <c r="AS273" i="31"/>
  <c r="AR273" i="31"/>
  <c r="AQ273" i="31"/>
  <c r="AP273" i="31"/>
  <c r="AO273" i="31"/>
  <c r="AN273" i="31"/>
  <c r="AM273" i="31"/>
  <c r="AL273" i="31"/>
  <c r="AK273" i="31"/>
  <c r="AJ273" i="31"/>
  <c r="AI273" i="31"/>
  <c r="AH273" i="31"/>
  <c r="AG273" i="31"/>
  <c r="AF273" i="31"/>
  <c r="AE273" i="31"/>
  <c r="AD273" i="31"/>
  <c r="AC273" i="31"/>
  <c r="AB273" i="31"/>
  <c r="AA273" i="31"/>
  <c r="Z273" i="31"/>
  <c r="Y273" i="31"/>
  <c r="X273" i="31"/>
  <c r="W273" i="31"/>
  <c r="V273" i="31"/>
  <c r="U273" i="31"/>
  <c r="T273" i="31"/>
  <c r="S273" i="31"/>
  <c r="F273" i="31"/>
  <c r="AW272" i="31"/>
  <c r="AV272" i="31"/>
  <c r="AU272" i="31"/>
  <c r="AT272" i="31"/>
  <c r="AS272" i="31"/>
  <c r="AR272" i="31"/>
  <c r="AQ272" i="31"/>
  <c r="AP272" i="31"/>
  <c r="AO272" i="31"/>
  <c r="AN272" i="31"/>
  <c r="AM272" i="31"/>
  <c r="AL272" i="31"/>
  <c r="AK272" i="31"/>
  <c r="AJ272" i="31"/>
  <c r="AI272" i="31"/>
  <c r="AH272" i="31"/>
  <c r="AG272" i="31"/>
  <c r="AF272" i="31"/>
  <c r="AE272" i="31"/>
  <c r="AD272" i="31"/>
  <c r="AC272" i="31"/>
  <c r="AB272" i="31"/>
  <c r="AA272" i="31"/>
  <c r="Z272" i="31"/>
  <c r="AX272" i="31" s="1"/>
  <c r="AZ272" i="31" s="1"/>
  <c r="Y272" i="31"/>
  <c r="X272" i="31"/>
  <c r="W272" i="31"/>
  <c r="V272" i="31"/>
  <c r="U272" i="31"/>
  <c r="T272" i="31"/>
  <c r="S272" i="31"/>
  <c r="AW270" i="31"/>
  <c r="AV270" i="31"/>
  <c r="AU270" i="31"/>
  <c r="AT270" i="31"/>
  <c r="AS270" i="31"/>
  <c r="AR270" i="31"/>
  <c r="AQ270" i="31"/>
  <c r="AP270" i="31"/>
  <c r="AO270" i="31"/>
  <c r="AN270" i="31"/>
  <c r="AM270" i="31"/>
  <c r="AL270" i="31"/>
  <c r="AK270" i="31"/>
  <c r="AJ270" i="31"/>
  <c r="AI270" i="31"/>
  <c r="AH270" i="31"/>
  <c r="AG270" i="31"/>
  <c r="AF270" i="31"/>
  <c r="AE270" i="31"/>
  <c r="AD270" i="31"/>
  <c r="AC270" i="31"/>
  <c r="AB270" i="31"/>
  <c r="AA270" i="31"/>
  <c r="Z270" i="31"/>
  <c r="Y270" i="31"/>
  <c r="X270" i="31"/>
  <c r="W270" i="31"/>
  <c r="V270" i="31"/>
  <c r="U270" i="31"/>
  <c r="T270" i="31"/>
  <c r="S270" i="31"/>
  <c r="F270" i="31"/>
  <c r="AW269" i="31"/>
  <c r="AV269" i="31"/>
  <c r="AU269" i="31"/>
  <c r="AT269" i="31"/>
  <c r="AS269" i="31"/>
  <c r="AR269" i="31"/>
  <c r="AQ269" i="31"/>
  <c r="AP269" i="31"/>
  <c r="AO269" i="31"/>
  <c r="AN269" i="31"/>
  <c r="AM269" i="31"/>
  <c r="AL269" i="31"/>
  <c r="AK269" i="31"/>
  <c r="AJ269" i="31"/>
  <c r="AI269" i="31"/>
  <c r="AH269" i="31"/>
  <c r="AG269" i="31"/>
  <c r="AF269" i="31"/>
  <c r="AE269" i="31"/>
  <c r="AD269" i="31"/>
  <c r="AC269" i="31"/>
  <c r="AB269" i="31"/>
  <c r="AA269" i="31"/>
  <c r="Z269" i="31"/>
  <c r="Y269" i="31"/>
  <c r="X269" i="31"/>
  <c r="W269" i="31"/>
  <c r="V269" i="31"/>
  <c r="U269" i="31"/>
  <c r="T269" i="31"/>
  <c r="S269" i="31"/>
  <c r="AX269" i="31" s="1"/>
  <c r="AZ269" i="31" s="1"/>
  <c r="AW267" i="31"/>
  <c r="AV267" i="31"/>
  <c r="AU267" i="31"/>
  <c r="AT267" i="31"/>
  <c r="AS267" i="31"/>
  <c r="AR267" i="31"/>
  <c r="AQ267" i="31"/>
  <c r="AP267" i="31"/>
  <c r="AO267" i="31"/>
  <c r="AN267" i="31"/>
  <c r="AM267" i="31"/>
  <c r="AL267" i="31"/>
  <c r="AK267" i="31"/>
  <c r="AJ267" i="31"/>
  <c r="AI267" i="31"/>
  <c r="AH267" i="31"/>
  <c r="AG267" i="31"/>
  <c r="AF267" i="31"/>
  <c r="AE267" i="31"/>
  <c r="AD267" i="31"/>
  <c r="AC267" i="31"/>
  <c r="AB267" i="31"/>
  <c r="AA267" i="31"/>
  <c r="Z267" i="31"/>
  <c r="Y267" i="31"/>
  <c r="X267" i="31"/>
  <c r="W267" i="31"/>
  <c r="V267" i="31"/>
  <c r="U267" i="31"/>
  <c r="T267" i="31"/>
  <c r="S267" i="31"/>
  <c r="AX267" i="31" s="1"/>
  <c r="AZ267" i="31" s="1"/>
  <c r="F267" i="31"/>
  <c r="AW266" i="31"/>
  <c r="AV266" i="31"/>
  <c r="AU266" i="31"/>
  <c r="AT266" i="31"/>
  <c r="AS266" i="31"/>
  <c r="AR266" i="31"/>
  <c r="AQ266" i="31"/>
  <c r="AP266" i="31"/>
  <c r="AO266" i="31"/>
  <c r="AN266" i="31"/>
  <c r="AM266" i="31"/>
  <c r="AL266" i="31"/>
  <c r="AK266" i="31"/>
  <c r="AJ266" i="31"/>
  <c r="AI266" i="31"/>
  <c r="AH266" i="31"/>
  <c r="AG266" i="31"/>
  <c r="AF266" i="31"/>
  <c r="AE266" i="31"/>
  <c r="AD266" i="31"/>
  <c r="AC266" i="31"/>
  <c r="AB266" i="31"/>
  <c r="AA266" i="31"/>
  <c r="Z266" i="31"/>
  <c r="Y266" i="31"/>
  <c r="X266" i="31"/>
  <c r="W266" i="31"/>
  <c r="V266" i="31"/>
  <c r="U266" i="31"/>
  <c r="T266" i="31"/>
  <c r="S266" i="31"/>
  <c r="AW264" i="31"/>
  <c r="AV264" i="31"/>
  <c r="AU264" i="31"/>
  <c r="AT264" i="31"/>
  <c r="AS264" i="31"/>
  <c r="AR264" i="31"/>
  <c r="AQ264" i="31"/>
  <c r="AP264" i="31"/>
  <c r="AO264" i="31"/>
  <c r="AN264" i="31"/>
  <c r="AM264" i="31"/>
  <c r="AL264" i="31"/>
  <c r="AK264" i="31"/>
  <c r="AJ264" i="31"/>
  <c r="AI264" i="31"/>
  <c r="AH264" i="31"/>
  <c r="AG264" i="31"/>
  <c r="AF264" i="31"/>
  <c r="AE264" i="31"/>
  <c r="AD264" i="31"/>
  <c r="AC264" i="31"/>
  <c r="AB264" i="31"/>
  <c r="AA264" i="31"/>
  <c r="Z264" i="31"/>
  <c r="Y264" i="31"/>
  <c r="X264" i="31"/>
  <c r="W264" i="31"/>
  <c r="V264" i="31"/>
  <c r="U264" i="31"/>
  <c r="T264" i="31"/>
  <c r="S264" i="31"/>
  <c r="F264" i="31"/>
  <c r="AW263" i="31"/>
  <c r="AV263" i="31"/>
  <c r="AU263" i="31"/>
  <c r="AT263" i="31"/>
  <c r="AS263" i="31"/>
  <c r="AR263" i="31"/>
  <c r="AQ263" i="31"/>
  <c r="AP263" i="31"/>
  <c r="AO263" i="31"/>
  <c r="AN263" i="31"/>
  <c r="AM263" i="31"/>
  <c r="AL263" i="31"/>
  <c r="AK263" i="31"/>
  <c r="AJ263" i="31"/>
  <c r="AI263" i="31"/>
  <c r="AH263" i="31"/>
  <c r="AG263" i="31"/>
  <c r="AF263" i="31"/>
  <c r="AE263" i="31"/>
  <c r="AD263" i="31"/>
  <c r="AC263" i="31"/>
  <c r="AB263" i="31"/>
  <c r="AA263" i="31"/>
  <c r="Z263" i="31"/>
  <c r="Y263" i="31"/>
  <c r="X263" i="31"/>
  <c r="W263" i="31"/>
  <c r="V263" i="31"/>
  <c r="U263" i="31"/>
  <c r="T263" i="31"/>
  <c r="S263" i="31"/>
  <c r="AW261" i="31"/>
  <c r="AV261" i="31"/>
  <c r="AU261" i="31"/>
  <c r="AT261" i="31"/>
  <c r="AS261" i="31"/>
  <c r="AR261" i="31"/>
  <c r="AQ261" i="31"/>
  <c r="AP261" i="31"/>
  <c r="AO261" i="31"/>
  <c r="AN261" i="31"/>
  <c r="AM261" i="31"/>
  <c r="AL261" i="31"/>
  <c r="AK261" i="31"/>
  <c r="AJ261" i="31"/>
  <c r="AI261" i="31"/>
  <c r="AH261" i="31"/>
  <c r="AG261" i="31"/>
  <c r="AF261" i="31"/>
  <c r="AE261" i="31"/>
  <c r="AD261" i="31"/>
  <c r="AC261" i="31"/>
  <c r="AB261" i="31"/>
  <c r="AA261" i="31"/>
  <c r="Z261" i="31"/>
  <c r="Y261" i="31"/>
  <c r="X261" i="31"/>
  <c r="W261" i="31"/>
  <c r="V261" i="31"/>
  <c r="U261" i="31"/>
  <c r="T261" i="31"/>
  <c r="S261" i="31"/>
  <c r="F261" i="31"/>
  <c r="AW260" i="31"/>
  <c r="AV260" i="31"/>
  <c r="AU260" i="31"/>
  <c r="AT260" i="31"/>
  <c r="AS260" i="31"/>
  <c r="AR260" i="31"/>
  <c r="AQ260" i="31"/>
  <c r="AP260" i="31"/>
  <c r="AO260" i="31"/>
  <c r="AN260" i="31"/>
  <c r="AM260" i="31"/>
  <c r="AL260" i="31"/>
  <c r="AK260" i="31"/>
  <c r="AJ260" i="31"/>
  <c r="AI260" i="31"/>
  <c r="AH260" i="31"/>
  <c r="AG260" i="31"/>
  <c r="AF260" i="31"/>
  <c r="AE260" i="31"/>
  <c r="AD260" i="31"/>
  <c r="AC260" i="31"/>
  <c r="AB260" i="31"/>
  <c r="AA260" i="31"/>
  <c r="Z260" i="31"/>
  <c r="AX260" i="31" s="1"/>
  <c r="AZ260" i="31" s="1"/>
  <c r="Y260" i="31"/>
  <c r="X260" i="31"/>
  <c r="W260" i="31"/>
  <c r="V260" i="31"/>
  <c r="U260" i="31"/>
  <c r="T260" i="31"/>
  <c r="S260" i="31"/>
  <c r="AW258" i="31"/>
  <c r="AV258" i="31"/>
  <c r="AU258" i="31"/>
  <c r="AT258" i="31"/>
  <c r="AS258" i="31"/>
  <c r="AR258" i="31"/>
  <c r="AQ258" i="31"/>
  <c r="AP258" i="31"/>
  <c r="AO258" i="31"/>
  <c r="AN258" i="31"/>
  <c r="AM258" i="31"/>
  <c r="AL258" i="31"/>
  <c r="AK258" i="31"/>
  <c r="AJ258" i="31"/>
  <c r="AI258" i="31"/>
  <c r="AH258" i="31"/>
  <c r="AG258" i="31"/>
  <c r="AF258" i="31"/>
  <c r="AE258" i="31"/>
  <c r="AD258" i="31"/>
  <c r="AC258" i="31"/>
  <c r="AB258" i="31"/>
  <c r="AA258" i="31"/>
  <c r="Z258" i="31"/>
  <c r="Y258" i="31"/>
  <c r="X258" i="31"/>
  <c r="W258" i="31"/>
  <c r="V258" i="31"/>
  <c r="U258" i="31"/>
  <c r="T258" i="31"/>
  <c r="S258" i="31"/>
  <c r="F258" i="31"/>
  <c r="AW257" i="31"/>
  <c r="AV257" i="31"/>
  <c r="AU257" i="31"/>
  <c r="AT257" i="31"/>
  <c r="AS257" i="31"/>
  <c r="AR257" i="31"/>
  <c r="AQ257" i="31"/>
  <c r="AP257" i="31"/>
  <c r="AO257" i="31"/>
  <c r="AN257" i="31"/>
  <c r="AM257" i="31"/>
  <c r="AL257" i="31"/>
  <c r="AK257" i="31"/>
  <c r="AJ257" i="31"/>
  <c r="AI257" i="31"/>
  <c r="AH257" i="31"/>
  <c r="AG257" i="31"/>
  <c r="AF257" i="31"/>
  <c r="AE257" i="31"/>
  <c r="AD257" i="31"/>
  <c r="AC257" i="31"/>
  <c r="AB257" i="31"/>
  <c r="AA257" i="31"/>
  <c r="Z257" i="31"/>
  <c r="Y257" i="31"/>
  <c r="X257" i="31"/>
  <c r="W257" i="31"/>
  <c r="V257" i="31"/>
  <c r="U257" i="31"/>
  <c r="T257" i="31"/>
  <c r="S257" i="31"/>
  <c r="AX257" i="31" s="1"/>
  <c r="AZ257" i="31" s="1"/>
  <c r="AW255" i="31"/>
  <c r="AV255" i="31"/>
  <c r="AU255" i="31"/>
  <c r="AT255" i="31"/>
  <c r="AS255" i="31"/>
  <c r="AR255" i="31"/>
  <c r="AQ255" i="31"/>
  <c r="AP255" i="31"/>
  <c r="AO255" i="31"/>
  <c r="AN255" i="31"/>
  <c r="AM255" i="31"/>
  <c r="AL255" i="31"/>
  <c r="AK255" i="31"/>
  <c r="AJ255" i="31"/>
  <c r="AI255" i="31"/>
  <c r="AH255" i="31"/>
  <c r="AG255" i="31"/>
  <c r="AF255" i="31"/>
  <c r="AE255" i="31"/>
  <c r="AD255" i="31"/>
  <c r="AC255" i="31"/>
  <c r="AB255" i="31"/>
  <c r="AA255" i="31"/>
  <c r="Z255" i="31"/>
  <c r="Y255" i="31"/>
  <c r="X255" i="31"/>
  <c r="W255" i="31"/>
  <c r="V255" i="31"/>
  <c r="U255" i="31"/>
  <c r="T255" i="31"/>
  <c r="S255" i="31"/>
  <c r="F255" i="31"/>
  <c r="AW254" i="31"/>
  <c r="AV254" i="31"/>
  <c r="AU254" i="31"/>
  <c r="AT254" i="31"/>
  <c r="AS254" i="31"/>
  <c r="AR254" i="31"/>
  <c r="AQ254" i="31"/>
  <c r="AP254" i="31"/>
  <c r="AO254" i="31"/>
  <c r="AN254" i="31"/>
  <c r="AM254" i="31"/>
  <c r="AL254" i="31"/>
  <c r="AK254" i="31"/>
  <c r="AJ254" i="31"/>
  <c r="AI254" i="31"/>
  <c r="AH254" i="31"/>
  <c r="AG254" i="31"/>
  <c r="AF254" i="31"/>
  <c r="AE254" i="31"/>
  <c r="AD254" i="31"/>
  <c r="AC254" i="31"/>
  <c r="AB254" i="31"/>
  <c r="AA254" i="31"/>
  <c r="Z254" i="31"/>
  <c r="Y254" i="31"/>
  <c r="X254" i="31"/>
  <c r="W254" i="31"/>
  <c r="V254" i="31"/>
  <c r="U254" i="31"/>
  <c r="T254" i="31"/>
  <c r="S254" i="31"/>
  <c r="AW252" i="31"/>
  <c r="AV252" i="31"/>
  <c r="AU252" i="31"/>
  <c r="AT252" i="31"/>
  <c r="AS252" i="31"/>
  <c r="AR252" i="31"/>
  <c r="AQ252" i="31"/>
  <c r="AP252" i="31"/>
  <c r="AO252" i="31"/>
  <c r="AN252" i="31"/>
  <c r="AM252" i="31"/>
  <c r="AL252" i="31"/>
  <c r="AK252" i="31"/>
  <c r="AJ252" i="31"/>
  <c r="AI252" i="31"/>
  <c r="AH252" i="31"/>
  <c r="AG252" i="31"/>
  <c r="AF252" i="31"/>
  <c r="AE252" i="31"/>
  <c r="AD252" i="31"/>
  <c r="AC252" i="31"/>
  <c r="AB252" i="31"/>
  <c r="AA252" i="31"/>
  <c r="Z252" i="31"/>
  <c r="Y252" i="31"/>
  <c r="X252" i="31"/>
  <c r="W252" i="31"/>
  <c r="V252" i="31"/>
  <c r="U252" i="31"/>
  <c r="T252" i="31"/>
  <c r="S252" i="31"/>
  <c r="F252" i="31"/>
  <c r="AW251" i="31"/>
  <c r="AV251" i="31"/>
  <c r="AU251" i="31"/>
  <c r="AT251" i="31"/>
  <c r="AS251" i="31"/>
  <c r="AR251" i="31"/>
  <c r="AQ251" i="31"/>
  <c r="AP251" i="31"/>
  <c r="AO251" i="31"/>
  <c r="AN251" i="31"/>
  <c r="AM251" i="31"/>
  <c r="AL251" i="31"/>
  <c r="AK251" i="31"/>
  <c r="AJ251" i="31"/>
  <c r="AI251" i="31"/>
  <c r="AH251" i="31"/>
  <c r="AG251" i="31"/>
  <c r="AF251" i="31"/>
  <c r="AE251" i="31"/>
  <c r="AD251" i="31"/>
  <c r="AC251" i="31"/>
  <c r="AB251" i="31"/>
  <c r="AA251" i="31"/>
  <c r="Z251" i="31"/>
  <c r="Y251" i="31"/>
  <c r="X251" i="31"/>
  <c r="W251" i="31"/>
  <c r="V251" i="31"/>
  <c r="U251" i="31"/>
  <c r="T251" i="31"/>
  <c r="S251" i="31"/>
  <c r="AX251" i="31" s="1"/>
  <c r="AZ251" i="31" s="1"/>
  <c r="AW249" i="31"/>
  <c r="AV249" i="31"/>
  <c r="AU249" i="31"/>
  <c r="AT249" i="31"/>
  <c r="AS249" i="31"/>
  <c r="AR249" i="31"/>
  <c r="AQ249" i="31"/>
  <c r="AP249" i="31"/>
  <c r="AO249" i="31"/>
  <c r="AN249" i="31"/>
  <c r="AM249" i="31"/>
  <c r="AL249" i="31"/>
  <c r="AK249" i="31"/>
  <c r="AJ249" i="31"/>
  <c r="AI249" i="31"/>
  <c r="AH249" i="31"/>
  <c r="AG249" i="31"/>
  <c r="AF249" i="31"/>
  <c r="AE249" i="31"/>
  <c r="AD249" i="31"/>
  <c r="AC249" i="31"/>
  <c r="AB249" i="31"/>
  <c r="AA249" i="31"/>
  <c r="Z249" i="31"/>
  <c r="Y249" i="31"/>
  <c r="X249" i="31"/>
  <c r="W249" i="31"/>
  <c r="V249" i="31"/>
  <c r="U249" i="31"/>
  <c r="T249" i="31"/>
  <c r="S249" i="31"/>
  <c r="F249" i="31"/>
  <c r="AW248" i="31"/>
  <c r="AV248" i="31"/>
  <c r="AU248" i="31"/>
  <c r="AT248" i="31"/>
  <c r="AS248" i="31"/>
  <c r="AR248" i="31"/>
  <c r="AQ248" i="31"/>
  <c r="AP248" i="31"/>
  <c r="AO248" i="31"/>
  <c r="AN248" i="31"/>
  <c r="AM248" i="31"/>
  <c r="AL248" i="31"/>
  <c r="AK248" i="31"/>
  <c r="AJ248" i="31"/>
  <c r="AI248" i="31"/>
  <c r="AH248" i="31"/>
  <c r="AG248" i="31"/>
  <c r="AF248" i="31"/>
  <c r="AE248" i="31"/>
  <c r="AD248" i="31"/>
  <c r="AC248" i="31"/>
  <c r="AB248" i="31"/>
  <c r="AA248" i="31"/>
  <c r="Z248" i="31"/>
  <c r="Y248" i="31"/>
  <c r="X248" i="31"/>
  <c r="W248" i="31"/>
  <c r="V248" i="31"/>
  <c r="U248" i="31"/>
  <c r="T248" i="31"/>
  <c r="AX248" i="31" s="1"/>
  <c r="AZ248" i="31" s="1"/>
  <c r="S248" i="31"/>
  <c r="AW246" i="31"/>
  <c r="AV246" i="31"/>
  <c r="AU246" i="31"/>
  <c r="AT246" i="31"/>
  <c r="AS246" i="31"/>
  <c r="AR246" i="31"/>
  <c r="AQ246" i="31"/>
  <c r="AP246" i="31"/>
  <c r="AO246" i="31"/>
  <c r="AN246" i="31"/>
  <c r="AM246" i="31"/>
  <c r="AL246" i="31"/>
  <c r="AK246" i="31"/>
  <c r="AJ246" i="31"/>
  <c r="AI246" i="31"/>
  <c r="AH246" i="31"/>
  <c r="AG246" i="31"/>
  <c r="AF246" i="31"/>
  <c r="AE246" i="31"/>
  <c r="AD246" i="31"/>
  <c r="AC246" i="31"/>
  <c r="AB246" i="31"/>
  <c r="AA246" i="31"/>
  <c r="Z246" i="31"/>
  <c r="Y246" i="31"/>
  <c r="X246" i="31"/>
  <c r="W246" i="31"/>
  <c r="V246" i="31"/>
  <c r="U246" i="31"/>
  <c r="T246" i="31"/>
  <c r="S246" i="31"/>
  <c r="AX246" i="31" s="1"/>
  <c r="AZ246" i="31" s="1"/>
  <c r="F246" i="31"/>
  <c r="AW245" i="31"/>
  <c r="AV245" i="31"/>
  <c r="AU245" i="31"/>
  <c r="AT245" i="31"/>
  <c r="AS245" i="31"/>
  <c r="AR245" i="31"/>
  <c r="AQ245" i="31"/>
  <c r="AP245" i="31"/>
  <c r="AO245" i="31"/>
  <c r="AN245" i="31"/>
  <c r="AM245" i="31"/>
  <c r="AL245" i="31"/>
  <c r="AK245" i="31"/>
  <c r="AJ245" i="31"/>
  <c r="AI245" i="31"/>
  <c r="AH245" i="31"/>
  <c r="AG245" i="31"/>
  <c r="AF245" i="31"/>
  <c r="AE245" i="31"/>
  <c r="AD245" i="31"/>
  <c r="AC245" i="31"/>
  <c r="AB245" i="31"/>
  <c r="AA245" i="31"/>
  <c r="Z245" i="31"/>
  <c r="Y245" i="31"/>
  <c r="X245" i="31"/>
  <c r="W245" i="31"/>
  <c r="V245" i="31"/>
  <c r="U245" i="31"/>
  <c r="T245" i="31"/>
  <c r="S245" i="31"/>
  <c r="AX245" i="31" s="1"/>
  <c r="AZ245" i="31" s="1"/>
  <c r="AW243" i="31"/>
  <c r="AV243" i="31"/>
  <c r="AU243" i="31"/>
  <c r="AT243" i="31"/>
  <c r="AS243" i="31"/>
  <c r="AR243" i="31"/>
  <c r="AQ243" i="31"/>
  <c r="AP243" i="31"/>
  <c r="AO243" i="31"/>
  <c r="AN243" i="31"/>
  <c r="AM243" i="31"/>
  <c r="AL243" i="31"/>
  <c r="AK243" i="31"/>
  <c r="AJ243" i="31"/>
  <c r="AI243" i="31"/>
  <c r="AH243" i="31"/>
  <c r="AG243" i="31"/>
  <c r="AF243" i="31"/>
  <c r="AE243" i="31"/>
  <c r="AD243" i="31"/>
  <c r="AC243" i="31"/>
  <c r="AB243" i="31"/>
  <c r="AA243" i="31"/>
  <c r="Z243" i="31"/>
  <c r="Y243" i="31"/>
  <c r="X243" i="31"/>
  <c r="W243" i="31"/>
  <c r="V243" i="31"/>
  <c r="U243" i="31"/>
  <c r="AX243" i="31" s="1"/>
  <c r="AZ243" i="31" s="1"/>
  <c r="T243" i="31"/>
  <c r="S243" i="31"/>
  <c r="F243" i="31"/>
  <c r="AW242" i="31"/>
  <c r="AV242" i="31"/>
  <c r="AU242" i="31"/>
  <c r="AT242" i="31"/>
  <c r="AS242" i="31"/>
  <c r="AR242" i="31"/>
  <c r="AQ242" i="31"/>
  <c r="AP242" i="31"/>
  <c r="AO242" i="31"/>
  <c r="AN242" i="31"/>
  <c r="AM242" i="31"/>
  <c r="AL242" i="31"/>
  <c r="AK242" i="31"/>
  <c r="AJ242" i="31"/>
  <c r="AI242" i="31"/>
  <c r="AH242" i="31"/>
  <c r="AG242" i="31"/>
  <c r="AF242" i="31"/>
  <c r="AE242" i="31"/>
  <c r="AD242" i="31"/>
  <c r="AC242" i="31"/>
  <c r="AB242" i="31"/>
  <c r="AA242" i="31"/>
  <c r="Z242" i="31"/>
  <c r="Y242" i="31"/>
  <c r="X242" i="31"/>
  <c r="W242" i="31"/>
  <c r="V242" i="31"/>
  <c r="U242" i="31"/>
  <c r="T242" i="31"/>
  <c r="S242" i="31"/>
  <c r="AW240" i="31"/>
  <c r="AV240" i="31"/>
  <c r="AU240" i="31"/>
  <c r="AT240" i="31"/>
  <c r="AS240" i="31"/>
  <c r="AR240" i="31"/>
  <c r="AQ240" i="31"/>
  <c r="AP240" i="31"/>
  <c r="AO240" i="31"/>
  <c r="AN240" i="31"/>
  <c r="AM240" i="31"/>
  <c r="AL240" i="31"/>
  <c r="AK240" i="31"/>
  <c r="AJ240" i="31"/>
  <c r="AI240" i="31"/>
  <c r="AH240" i="31"/>
  <c r="AG240" i="31"/>
  <c r="AF240" i="31"/>
  <c r="AE240" i="31"/>
  <c r="AD240" i="31"/>
  <c r="AC240" i="31"/>
  <c r="AB240" i="31"/>
  <c r="AA240" i="31"/>
  <c r="Z240" i="31"/>
  <c r="Y240" i="31"/>
  <c r="X240" i="31"/>
  <c r="W240" i="31"/>
  <c r="V240" i="31"/>
  <c r="U240" i="31"/>
  <c r="T240" i="31"/>
  <c r="S240" i="31"/>
  <c r="F240" i="31"/>
  <c r="AW239" i="31"/>
  <c r="AV239" i="31"/>
  <c r="AU239" i="31"/>
  <c r="AT239" i="31"/>
  <c r="AS239" i="31"/>
  <c r="AR239" i="31"/>
  <c r="AQ239" i="31"/>
  <c r="AP239" i="31"/>
  <c r="AO239" i="31"/>
  <c r="AN239" i="31"/>
  <c r="AM239" i="31"/>
  <c r="AL239" i="31"/>
  <c r="AK239" i="31"/>
  <c r="AJ239" i="31"/>
  <c r="AI239" i="31"/>
  <c r="AH239" i="31"/>
  <c r="AG239" i="31"/>
  <c r="AF239" i="31"/>
  <c r="AE239" i="31"/>
  <c r="AD239" i="31"/>
  <c r="AC239" i="31"/>
  <c r="AB239" i="31"/>
  <c r="AA239" i="31"/>
  <c r="Z239" i="31"/>
  <c r="Y239" i="31"/>
  <c r="X239" i="31"/>
  <c r="W239" i="31"/>
  <c r="V239" i="31"/>
  <c r="U239" i="31"/>
  <c r="T239" i="31"/>
  <c r="S239" i="31"/>
  <c r="AX239" i="31" s="1"/>
  <c r="AZ239" i="31" s="1"/>
  <c r="AW237" i="31"/>
  <c r="AV237" i="31"/>
  <c r="AU237" i="31"/>
  <c r="AT237" i="31"/>
  <c r="AS237" i="31"/>
  <c r="AR237" i="31"/>
  <c r="AQ237" i="31"/>
  <c r="AP237" i="31"/>
  <c r="AO237" i="31"/>
  <c r="AN237" i="31"/>
  <c r="AM237" i="31"/>
  <c r="AL237" i="31"/>
  <c r="AK237" i="31"/>
  <c r="AJ237" i="31"/>
  <c r="AI237" i="31"/>
  <c r="AH237" i="31"/>
  <c r="AG237" i="31"/>
  <c r="AF237" i="31"/>
  <c r="AE237" i="31"/>
  <c r="AD237" i="31"/>
  <c r="AC237" i="31"/>
  <c r="AB237" i="31"/>
  <c r="AA237" i="31"/>
  <c r="Z237" i="31"/>
  <c r="AX237" i="31" s="1"/>
  <c r="AZ237" i="31" s="1"/>
  <c r="Y237" i="31"/>
  <c r="X237" i="31"/>
  <c r="W237" i="31"/>
  <c r="V237" i="31"/>
  <c r="U237" i="31"/>
  <c r="T237" i="31"/>
  <c r="S237" i="31"/>
  <c r="F237" i="31"/>
  <c r="AW236" i="31"/>
  <c r="AV236" i="31"/>
  <c r="AU236" i="31"/>
  <c r="AT236" i="31"/>
  <c r="AS236" i="31"/>
  <c r="AR236" i="31"/>
  <c r="AQ236" i="31"/>
  <c r="AP236" i="31"/>
  <c r="AO236" i="31"/>
  <c r="AN236" i="31"/>
  <c r="AM236" i="31"/>
  <c r="AL236" i="31"/>
  <c r="AK236" i="31"/>
  <c r="AJ236" i="31"/>
  <c r="AI236" i="31"/>
  <c r="AH236" i="31"/>
  <c r="AG236" i="31"/>
  <c r="AF236" i="31"/>
  <c r="AE236" i="31"/>
  <c r="AD236" i="31"/>
  <c r="AC236" i="31"/>
  <c r="AB236" i="31"/>
  <c r="AA236" i="31"/>
  <c r="Z236" i="31"/>
  <c r="Y236" i="31"/>
  <c r="X236" i="31"/>
  <c r="W236" i="31"/>
  <c r="V236" i="31"/>
  <c r="U236" i="31"/>
  <c r="T236" i="31"/>
  <c r="S236" i="31"/>
  <c r="AW234" i="31"/>
  <c r="AV234" i="31"/>
  <c r="AU234" i="31"/>
  <c r="AT234" i="31"/>
  <c r="AS234" i="31"/>
  <c r="AR234" i="31"/>
  <c r="AQ234" i="31"/>
  <c r="AP234" i="31"/>
  <c r="AO234" i="31"/>
  <c r="AN234" i="31"/>
  <c r="AM234" i="31"/>
  <c r="AL234" i="31"/>
  <c r="AK234" i="31"/>
  <c r="AJ234" i="31"/>
  <c r="AI234" i="31"/>
  <c r="AH234" i="31"/>
  <c r="AG234" i="31"/>
  <c r="AF234" i="31"/>
  <c r="AE234" i="31"/>
  <c r="AD234" i="31"/>
  <c r="AC234" i="31"/>
  <c r="AB234" i="31"/>
  <c r="AA234" i="31"/>
  <c r="Z234" i="31"/>
  <c r="Y234" i="31"/>
  <c r="X234" i="31"/>
  <c r="W234" i="31"/>
  <c r="V234" i="31"/>
  <c r="U234" i="31"/>
  <c r="T234" i="31"/>
  <c r="S234" i="31"/>
  <c r="F234" i="31"/>
  <c r="AZ233" i="31"/>
  <c r="AW233" i="31"/>
  <c r="AV233" i="31"/>
  <c r="AU233" i="31"/>
  <c r="AT233" i="31"/>
  <c r="AS233" i="31"/>
  <c r="AR233" i="31"/>
  <c r="AQ233" i="31"/>
  <c r="AP233" i="31"/>
  <c r="AO233" i="31"/>
  <c r="AN233" i="31"/>
  <c r="AM233" i="31"/>
  <c r="AL233" i="31"/>
  <c r="AK233" i="31"/>
  <c r="AJ233" i="31"/>
  <c r="AI233" i="31"/>
  <c r="AH233" i="31"/>
  <c r="AG233" i="31"/>
  <c r="AF233" i="31"/>
  <c r="AE233" i="31"/>
  <c r="AD233" i="31"/>
  <c r="AC233" i="31"/>
  <c r="AB233" i="31"/>
  <c r="AA233" i="31"/>
  <c r="Z233" i="31"/>
  <c r="Y233" i="31"/>
  <c r="X233" i="31"/>
  <c r="W233" i="31"/>
  <c r="V233" i="31"/>
  <c r="U233" i="31"/>
  <c r="T233" i="31"/>
  <c r="S233" i="31"/>
  <c r="AX233" i="31" s="1"/>
  <c r="AW231" i="31"/>
  <c r="AV231" i="31"/>
  <c r="AU231" i="31"/>
  <c r="AT231" i="31"/>
  <c r="AS231" i="31"/>
  <c r="AR231" i="31"/>
  <c r="AQ231" i="31"/>
  <c r="AP231" i="31"/>
  <c r="AO231" i="31"/>
  <c r="AN231" i="31"/>
  <c r="AM231" i="31"/>
  <c r="AL231" i="31"/>
  <c r="AK231" i="31"/>
  <c r="AJ231" i="31"/>
  <c r="AI231" i="31"/>
  <c r="AH231" i="31"/>
  <c r="AG231" i="31"/>
  <c r="AF231" i="31"/>
  <c r="AE231" i="31"/>
  <c r="AD231" i="31"/>
  <c r="AC231" i="31"/>
  <c r="AB231" i="31"/>
  <c r="AA231" i="31"/>
  <c r="Z231" i="31"/>
  <c r="Y231" i="31"/>
  <c r="X231" i="31"/>
  <c r="W231" i="31"/>
  <c r="V231" i="31"/>
  <c r="U231" i="31"/>
  <c r="T231" i="31"/>
  <c r="S231" i="31"/>
  <c r="F231" i="31"/>
  <c r="AW230" i="31"/>
  <c r="AV230" i="31"/>
  <c r="AU230" i="31"/>
  <c r="AT230" i="31"/>
  <c r="AS230" i="31"/>
  <c r="AR230" i="31"/>
  <c r="AQ230" i="31"/>
  <c r="AP230" i="31"/>
  <c r="AO230" i="31"/>
  <c r="AN230" i="31"/>
  <c r="AM230" i="31"/>
  <c r="AL230" i="31"/>
  <c r="AK230" i="31"/>
  <c r="AJ230" i="31"/>
  <c r="AI230" i="31"/>
  <c r="AH230" i="31"/>
  <c r="AG230" i="31"/>
  <c r="AF230" i="31"/>
  <c r="AE230" i="31"/>
  <c r="AD230" i="31"/>
  <c r="AC230" i="31"/>
  <c r="AB230" i="31"/>
  <c r="AA230" i="31"/>
  <c r="Z230" i="31"/>
  <c r="Y230" i="31"/>
  <c r="X230" i="31"/>
  <c r="W230" i="31"/>
  <c r="V230" i="31"/>
  <c r="U230" i="31"/>
  <c r="T230" i="31"/>
  <c r="S230" i="31"/>
  <c r="AW228" i="31"/>
  <c r="AV228" i="31"/>
  <c r="AU228" i="31"/>
  <c r="AT228" i="31"/>
  <c r="AS228" i="31"/>
  <c r="AR228" i="31"/>
  <c r="AQ228" i="31"/>
  <c r="AP228" i="31"/>
  <c r="AO228" i="31"/>
  <c r="AN228" i="31"/>
  <c r="AM228" i="31"/>
  <c r="AL228" i="31"/>
  <c r="AK228" i="31"/>
  <c r="AJ228" i="31"/>
  <c r="AI228" i="31"/>
  <c r="AH228" i="31"/>
  <c r="AG228" i="31"/>
  <c r="AF228" i="31"/>
  <c r="AE228" i="31"/>
  <c r="AD228" i="31"/>
  <c r="AC228" i="31"/>
  <c r="AB228" i="31"/>
  <c r="AA228" i="31"/>
  <c r="Z228" i="31"/>
  <c r="Y228" i="31"/>
  <c r="X228" i="31"/>
  <c r="W228" i="31"/>
  <c r="V228" i="31"/>
  <c r="U228" i="31"/>
  <c r="T228" i="31"/>
  <c r="S228" i="31"/>
  <c r="F228" i="31"/>
  <c r="AW227" i="31"/>
  <c r="AV227" i="31"/>
  <c r="AU227" i="31"/>
  <c r="AT227" i="31"/>
  <c r="AS227" i="31"/>
  <c r="AR227" i="31"/>
  <c r="AQ227" i="31"/>
  <c r="AP227" i="31"/>
  <c r="AO227" i="31"/>
  <c r="AN227" i="31"/>
  <c r="AM227" i="31"/>
  <c r="AL227" i="31"/>
  <c r="AK227" i="31"/>
  <c r="AJ227" i="31"/>
  <c r="AI227" i="31"/>
  <c r="AH227" i="31"/>
  <c r="AG227" i="31"/>
  <c r="AF227" i="31"/>
  <c r="AE227" i="31"/>
  <c r="AD227" i="31"/>
  <c r="AC227" i="31"/>
  <c r="AB227" i="31"/>
  <c r="AA227" i="31"/>
  <c r="Z227" i="31"/>
  <c r="Y227" i="31"/>
  <c r="X227" i="31"/>
  <c r="W227" i="31"/>
  <c r="V227" i="31"/>
  <c r="U227" i="31"/>
  <c r="T227" i="31"/>
  <c r="S227" i="31"/>
  <c r="AX227" i="31" s="1"/>
  <c r="AZ227" i="31" s="1"/>
  <c r="AW225" i="31"/>
  <c r="AV225" i="31"/>
  <c r="AU225" i="31"/>
  <c r="AT225" i="31"/>
  <c r="AS225" i="31"/>
  <c r="AR225" i="31"/>
  <c r="AQ225" i="31"/>
  <c r="AP225" i="31"/>
  <c r="AO225" i="31"/>
  <c r="AN225" i="31"/>
  <c r="AM225" i="31"/>
  <c r="AL225" i="31"/>
  <c r="AK225" i="31"/>
  <c r="AJ225" i="31"/>
  <c r="AI225" i="31"/>
  <c r="AH225" i="31"/>
  <c r="AG225" i="31"/>
  <c r="AF225" i="31"/>
  <c r="AE225" i="31"/>
  <c r="AD225" i="31"/>
  <c r="AC225" i="31"/>
  <c r="AB225" i="31"/>
  <c r="AA225" i="31"/>
  <c r="Z225" i="31"/>
  <c r="Y225" i="31"/>
  <c r="X225" i="31"/>
  <c r="W225" i="31"/>
  <c r="V225" i="31"/>
  <c r="U225" i="31"/>
  <c r="T225" i="31"/>
  <c r="S225" i="31"/>
  <c r="AX225" i="31" s="1"/>
  <c r="AZ225" i="31" s="1"/>
  <c r="F225" i="31"/>
  <c r="AW224" i="31"/>
  <c r="AV224" i="31"/>
  <c r="AU224" i="31"/>
  <c r="AT224" i="31"/>
  <c r="AS224" i="31"/>
  <c r="AR224" i="31"/>
  <c r="AQ224" i="31"/>
  <c r="AP224" i="31"/>
  <c r="AO224" i="31"/>
  <c r="AN224" i="31"/>
  <c r="AM224" i="31"/>
  <c r="AL224" i="31"/>
  <c r="AK224" i="31"/>
  <c r="AJ224" i="31"/>
  <c r="AI224" i="31"/>
  <c r="AH224" i="31"/>
  <c r="AG224" i="31"/>
  <c r="AF224" i="31"/>
  <c r="AE224" i="31"/>
  <c r="AD224" i="31"/>
  <c r="AC224" i="31"/>
  <c r="AB224" i="31"/>
  <c r="AA224" i="31"/>
  <c r="Z224" i="31"/>
  <c r="Y224" i="31"/>
  <c r="X224" i="31"/>
  <c r="W224" i="31"/>
  <c r="V224" i="31"/>
  <c r="U224" i="31"/>
  <c r="T224" i="31"/>
  <c r="AX224" i="31" s="1"/>
  <c r="AZ224" i="31" s="1"/>
  <c r="S224" i="31"/>
  <c r="AW222" i="31"/>
  <c r="AV222" i="31"/>
  <c r="AU222" i="31"/>
  <c r="AT222" i="31"/>
  <c r="AS222" i="31"/>
  <c r="AR222" i="31"/>
  <c r="AQ222" i="31"/>
  <c r="AP222" i="31"/>
  <c r="AO222" i="31"/>
  <c r="AN222" i="31"/>
  <c r="AM222" i="31"/>
  <c r="AL222" i="31"/>
  <c r="AK222" i="31"/>
  <c r="AJ222" i="31"/>
  <c r="AI222" i="31"/>
  <c r="AH222" i="31"/>
  <c r="AG222" i="31"/>
  <c r="AF222" i="31"/>
  <c r="AE222" i="31"/>
  <c r="AD222" i="31"/>
  <c r="AC222" i="31"/>
  <c r="AB222" i="31"/>
  <c r="AA222" i="31"/>
  <c r="Z222" i="31"/>
  <c r="Y222" i="31"/>
  <c r="X222" i="31"/>
  <c r="W222" i="31"/>
  <c r="V222" i="31"/>
  <c r="U222" i="31"/>
  <c r="T222" i="31"/>
  <c r="AX222" i="31" s="1"/>
  <c r="AZ222" i="31" s="1"/>
  <c r="S222" i="31"/>
  <c r="F222" i="31"/>
  <c r="AW221" i="31"/>
  <c r="AV221" i="31"/>
  <c r="AU221" i="31"/>
  <c r="AT221" i="31"/>
  <c r="AS221" i="31"/>
  <c r="AR221" i="31"/>
  <c r="AQ221" i="31"/>
  <c r="AP221" i="31"/>
  <c r="AO221" i="31"/>
  <c r="AN221" i="31"/>
  <c r="AM221" i="31"/>
  <c r="AL221" i="31"/>
  <c r="AK221" i="31"/>
  <c r="AJ221" i="31"/>
  <c r="AI221" i="31"/>
  <c r="AH221" i="31"/>
  <c r="AG221" i="31"/>
  <c r="AF221" i="31"/>
  <c r="AE221" i="31"/>
  <c r="AD221" i="31"/>
  <c r="AC221" i="31"/>
  <c r="AB221" i="31"/>
  <c r="AA221" i="31"/>
  <c r="Z221" i="31"/>
  <c r="Y221" i="31"/>
  <c r="X221" i="31"/>
  <c r="W221" i="31"/>
  <c r="V221" i="31"/>
  <c r="U221" i="31"/>
  <c r="T221" i="31"/>
  <c r="S221" i="31"/>
  <c r="AW219" i="31"/>
  <c r="AV219" i="31"/>
  <c r="AU219" i="31"/>
  <c r="AT219" i="31"/>
  <c r="AS219" i="31"/>
  <c r="AR219" i="31"/>
  <c r="AQ219" i="31"/>
  <c r="AP219" i="31"/>
  <c r="AO219" i="31"/>
  <c r="AN219" i="31"/>
  <c r="AM219" i="31"/>
  <c r="AL219" i="31"/>
  <c r="AK219" i="31"/>
  <c r="AJ219" i="31"/>
  <c r="AI219" i="31"/>
  <c r="AH219" i="31"/>
  <c r="AG219" i="31"/>
  <c r="AF219" i="31"/>
  <c r="AE219" i="31"/>
  <c r="AD219" i="31"/>
  <c r="AC219" i="31"/>
  <c r="AB219" i="31"/>
  <c r="AA219" i="31"/>
  <c r="Z219" i="31"/>
  <c r="Y219" i="31"/>
  <c r="X219" i="31"/>
  <c r="W219" i="31"/>
  <c r="V219" i="31"/>
  <c r="U219" i="31"/>
  <c r="T219" i="31"/>
  <c r="S219" i="31"/>
  <c r="F219" i="31"/>
  <c r="AW218" i="31"/>
  <c r="AV218" i="31"/>
  <c r="AU218" i="31"/>
  <c r="AT218" i="31"/>
  <c r="AS218" i="31"/>
  <c r="AR218" i="31"/>
  <c r="AQ218" i="31"/>
  <c r="AP218" i="31"/>
  <c r="AO218" i="31"/>
  <c r="AN218" i="31"/>
  <c r="AM218" i="31"/>
  <c r="AL218" i="31"/>
  <c r="AK218" i="31"/>
  <c r="AJ218" i="31"/>
  <c r="AI218" i="31"/>
  <c r="AH218" i="31"/>
  <c r="AG218" i="31"/>
  <c r="AF218" i="31"/>
  <c r="AE218" i="31"/>
  <c r="AD218" i="31"/>
  <c r="AC218" i="31"/>
  <c r="AB218" i="31"/>
  <c r="AA218" i="31"/>
  <c r="Z218" i="31"/>
  <c r="Y218" i="31"/>
  <c r="X218" i="31"/>
  <c r="W218" i="31"/>
  <c r="V218" i="31"/>
  <c r="U218" i="31"/>
  <c r="T218" i="31"/>
  <c r="S218" i="31"/>
  <c r="AW216" i="31"/>
  <c r="AV216" i="31"/>
  <c r="AU216" i="31"/>
  <c r="AT216" i="31"/>
  <c r="AS216" i="31"/>
  <c r="AR216" i="31"/>
  <c r="AQ216" i="31"/>
  <c r="AP216" i="31"/>
  <c r="AO216" i="31"/>
  <c r="AN216" i="31"/>
  <c r="AM216" i="31"/>
  <c r="AL216" i="31"/>
  <c r="AK216" i="31"/>
  <c r="AJ216" i="31"/>
  <c r="AI216" i="31"/>
  <c r="AH216" i="31"/>
  <c r="AG216" i="31"/>
  <c r="AF216" i="31"/>
  <c r="AE216" i="31"/>
  <c r="AD216" i="31"/>
  <c r="AC216" i="31"/>
  <c r="AB216" i="31"/>
  <c r="AA216" i="31"/>
  <c r="Z216" i="31"/>
  <c r="Y216" i="31"/>
  <c r="X216" i="31"/>
  <c r="W216" i="31"/>
  <c r="V216" i="31"/>
  <c r="U216" i="31"/>
  <c r="T216" i="31"/>
  <c r="S216" i="31"/>
  <c r="F216" i="31"/>
  <c r="AW215" i="31"/>
  <c r="AV215" i="31"/>
  <c r="AU215" i="31"/>
  <c r="AT215" i="31"/>
  <c r="AS215" i="31"/>
  <c r="AR215" i="31"/>
  <c r="AQ215" i="31"/>
  <c r="AP215" i="31"/>
  <c r="AO215" i="31"/>
  <c r="AN215" i="31"/>
  <c r="AM215" i="31"/>
  <c r="AL215" i="31"/>
  <c r="AK215" i="31"/>
  <c r="AJ215" i="31"/>
  <c r="AI215" i="31"/>
  <c r="AH215" i="31"/>
  <c r="AG215" i="31"/>
  <c r="AF215" i="31"/>
  <c r="AE215" i="31"/>
  <c r="AD215" i="31"/>
  <c r="AC215" i="31"/>
  <c r="AB215" i="31"/>
  <c r="AA215" i="31"/>
  <c r="Z215" i="31"/>
  <c r="Y215" i="31"/>
  <c r="X215" i="31"/>
  <c r="W215" i="31"/>
  <c r="V215" i="31"/>
  <c r="U215" i="31"/>
  <c r="T215" i="31"/>
  <c r="S215" i="31"/>
  <c r="AW213" i="31"/>
  <c r="AV213" i="31"/>
  <c r="AU213" i="31"/>
  <c r="AT213" i="31"/>
  <c r="AS213" i="31"/>
  <c r="AR213" i="31"/>
  <c r="AQ213" i="31"/>
  <c r="AP213" i="31"/>
  <c r="AO213" i="31"/>
  <c r="AN213" i="31"/>
  <c r="AM213" i="31"/>
  <c r="AL213" i="31"/>
  <c r="AK213" i="31"/>
  <c r="AJ213" i="31"/>
  <c r="AI213" i="31"/>
  <c r="AH213" i="31"/>
  <c r="AG213" i="31"/>
  <c r="AF213" i="31"/>
  <c r="AE213" i="31"/>
  <c r="AD213" i="31"/>
  <c r="AC213" i="31"/>
  <c r="AB213" i="31"/>
  <c r="AA213" i="31"/>
  <c r="Z213" i="31"/>
  <c r="AX213" i="31" s="1"/>
  <c r="AZ213" i="31" s="1"/>
  <c r="Y213" i="31"/>
  <c r="X213" i="31"/>
  <c r="W213" i="31"/>
  <c r="V213" i="31"/>
  <c r="U213" i="31"/>
  <c r="T213" i="31"/>
  <c r="S213" i="31"/>
  <c r="F213" i="31"/>
  <c r="AW212" i="31"/>
  <c r="AV212" i="31"/>
  <c r="AU212" i="31"/>
  <c r="AT212" i="31"/>
  <c r="AS212" i="31"/>
  <c r="AR212" i="31"/>
  <c r="AQ212" i="31"/>
  <c r="AP212" i="31"/>
  <c r="AO212" i="31"/>
  <c r="AN212" i="31"/>
  <c r="AM212" i="31"/>
  <c r="AL212" i="31"/>
  <c r="AK212" i="31"/>
  <c r="AJ212" i="31"/>
  <c r="AI212" i="31"/>
  <c r="AH212" i="31"/>
  <c r="AG212" i="31"/>
  <c r="AF212" i="31"/>
  <c r="AE212" i="31"/>
  <c r="AD212" i="31"/>
  <c r="AC212" i="31"/>
  <c r="AB212" i="31"/>
  <c r="AA212" i="31"/>
  <c r="Z212" i="31"/>
  <c r="Y212" i="31"/>
  <c r="X212" i="31"/>
  <c r="W212" i="31"/>
  <c r="V212" i="31"/>
  <c r="U212" i="31"/>
  <c r="T212" i="31"/>
  <c r="S212" i="31"/>
  <c r="AW210" i="31"/>
  <c r="AV210" i="31"/>
  <c r="AU210" i="31"/>
  <c r="AT210" i="31"/>
  <c r="AS210" i="31"/>
  <c r="AR210" i="31"/>
  <c r="AQ210" i="31"/>
  <c r="AP210" i="31"/>
  <c r="AO210" i="31"/>
  <c r="AN210" i="31"/>
  <c r="AM210" i="31"/>
  <c r="AL210" i="31"/>
  <c r="AK210" i="31"/>
  <c r="AJ210" i="31"/>
  <c r="AI210" i="31"/>
  <c r="AH210" i="31"/>
  <c r="AG210" i="31"/>
  <c r="AF210" i="31"/>
  <c r="AE210" i="31"/>
  <c r="AD210" i="31"/>
  <c r="AC210" i="31"/>
  <c r="AB210" i="31"/>
  <c r="AA210" i="31"/>
  <c r="Z210" i="31"/>
  <c r="Y210" i="31"/>
  <c r="X210" i="31"/>
  <c r="W210" i="31"/>
  <c r="V210" i="31"/>
  <c r="U210" i="31"/>
  <c r="T210" i="31"/>
  <c r="S210" i="31"/>
  <c r="F210" i="31"/>
  <c r="AW209" i="31"/>
  <c r="AV209" i="31"/>
  <c r="AU209" i="31"/>
  <c r="AT209" i="31"/>
  <c r="AS209" i="31"/>
  <c r="AR209" i="31"/>
  <c r="AQ209" i="31"/>
  <c r="AP209" i="31"/>
  <c r="AO209" i="31"/>
  <c r="AN209" i="31"/>
  <c r="AM209" i="31"/>
  <c r="AL209" i="31"/>
  <c r="AK209" i="31"/>
  <c r="AJ209" i="31"/>
  <c r="AI209" i="31"/>
  <c r="AH209" i="31"/>
  <c r="AG209" i="31"/>
  <c r="AF209" i="31"/>
  <c r="AE209" i="31"/>
  <c r="AD209" i="31"/>
  <c r="AC209" i="31"/>
  <c r="AB209" i="31"/>
  <c r="AA209" i="31"/>
  <c r="Z209" i="31"/>
  <c r="Y209" i="31"/>
  <c r="X209" i="31"/>
  <c r="W209" i="31"/>
  <c r="V209" i="31"/>
  <c r="U209" i="31"/>
  <c r="T209" i="31"/>
  <c r="S209" i="31"/>
  <c r="AW207" i="31"/>
  <c r="AV207" i="31"/>
  <c r="AU207" i="31"/>
  <c r="AT207" i="31"/>
  <c r="AS207" i="31"/>
  <c r="AR207" i="31"/>
  <c r="AQ207" i="31"/>
  <c r="AP207" i="31"/>
  <c r="AO207" i="31"/>
  <c r="AN207" i="31"/>
  <c r="AM207" i="31"/>
  <c r="AL207" i="31"/>
  <c r="AK207" i="31"/>
  <c r="AJ207" i="31"/>
  <c r="AI207" i="31"/>
  <c r="AH207" i="31"/>
  <c r="AG207" i="31"/>
  <c r="AF207" i="31"/>
  <c r="AE207" i="31"/>
  <c r="AD207" i="31"/>
  <c r="AC207" i="31"/>
  <c r="AB207" i="31"/>
  <c r="AA207" i="31"/>
  <c r="Z207" i="31"/>
  <c r="Y207" i="31"/>
  <c r="X207" i="31"/>
  <c r="AX207" i="31" s="1"/>
  <c r="AZ207" i="31" s="1"/>
  <c r="W207" i="31"/>
  <c r="V207" i="31"/>
  <c r="U207" i="31"/>
  <c r="T207" i="31"/>
  <c r="S207" i="31"/>
  <c r="F207" i="31"/>
  <c r="AW206" i="31"/>
  <c r="AV206" i="31"/>
  <c r="AU206" i="31"/>
  <c r="AT206" i="31"/>
  <c r="AS206" i="31"/>
  <c r="AR206" i="31"/>
  <c r="AQ206" i="31"/>
  <c r="AP206" i="31"/>
  <c r="AO206" i="31"/>
  <c r="AN206" i="31"/>
  <c r="AM206" i="31"/>
  <c r="AL206" i="31"/>
  <c r="AK206" i="31"/>
  <c r="AJ206" i="31"/>
  <c r="AI206" i="31"/>
  <c r="AH206" i="31"/>
  <c r="AG206" i="31"/>
  <c r="AF206" i="31"/>
  <c r="AE206" i="31"/>
  <c r="AD206" i="31"/>
  <c r="AC206" i="31"/>
  <c r="AB206" i="31"/>
  <c r="AA206" i="31"/>
  <c r="Z206" i="31"/>
  <c r="AX206" i="31" s="1"/>
  <c r="AZ206" i="31" s="1"/>
  <c r="Y206" i="31"/>
  <c r="X206" i="31"/>
  <c r="W206" i="31"/>
  <c r="V206" i="31"/>
  <c r="U206" i="31"/>
  <c r="T206" i="31"/>
  <c r="S206" i="31"/>
  <c r="AW204" i="31"/>
  <c r="AV204" i="31"/>
  <c r="AU204" i="31"/>
  <c r="AT204" i="31"/>
  <c r="AS204" i="31"/>
  <c r="AR204" i="31"/>
  <c r="AQ204" i="31"/>
  <c r="AP204" i="31"/>
  <c r="AO204" i="31"/>
  <c r="AN204" i="31"/>
  <c r="AM204" i="31"/>
  <c r="AL204" i="31"/>
  <c r="AK204" i="31"/>
  <c r="AJ204" i="31"/>
  <c r="AI204" i="31"/>
  <c r="AH204" i="31"/>
  <c r="AG204" i="31"/>
  <c r="AF204" i="31"/>
  <c r="AE204" i="31"/>
  <c r="AD204" i="31"/>
  <c r="AC204" i="31"/>
  <c r="AB204" i="31"/>
  <c r="AA204" i="31"/>
  <c r="Z204" i="31"/>
  <c r="Y204" i="31"/>
  <c r="X204" i="31"/>
  <c r="W204" i="31"/>
  <c r="V204" i="31"/>
  <c r="U204" i="31"/>
  <c r="T204" i="31"/>
  <c r="S204" i="31"/>
  <c r="F204" i="31"/>
  <c r="AW203" i="31"/>
  <c r="AV203" i="31"/>
  <c r="AU203" i="31"/>
  <c r="AT203" i="31"/>
  <c r="AS203" i="31"/>
  <c r="AR203" i="31"/>
  <c r="AQ203" i="31"/>
  <c r="AP203" i="31"/>
  <c r="AO203" i="31"/>
  <c r="AN203" i="31"/>
  <c r="AM203" i="31"/>
  <c r="AL203" i="31"/>
  <c r="AK203" i="31"/>
  <c r="AJ203" i="31"/>
  <c r="AI203" i="31"/>
  <c r="AH203" i="31"/>
  <c r="AG203" i="31"/>
  <c r="AF203" i="31"/>
  <c r="AE203" i="31"/>
  <c r="AD203" i="31"/>
  <c r="AC203" i="31"/>
  <c r="AB203" i="31"/>
  <c r="AA203" i="31"/>
  <c r="Z203" i="31"/>
  <c r="Y203" i="31"/>
  <c r="X203" i="31"/>
  <c r="W203" i="31"/>
  <c r="V203" i="31"/>
  <c r="U203" i="31"/>
  <c r="T203" i="31"/>
  <c r="S203" i="31"/>
  <c r="AX203" i="31" s="1"/>
  <c r="AZ203" i="31" s="1"/>
  <c r="AW201" i="31"/>
  <c r="AV201" i="31"/>
  <c r="AU201" i="31"/>
  <c r="AT201" i="31"/>
  <c r="AS201" i="31"/>
  <c r="AR201" i="31"/>
  <c r="AQ201" i="31"/>
  <c r="AP201" i="31"/>
  <c r="AO201" i="31"/>
  <c r="AN201" i="31"/>
  <c r="AM201" i="31"/>
  <c r="AL201" i="31"/>
  <c r="AK201" i="31"/>
  <c r="AJ201" i="31"/>
  <c r="AI201" i="31"/>
  <c r="AH201" i="31"/>
  <c r="AG201" i="31"/>
  <c r="AF201" i="31"/>
  <c r="AE201" i="31"/>
  <c r="AD201" i="31"/>
  <c r="AC201" i="31"/>
  <c r="AB201" i="31"/>
  <c r="AA201" i="31"/>
  <c r="Z201" i="31"/>
  <c r="Y201" i="31"/>
  <c r="X201" i="31"/>
  <c r="W201" i="31"/>
  <c r="V201" i="31"/>
  <c r="U201" i="31"/>
  <c r="T201" i="31"/>
  <c r="AX201" i="31" s="1"/>
  <c r="AZ201" i="31" s="1"/>
  <c r="S201" i="31"/>
  <c r="F201" i="31"/>
  <c r="AW200" i="31"/>
  <c r="AV200" i="31"/>
  <c r="AU200" i="31"/>
  <c r="AT200" i="31"/>
  <c r="AS200" i="31"/>
  <c r="AR200" i="31"/>
  <c r="AQ200" i="31"/>
  <c r="AP200" i="31"/>
  <c r="AO200" i="31"/>
  <c r="AN200" i="31"/>
  <c r="AM200" i="31"/>
  <c r="AL200" i="31"/>
  <c r="AK200" i="31"/>
  <c r="AJ200" i="31"/>
  <c r="AI200" i="31"/>
  <c r="AH200" i="31"/>
  <c r="AG200" i="31"/>
  <c r="AF200" i="31"/>
  <c r="AE200" i="31"/>
  <c r="AD200" i="31"/>
  <c r="AC200" i="31"/>
  <c r="AB200" i="31"/>
  <c r="AA200" i="31"/>
  <c r="Z200" i="31"/>
  <c r="Y200" i="31"/>
  <c r="X200" i="31"/>
  <c r="W200" i="31"/>
  <c r="V200" i="31"/>
  <c r="U200" i="31"/>
  <c r="AX200" i="31" s="1"/>
  <c r="AZ200" i="31" s="1"/>
  <c r="T200" i="31"/>
  <c r="S200" i="31"/>
  <c r="AW198" i="31"/>
  <c r="AV198" i="31"/>
  <c r="AU198" i="31"/>
  <c r="AT198" i="31"/>
  <c r="AS198" i="31"/>
  <c r="AR198" i="31"/>
  <c r="AQ198" i="31"/>
  <c r="AP198" i="31"/>
  <c r="AO198" i="31"/>
  <c r="AN198" i="31"/>
  <c r="AM198" i="31"/>
  <c r="AL198" i="31"/>
  <c r="AK198" i="31"/>
  <c r="AJ198" i="31"/>
  <c r="AI198" i="31"/>
  <c r="AH198" i="31"/>
  <c r="AG198" i="31"/>
  <c r="AF198" i="31"/>
  <c r="AE198" i="31"/>
  <c r="AD198" i="31"/>
  <c r="AC198" i="31"/>
  <c r="AB198" i="31"/>
  <c r="AA198" i="31"/>
  <c r="Z198" i="31"/>
  <c r="Y198" i="31"/>
  <c r="X198" i="31"/>
  <c r="W198" i="31"/>
  <c r="V198" i="31"/>
  <c r="U198" i="31"/>
  <c r="T198" i="31"/>
  <c r="S198" i="31"/>
  <c r="F198" i="31"/>
  <c r="AW197" i="31"/>
  <c r="AV197" i="31"/>
  <c r="AU197" i="31"/>
  <c r="AT197" i="31"/>
  <c r="AS197" i="31"/>
  <c r="AR197" i="31"/>
  <c r="AQ197" i="31"/>
  <c r="AP197" i="31"/>
  <c r="AO197" i="31"/>
  <c r="AN197" i="31"/>
  <c r="AM197" i="31"/>
  <c r="AL197" i="31"/>
  <c r="AK197" i="31"/>
  <c r="AJ197" i="31"/>
  <c r="AI197" i="31"/>
  <c r="AH197" i="31"/>
  <c r="AG197" i="31"/>
  <c r="AF197" i="31"/>
  <c r="AE197" i="31"/>
  <c r="AD197" i="31"/>
  <c r="AC197" i="31"/>
  <c r="AB197" i="31"/>
  <c r="AA197" i="31"/>
  <c r="Z197" i="31"/>
  <c r="AX197" i="31" s="1"/>
  <c r="AZ197" i="31" s="1"/>
  <c r="Y197" i="31"/>
  <c r="X197" i="31"/>
  <c r="W197" i="31"/>
  <c r="V197" i="31"/>
  <c r="U197" i="31"/>
  <c r="T197" i="31"/>
  <c r="S197" i="31"/>
  <c r="AW195" i="31"/>
  <c r="AV195" i="31"/>
  <c r="AU195" i="31"/>
  <c r="AT195" i="31"/>
  <c r="AS195" i="31"/>
  <c r="AR195" i="31"/>
  <c r="AQ195" i="31"/>
  <c r="AP195" i="31"/>
  <c r="AO195" i="31"/>
  <c r="AN195" i="31"/>
  <c r="AM195" i="31"/>
  <c r="AL195" i="31"/>
  <c r="AK195" i="31"/>
  <c r="AJ195" i="31"/>
  <c r="AI195" i="31"/>
  <c r="AH195" i="31"/>
  <c r="AG195" i="31"/>
  <c r="AF195" i="31"/>
  <c r="AE195" i="31"/>
  <c r="AD195" i="31"/>
  <c r="AC195" i="31"/>
  <c r="AB195" i="31"/>
  <c r="AA195" i="31"/>
  <c r="Z195" i="31"/>
  <c r="Y195" i="31"/>
  <c r="X195" i="31"/>
  <c r="W195" i="31"/>
  <c r="V195" i="31"/>
  <c r="U195" i="31"/>
  <c r="T195" i="31"/>
  <c r="AX195" i="31" s="1"/>
  <c r="AZ195" i="31" s="1"/>
  <c r="S195" i="31"/>
  <c r="F195" i="31"/>
  <c r="AW194" i="31"/>
  <c r="AV194" i="31"/>
  <c r="AU194" i="31"/>
  <c r="AT194" i="31"/>
  <c r="AS194" i="31"/>
  <c r="AR194" i="31"/>
  <c r="AQ194" i="31"/>
  <c r="AP194" i="31"/>
  <c r="AO194" i="31"/>
  <c r="AN194" i="31"/>
  <c r="AM194" i="31"/>
  <c r="AL194" i="31"/>
  <c r="AK194" i="31"/>
  <c r="AJ194" i="31"/>
  <c r="AI194" i="31"/>
  <c r="AH194" i="31"/>
  <c r="AG194" i="31"/>
  <c r="AF194" i="31"/>
  <c r="AE194" i="31"/>
  <c r="AD194" i="31"/>
  <c r="AC194" i="31"/>
  <c r="AB194" i="31"/>
  <c r="AA194" i="31"/>
  <c r="Z194" i="31"/>
  <c r="Y194" i="31"/>
  <c r="X194" i="31"/>
  <c r="W194" i="31"/>
  <c r="V194" i="31"/>
  <c r="U194" i="31"/>
  <c r="T194" i="31"/>
  <c r="AX194" i="31" s="1"/>
  <c r="AZ194" i="31" s="1"/>
  <c r="S194" i="31"/>
  <c r="AW192" i="31"/>
  <c r="AV192" i="31"/>
  <c r="AU192" i="31"/>
  <c r="AT192" i="31"/>
  <c r="AS192" i="31"/>
  <c r="AR192" i="31"/>
  <c r="AQ192" i="31"/>
  <c r="AP192" i="31"/>
  <c r="AO192" i="31"/>
  <c r="AN192" i="31"/>
  <c r="AM192" i="31"/>
  <c r="AL192" i="31"/>
  <c r="AK192" i="31"/>
  <c r="AJ192" i="31"/>
  <c r="AI192" i="31"/>
  <c r="AH192" i="31"/>
  <c r="AG192" i="31"/>
  <c r="AF192" i="31"/>
  <c r="AE192" i="31"/>
  <c r="AD192" i="31"/>
  <c r="AC192" i="31"/>
  <c r="AB192" i="31"/>
  <c r="AA192" i="31"/>
  <c r="Z192" i="31"/>
  <c r="Y192" i="31"/>
  <c r="X192" i="31"/>
  <c r="W192" i="31"/>
  <c r="V192" i="31"/>
  <c r="U192" i="31"/>
  <c r="T192" i="31"/>
  <c r="AX192" i="31" s="1"/>
  <c r="AZ192" i="31" s="1"/>
  <c r="S192" i="31"/>
  <c r="F192" i="31"/>
  <c r="AW191" i="31"/>
  <c r="AV191" i="31"/>
  <c r="AU191" i="31"/>
  <c r="AT191" i="31"/>
  <c r="AS191" i="31"/>
  <c r="AR191" i="31"/>
  <c r="AQ191" i="31"/>
  <c r="AP191" i="31"/>
  <c r="AO191" i="31"/>
  <c r="AN191" i="31"/>
  <c r="AM191" i="31"/>
  <c r="AL191" i="31"/>
  <c r="AK191" i="31"/>
  <c r="AJ191" i="31"/>
  <c r="AI191" i="31"/>
  <c r="AH191" i="31"/>
  <c r="AG191" i="31"/>
  <c r="AF191" i="31"/>
  <c r="AE191" i="31"/>
  <c r="AD191" i="31"/>
  <c r="AC191" i="31"/>
  <c r="AB191" i="31"/>
  <c r="AA191" i="31"/>
  <c r="Z191" i="31"/>
  <c r="Y191" i="31"/>
  <c r="X191" i="31"/>
  <c r="W191" i="31"/>
  <c r="V191" i="31"/>
  <c r="AX191" i="31" s="1"/>
  <c r="AZ191" i="31" s="1"/>
  <c r="U191" i="31"/>
  <c r="T191" i="31"/>
  <c r="S191" i="31"/>
  <c r="AW189" i="31"/>
  <c r="AV189" i="31"/>
  <c r="AU189" i="31"/>
  <c r="AT189" i="31"/>
  <c r="AS189" i="31"/>
  <c r="AR189" i="31"/>
  <c r="AQ189" i="31"/>
  <c r="AP189" i="31"/>
  <c r="AO189" i="31"/>
  <c r="AN189" i="31"/>
  <c r="AM189" i="31"/>
  <c r="AL189" i="31"/>
  <c r="AK189" i="31"/>
  <c r="AJ189" i="31"/>
  <c r="AI189" i="31"/>
  <c r="AH189" i="31"/>
  <c r="AG189" i="31"/>
  <c r="AF189" i="31"/>
  <c r="AE189" i="31"/>
  <c r="AD189" i="31"/>
  <c r="AC189" i="31"/>
  <c r="AB189" i="31"/>
  <c r="AA189" i="31"/>
  <c r="Z189" i="31"/>
  <c r="Y189" i="31"/>
  <c r="X189" i="31"/>
  <c r="AX189" i="31" s="1"/>
  <c r="AZ189" i="31" s="1"/>
  <c r="W189" i="31"/>
  <c r="V189" i="31"/>
  <c r="U189" i="31"/>
  <c r="T189" i="31"/>
  <c r="S189" i="31"/>
  <c r="F189" i="31"/>
  <c r="AW188" i="31"/>
  <c r="AV188" i="31"/>
  <c r="AU188" i="31"/>
  <c r="AT188" i="31"/>
  <c r="AS188" i="31"/>
  <c r="AR188" i="31"/>
  <c r="AQ188" i="31"/>
  <c r="AP188" i="31"/>
  <c r="AO188" i="31"/>
  <c r="AN188" i="31"/>
  <c r="AM188" i="31"/>
  <c r="AL188" i="31"/>
  <c r="AK188" i="31"/>
  <c r="AJ188" i="31"/>
  <c r="AI188" i="31"/>
  <c r="AH188" i="31"/>
  <c r="AG188" i="31"/>
  <c r="AF188" i="31"/>
  <c r="AE188" i="31"/>
  <c r="AD188" i="31"/>
  <c r="AC188" i="31"/>
  <c r="AB188" i="31"/>
  <c r="AA188" i="31"/>
  <c r="Z188" i="31"/>
  <c r="Y188" i="31"/>
  <c r="X188" i="31"/>
  <c r="W188" i="31"/>
  <c r="AX188" i="31" s="1"/>
  <c r="AZ188" i="31" s="1"/>
  <c r="V188" i="31"/>
  <c r="U188" i="31"/>
  <c r="T188" i="31"/>
  <c r="S188" i="31"/>
  <c r="AW186" i="31"/>
  <c r="AV186" i="31"/>
  <c r="AU186" i="31"/>
  <c r="AT186" i="31"/>
  <c r="AS186" i="31"/>
  <c r="AR186" i="31"/>
  <c r="AQ186" i="31"/>
  <c r="AP186" i="31"/>
  <c r="AO186" i="31"/>
  <c r="AN186" i="31"/>
  <c r="AM186" i="31"/>
  <c r="AL186" i="31"/>
  <c r="AK186" i="31"/>
  <c r="AJ186" i="31"/>
  <c r="AI186" i="31"/>
  <c r="AH186" i="31"/>
  <c r="AG186" i="31"/>
  <c r="AF186" i="31"/>
  <c r="AE186" i="31"/>
  <c r="AD186" i="31"/>
  <c r="AC186" i="31"/>
  <c r="AB186" i="31"/>
  <c r="AA186" i="31"/>
  <c r="Z186" i="31"/>
  <c r="Y186" i="31"/>
  <c r="X186" i="31"/>
  <c r="W186" i="31"/>
  <c r="V186" i="31"/>
  <c r="U186" i="31"/>
  <c r="T186" i="31"/>
  <c r="S186" i="31"/>
  <c r="F186" i="31"/>
  <c r="AW185" i="31"/>
  <c r="AV185" i="31"/>
  <c r="AU185" i="31"/>
  <c r="AT185" i="31"/>
  <c r="AS185" i="31"/>
  <c r="AR185" i="31"/>
  <c r="AQ185" i="31"/>
  <c r="AP185" i="31"/>
  <c r="AO185" i="31"/>
  <c r="AN185" i="31"/>
  <c r="AM185" i="31"/>
  <c r="AL185" i="31"/>
  <c r="AK185" i="31"/>
  <c r="AJ185" i="31"/>
  <c r="AI185" i="31"/>
  <c r="AH185" i="31"/>
  <c r="AG185" i="31"/>
  <c r="AF185" i="31"/>
  <c r="AE185" i="31"/>
  <c r="AD185" i="31"/>
  <c r="AC185" i="31"/>
  <c r="AB185" i="31"/>
  <c r="AA185" i="31"/>
  <c r="Z185" i="31"/>
  <c r="Y185" i="31"/>
  <c r="AX185" i="31" s="1"/>
  <c r="AZ185" i="31" s="1"/>
  <c r="X185" i="31"/>
  <c r="W185" i="31"/>
  <c r="V185" i="31"/>
  <c r="U185" i="31"/>
  <c r="T185" i="31"/>
  <c r="S185" i="31"/>
  <c r="AZ183" i="31"/>
  <c r="AW183" i="31"/>
  <c r="AV183" i="31"/>
  <c r="AU183" i="31"/>
  <c r="AT183" i="31"/>
  <c r="AS183" i="31"/>
  <c r="AR183" i="31"/>
  <c r="AQ183" i="31"/>
  <c r="AP183" i="31"/>
  <c r="AO183" i="31"/>
  <c r="AN183" i="31"/>
  <c r="AM183" i="31"/>
  <c r="AL183" i="31"/>
  <c r="AK183" i="31"/>
  <c r="AJ183" i="31"/>
  <c r="AI183" i="31"/>
  <c r="AH183" i="31"/>
  <c r="AG183" i="31"/>
  <c r="AF183" i="31"/>
  <c r="AE183" i="31"/>
  <c r="AD183" i="31"/>
  <c r="AC183" i="31"/>
  <c r="AB183" i="31"/>
  <c r="AA183" i="31"/>
  <c r="Z183" i="31"/>
  <c r="Y183" i="31"/>
  <c r="X183" i="31"/>
  <c r="W183" i="31"/>
  <c r="V183" i="31"/>
  <c r="U183" i="31"/>
  <c r="T183" i="31"/>
  <c r="S183" i="31"/>
  <c r="AX183" i="31" s="1"/>
  <c r="F183" i="31"/>
  <c r="AW182" i="31"/>
  <c r="AV182" i="31"/>
  <c r="AU182" i="31"/>
  <c r="AT182" i="31"/>
  <c r="AS182" i="31"/>
  <c r="AR182" i="31"/>
  <c r="AQ182" i="31"/>
  <c r="AP182" i="31"/>
  <c r="AO182" i="31"/>
  <c r="AN182" i="31"/>
  <c r="AM182" i="31"/>
  <c r="AL182" i="31"/>
  <c r="AK182" i="31"/>
  <c r="AJ182" i="31"/>
  <c r="AI182" i="31"/>
  <c r="AH182" i="31"/>
  <c r="AG182" i="31"/>
  <c r="AF182" i="31"/>
  <c r="AE182" i="31"/>
  <c r="AD182" i="31"/>
  <c r="AC182" i="31"/>
  <c r="AB182" i="31"/>
  <c r="AA182" i="31"/>
  <c r="Z182" i="31"/>
  <c r="Y182" i="31"/>
  <c r="X182" i="31"/>
  <c r="W182" i="31"/>
  <c r="V182" i="31"/>
  <c r="U182" i="31"/>
  <c r="T182" i="31"/>
  <c r="S182" i="31"/>
  <c r="AW180" i="31"/>
  <c r="AV180" i="31"/>
  <c r="AU180" i="31"/>
  <c r="AT180" i="31"/>
  <c r="AS180" i="31"/>
  <c r="AR180" i="31"/>
  <c r="AQ180" i="31"/>
  <c r="AP180" i="31"/>
  <c r="AO180" i="31"/>
  <c r="AN180" i="31"/>
  <c r="AM180" i="31"/>
  <c r="AL180" i="31"/>
  <c r="AK180" i="31"/>
  <c r="AJ180" i="31"/>
  <c r="AI180" i="31"/>
  <c r="AH180" i="31"/>
  <c r="AG180" i="31"/>
  <c r="AF180" i="31"/>
  <c r="AE180" i="31"/>
  <c r="AD180" i="31"/>
  <c r="AC180" i="31"/>
  <c r="AB180" i="31"/>
  <c r="AA180" i="31"/>
  <c r="Z180" i="31"/>
  <c r="Y180" i="31"/>
  <c r="X180" i="31"/>
  <c r="W180" i="31"/>
  <c r="V180" i="31"/>
  <c r="U180" i="31"/>
  <c r="T180" i="31"/>
  <c r="S180" i="31"/>
  <c r="F180" i="31"/>
  <c r="AW179" i="31"/>
  <c r="AV179" i="31"/>
  <c r="AU179" i="31"/>
  <c r="AT179" i="31"/>
  <c r="AS179" i="31"/>
  <c r="AR179" i="31"/>
  <c r="AQ179" i="31"/>
  <c r="AP179" i="31"/>
  <c r="AO179" i="31"/>
  <c r="AN179" i="31"/>
  <c r="AM179" i="31"/>
  <c r="AL179" i="31"/>
  <c r="AK179" i="31"/>
  <c r="AJ179" i="31"/>
  <c r="AI179" i="31"/>
  <c r="AH179" i="31"/>
  <c r="AG179" i="31"/>
  <c r="AF179" i="31"/>
  <c r="AE179" i="31"/>
  <c r="AD179" i="31"/>
  <c r="AC179" i="31"/>
  <c r="AB179" i="31"/>
  <c r="AA179" i="31"/>
  <c r="Z179" i="31"/>
  <c r="Y179" i="31"/>
  <c r="X179" i="31"/>
  <c r="W179" i="31"/>
  <c r="V179" i="31"/>
  <c r="U179" i="31"/>
  <c r="T179" i="31"/>
  <c r="S179" i="31"/>
  <c r="AW177" i="31"/>
  <c r="AV177" i="31"/>
  <c r="AU177" i="31"/>
  <c r="AT177" i="31"/>
  <c r="AS177" i="31"/>
  <c r="AR177" i="31"/>
  <c r="AQ177" i="31"/>
  <c r="AP177" i="31"/>
  <c r="AO177" i="31"/>
  <c r="AN177" i="31"/>
  <c r="AM177" i="31"/>
  <c r="AL177" i="31"/>
  <c r="AK177" i="31"/>
  <c r="AJ177" i="31"/>
  <c r="AI177" i="31"/>
  <c r="AH177" i="31"/>
  <c r="AG177" i="31"/>
  <c r="AF177" i="31"/>
  <c r="AE177" i="31"/>
  <c r="AD177" i="31"/>
  <c r="AC177" i="31"/>
  <c r="AB177" i="31"/>
  <c r="AA177" i="31"/>
  <c r="Z177" i="31"/>
  <c r="Y177" i="31"/>
  <c r="X177" i="31"/>
  <c r="AX177" i="31" s="1"/>
  <c r="AZ177" i="31" s="1"/>
  <c r="W177" i="31"/>
  <c r="V177" i="31"/>
  <c r="U177" i="31"/>
  <c r="T177" i="31"/>
  <c r="S177" i="31"/>
  <c r="F177" i="31"/>
  <c r="AW176" i="31"/>
  <c r="AV176" i="31"/>
  <c r="AU176" i="31"/>
  <c r="AT176" i="31"/>
  <c r="AS176" i="31"/>
  <c r="AR176" i="31"/>
  <c r="AQ176" i="31"/>
  <c r="AP176" i="31"/>
  <c r="AO176" i="31"/>
  <c r="AN176" i="31"/>
  <c r="AM176" i="31"/>
  <c r="AL176" i="31"/>
  <c r="AK176" i="31"/>
  <c r="AJ176" i="31"/>
  <c r="AI176" i="31"/>
  <c r="AH176" i="31"/>
  <c r="AG176" i="31"/>
  <c r="AF176" i="31"/>
  <c r="AE176" i="31"/>
  <c r="AD176" i="31"/>
  <c r="AC176" i="31"/>
  <c r="AB176" i="31"/>
  <c r="AA176" i="31"/>
  <c r="Z176" i="31"/>
  <c r="Y176" i="31"/>
  <c r="X176" i="31"/>
  <c r="W176" i="31"/>
  <c r="V176" i="31"/>
  <c r="U176" i="31"/>
  <c r="T176" i="31"/>
  <c r="AX176" i="31" s="1"/>
  <c r="AZ176" i="31" s="1"/>
  <c r="S176" i="31"/>
  <c r="AW174" i="31"/>
  <c r="AV174" i="31"/>
  <c r="AU174" i="31"/>
  <c r="AT174" i="31"/>
  <c r="AS174" i="31"/>
  <c r="AR174" i="31"/>
  <c r="AQ174" i="31"/>
  <c r="AP174" i="31"/>
  <c r="AO174" i="31"/>
  <c r="AN174" i="31"/>
  <c r="AM174" i="31"/>
  <c r="AL174" i="31"/>
  <c r="AK174" i="31"/>
  <c r="AJ174" i="31"/>
  <c r="AI174" i="31"/>
  <c r="AH174" i="31"/>
  <c r="AG174" i="31"/>
  <c r="AF174" i="31"/>
  <c r="AE174" i="31"/>
  <c r="AD174" i="31"/>
  <c r="AC174" i="31"/>
  <c r="AB174" i="31"/>
  <c r="AA174" i="31"/>
  <c r="Z174" i="31"/>
  <c r="Y174" i="31"/>
  <c r="X174" i="31"/>
  <c r="W174" i="31"/>
  <c r="V174" i="31"/>
  <c r="U174" i="31"/>
  <c r="T174" i="31"/>
  <c r="S174" i="31"/>
  <c r="F174" i="31"/>
  <c r="AZ173" i="31"/>
  <c r="AW173" i="31"/>
  <c r="AV173" i="31"/>
  <c r="AU173" i="31"/>
  <c r="AT173" i="31"/>
  <c r="AS173" i="31"/>
  <c r="AR173" i="31"/>
  <c r="AQ173" i="31"/>
  <c r="AP173" i="31"/>
  <c r="AO173" i="31"/>
  <c r="AN173" i="31"/>
  <c r="AM173" i="31"/>
  <c r="AL173" i="31"/>
  <c r="AK173" i="31"/>
  <c r="AJ173" i="31"/>
  <c r="AI173" i="31"/>
  <c r="AH173" i="31"/>
  <c r="AG173" i="31"/>
  <c r="AF173" i="31"/>
  <c r="AE173" i="31"/>
  <c r="AD173" i="31"/>
  <c r="AC173" i="31"/>
  <c r="AB173" i="31"/>
  <c r="AA173" i="31"/>
  <c r="Z173" i="31"/>
  <c r="Y173" i="31"/>
  <c r="X173" i="31"/>
  <c r="W173" i="31"/>
  <c r="V173" i="31"/>
  <c r="U173" i="31"/>
  <c r="T173" i="31"/>
  <c r="S173" i="31"/>
  <c r="AX173" i="31" s="1"/>
  <c r="AW171" i="31"/>
  <c r="AV171" i="31"/>
  <c r="AU171" i="31"/>
  <c r="AT171" i="31"/>
  <c r="AS171" i="31"/>
  <c r="AR171" i="31"/>
  <c r="AQ171" i="31"/>
  <c r="AP171" i="31"/>
  <c r="AO171" i="31"/>
  <c r="AN171" i="31"/>
  <c r="AM171" i="31"/>
  <c r="AL171" i="31"/>
  <c r="AK171" i="31"/>
  <c r="AJ171" i="31"/>
  <c r="AI171" i="31"/>
  <c r="AH171" i="31"/>
  <c r="AG171" i="31"/>
  <c r="AF171" i="31"/>
  <c r="AE171" i="31"/>
  <c r="AD171" i="31"/>
  <c r="AC171" i="31"/>
  <c r="AB171" i="31"/>
  <c r="AA171" i="31"/>
  <c r="Z171" i="31"/>
  <c r="Y171" i="31"/>
  <c r="X171" i="31"/>
  <c r="W171" i="31"/>
  <c r="V171" i="31"/>
  <c r="U171" i="31"/>
  <c r="T171" i="31"/>
  <c r="S171" i="31"/>
  <c r="F171" i="31"/>
  <c r="AW170" i="31"/>
  <c r="AV170" i="31"/>
  <c r="AU170" i="31"/>
  <c r="AT170" i="31"/>
  <c r="AS170" i="31"/>
  <c r="AR170" i="31"/>
  <c r="AQ170" i="31"/>
  <c r="AP170" i="31"/>
  <c r="AO170" i="31"/>
  <c r="AN170" i="31"/>
  <c r="AM170" i="31"/>
  <c r="AL170" i="31"/>
  <c r="AK170" i="31"/>
  <c r="AJ170" i="31"/>
  <c r="AI170" i="31"/>
  <c r="AH170" i="31"/>
  <c r="AG170" i="31"/>
  <c r="AF170" i="31"/>
  <c r="AE170" i="31"/>
  <c r="AD170" i="31"/>
  <c r="AC170" i="31"/>
  <c r="AB170" i="31"/>
  <c r="AA170" i="31"/>
  <c r="Z170" i="31"/>
  <c r="Y170" i="31"/>
  <c r="X170" i="31"/>
  <c r="W170" i="31"/>
  <c r="V170" i="31"/>
  <c r="U170" i="31"/>
  <c r="T170" i="31"/>
  <c r="S170" i="31"/>
  <c r="AW168" i="31"/>
  <c r="AV168" i="31"/>
  <c r="AU168" i="31"/>
  <c r="AT168" i="31"/>
  <c r="AS168" i="31"/>
  <c r="AR168" i="31"/>
  <c r="AQ168" i="31"/>
  <c r="AP168" i="31"/>
  <c r="AO168" i="31"/>
  <c r="AN168" i="31"/>
  <c r="AM168" i="31"/>
  <c r="AL168" i="31"/>
  <c r="AK168" i="31"/>
  <c r="AJ168" i="31"/>
  <c r="AI168" i="31"/>
  <c r="AH168" i="31"/>
  <c r="AG168" i="31"/>
  <c r="AF168" i="31"/>
  <c r="AE168" i="31"/>
  <c r="AD168" i="31"/>
  <c r="AC168" i="31"/>
  <c r="AB168" i="31"/>
  <c r="AA168" i="31"/>
  <c r="Z168" i="31"/>
  <c r="Y168" i="31"/>
  <c r="X168" i="31"/>
  <c r="W168" i="31"/>
  <c r="V168" i="31"/>
  <c r="U168" i="31"/>
  <c r="T168" i="31"/>
  <c r="S168" i="31"/>
  <c r="F168" i="31"/>
  <c r="AW167" i="31"/>
  <c r="AV167" i="31"/>
  <c r="AU167" i="31"/>
  <c r="AT167" i="31"/>
  <c r="AS167" i="31"/>
  <c r="AR167" i="31"/>
  <c r="AQ167" i="31"/>
  <c r="AP167" i="31"/>
  <c r="AO167" i="31"/>
  <c r="AN167" i="31"/>
  <c r="AM167" i="31"/>
  <c r="AL167" i="31"/>
  <c r="AK167" i="31"/>
  <c r="AJ167" i="31"/>
  <c r="AI167" i="31"/>
  <c r="AH167" i="31"/>
  <c r="AG167" i="31"/>
  <c r="AF167" i="31"/>
  <c r="AE167" i="31"/>
  <c r="AD167" i="31"/>
  <c r="AC167" i="31"/>
  <c r="AB167" i="31"/>
  <c r="AA167" i="31"/>
  <c r="Z167" i="31"/>
  <c r="AX167" i="31" s="1"/>
  <c r="AZ167" i="31" s="1"/>
  <c r="Y167" i="31"/>
  <c r="X167" i="31"/>
  <c r="W167" i="31"/>
  <c r="V167" i="31"/>
  <c r="U167" i="31"/>
  <c r="T167" i="31"/>
  <c r="S167" i="31"/>
  <c r="AW165" i="31"/>
  <c r="AV165" i="31"/>
  <c r="AU165" i="31"/>
  <c r="AT165" i="31"/>
  <c r="AS165" i="31"/>
  <c r="AR165" i="31"/>
  <c r="AQ165" i="31"/>
  <c r="AP165" i="31"/>
  <c r="AO165" i="31"/>
  <c r="AN165" i="31"/>
  <c r="AM165" i="31"/>
  <c r="AL165" i="31"/>
  <c r="AK165" i="31"/>
  <c r="AJ165" i="31"/>
  <c r="AI165" i="31"/>
  <c r="AH165" i="31"/>
  <c r="AG165" i="31"/>
  <c r="AF165" i="31"/>
  <c r="AE165" i="31"/>
  <c r="AD165" i="31"/>
  <c r="AC165" i="31"/>
  <c r="AB165" i="31"/>
  <c r="AA165" i="31"/>
  <c r="Z165" i="31"/>
  <c r="Y165" i="31"/>
  <c r="X165" i="31"/>
  <c r="W165" i="31"/>
  <c r="V165" i="31"/>
  <c r="U165" i="31"/>
  <c r="T165" i="31"/>
  <c r="AX165" i="31" s="1"/>
  <c r="AZ165" i="31" s="1"/>
  <c r="S165" i="31"/>
  <c r="F165" i="31"/>
  <c r="AW164" i="31"/>
  <c r="AV164" i="31"/>
  <c r="AU164" i="31"/>
  <c r="AT164" i="31"/>
  <c r="AS164" i="31"/>
  <c r="AR164" i="31"/>
  <c r="AQ164" i="31"/>
  <c r="AP164" i="31"/>
  <c r="AO164" i="31"/>
  <c r="AN164" i="31"/>
  <c r="AM164" i="31"/>
  <c r="AL164" i="31"/>
  <c r="AK164" i="31"/>
  <c r="AJ164" i="31"/>
  <c r="AI164" i="31"/>
  <c r="AH164" i="31"/>
  <c r="AG164" i="31"/>
  <c r="AF164" i="31"/>
  <c r="AE164" i="31"/>
  <c r="AD164" i="31"/>
  <c r="AC164" i="31"/>
  <c r="AB164" i="31"/>
  <c r="AA164" i="31"/>
  <c r="Z164" i="31"/>
  <c r="Y164" i="31"/>
  <c r="X164" i="31"/>
  <c r="W164" i="31"/>
  <c r="V164" i="31"/>
  <c r="U164" i="31"/>
  <c r="T164" i="31"/>
  <c r="AX164" i="31" s="1"/>
  <c r="AZ164" i="31" s="1"/>
  <c r="S164" i="31"/>
  <c r="AW162" i="31"/>
  <c r="AV162" i="31"/>
  <c r="AU162" i="31"/>
  <c r="AT162" i="31"/>
  <c r="AS162" i="31"/>
  <c r="AR162" i="31"/>
  <c r="AQ162" i="31"/>
  <c r="AP162" i="31"/>
  <c r="AO162" i="31"/>
  <c r="AN162" i="31"/>
  <c r="AM162" i="31"/>
  <c r="AL162" i="31"/>
  <c r="AK162" i="31"/>
  <c r="AJ162" i="31"/>
  <c r="AI162" i="31"/>
  <c r="AH162" i="31"/>
  <c r="AG162" i="31"/>
  <c r="AF162" i="31"/>
  <c r="AE162" i="31"/>
  <c r="AD162" i="31"/>
  <c r="AC162" i="31"/>
  <c r="AB162" i="31"/>
  <c r="AA162" i="31"/>
  <c r="Z162" i="31"/>
  <c r="Y162" i="31"/>
  <c r="X162" i="31"/>
  <c r="W162" i="31"/>
  <c r="V162" i="31"/>
  <c r="U162" i="31"/>
  <c r="T162" i="31"/>
  <c r="AX162" i="31" s="1"/>
  <c r="AZ162" i="31" s="1"/>
  <c r="S162" i="31"/>
  <c r="F162" i="31"/>
  <c r="AW161" i="31"/>
  <c r="AV161" i="31"/>
  <c r="AU161" i="31"/>
  <c r="AT161" i="31"/>
  <c r="AS161" i="31"/>
  <c r="AR161" i="31"/>
  <c r="AQ161" i="31"/>
  <c r="AP161" i="31"/>
  <c r="AO161" i="31"/>
  <c r="AN161" i="31"/>
  <c r="AM161" i="31"/>
  <c r="AL161" i="31"/>
  <c r="AK161" i="31"/>
  <c r="AJ161" i="31"/>
  <c r="AI161" i="31"/>
  <c r="AH161" i="31"/>
  <c r="AG161" i="31"/>
  <c r="AF161" i="31"/>
  <c r="AE161" i="31"/>
  <c r="AD161" i="31"/>
  <c r="AC161" i="31"/>
  <c r="AB161" i="31"/>
  <c r="AA161" i="31"/>
  <c r="Z161" i="31"/>
  <c r="Y161" i="31"/>
  <c r="X161" i="31"/>
  <c r="W161" i="31"/>
  <c r="V161" i="31"/>
  <c r="AX161" i="31" s="1"/>
  <c r="AZ161" i="31" s="1"/>
  <c r="U161" i="31"/>
  <c r="T161" i="31"/>
  <c r="S161" i="31"/>
  <c r="AW159" i="31"/>
  <c r="AV159" i="31"/>
  <c r="AU159" i="31"/>
  <c r="AT159" i="31"/>
  <c r="AS159" i="31"/>
  <c r="AR159" i="31"/>
  <c r="AQ159" i="31"/>
  <c r="AP159" i="31"/>
  <c r="AO159" i="31"/>
  <c r="AN159" i="31"/>
  <c r="AM159" i="31"/>
  <c r="AL159" i="31"/>
  <c r="AK159" i="31"/>
  <c r="AJ159" i="31"/>
  <c r="AI159" i="31"/>
  <c r="AH159" i="31"/>
  <c r="AG159" i="31"/>
  <c r="AF159" i="31"/>
  <c r="AE159" i="31"/>
  <c r="AD159" i="31"/>
  <c r="AC159" i="31"/>
  <c r="AB159" i="31"/>
  <c r="AA159" i="31"/>
  <c r="Z159" i="31"/>
  <c r="AX159" i="31" s="1"/>
  <c r="AZ159" i="31" s="1"/>
  <c r="Y159" i="31"/>
  <c r="X159" i="31"/>
  <c r="W159" i="31"/>
  <c r="V159" i="31"/>
  <c r="U159" i="31"/>
  <c r="T159" i="31"/>
  <c r="S159" i="31"/>
  <c r="F159" i="31"/>
  <c r="AW158" i="31"/>
  <c r="AV158" i="31"/>
  <c r="AU158" i="31"/>
  <c r="AT158" i="31"/>
  <c r="AS158" i="31"/>
  <c r="AR158" i="31"/>
  <c r="AQ158" i="31"/>
  <c r="AP158" i="31"/>
  <c r="AO158" i="31"/>
  <c r="AN158" i="31"/>
  <c r="AM158" i="31"/>
  <c r="AL158" i="31"/>
  <c r="AK158" i="31"/>
  <c r="AJ158" i="31"/>
  <c r="AI158" i="31"/>
  <c r="AH158" i="31"/>
  <c r="AG158" i="31"/>
  <c r="AF158" i="31"/>
  <c r="AE158" i="31"/>
  <c r="AD158" i="31"/>
  <c r="AC158" i="31"/>
  <c r="AB158" i="31"/>
  <c r="AA158" i="31"/>
  <c r="Z158" i="31"/>
  <c r="AX158" i="31" s="1"/>
  <c r="AZ158" i="31" s="1"/>
  <c r="Y158" i="31"/>
  <c r="X158" i="31"/>
  <c r="W158" i="31"/>
  <c r="V158" i="31"/>
  <c r="U158" i="31"/>
  <c r="T158" i="31"/>
  <c r="S158" i="31"/>
  <c r="AW156" i="31"/>
  <c r="AV156" i="31"/>
  <c r="AU156" i="31"/>
  <c r="AT156" i="31"/>
  <c r="AS156" i="31"/>
  <c r="AR156" i="31"/>
  <c r="AQ156" i="31"/>
  <c r="AP156" i="31"/>
  <c r="AO156" i="31"/>
  <c r="AN156" i="31"/>
  <c r="AM156" i="31"/>
  <c r="AL156" i="31"/>
  <c r="AK156" i="31"/>
  <c r="AJ156" i="31"/>
  <c r="AI156" i="31"/>
  <c r="AH156" i="31"/>
  <c r="AG156" i="31"/>
  <c r="AF156" i="31"/>
  <c r="AE156" i="31"/>
  <c r="AD156" i="31"/>
  <c r="AC156" i="31"/>
  <c r="AB156" i="31"/>
  <c r="AA156" i="31"/>
  <c r="Z156" i="31"/>
  <c r="Y156" i="31"/>
  <c r="X156" i="31"/>
  <c r="W156" i="31"/>
  <c r="V156" i="31"/>
  <c r="U156" i="31"/>
  <c r="T156" i="31"/>
  <c r="S156" i="31"/>
  <c r="F156" i="31"/>
  <c r="AW155" i="31"/>
  <c r="AV155" i="31"/>
  <c r="AU155" i="31"/>
  <c r="AT155" i="31"/>
  <c r="AS155" i="31"/>
  <c r="AR155" i="31"/>
  <c r="AQ155" i="31"/>
  <c r="AP155" i="31"/>
  <c r="AO155" i="31"/>
  <c r="AN155" i="31"/>
  <c r="AM155" i="31"/>
  <c r="AL155" i="31"/>
  <c r="AK155" i="31"/>
  <c r="AJ155" i="31"/>
  <c r="AI155" i="31"/>
  <c r="AH155" i="31"/>
  <c r="AG155" i="31"/>
  <c r="AF155" i="31"/>
  <c r="AE155" i="31"/>
  <c r="AD155" i="31"/>
  <c r="AC155" i="31"/>
  <c r="AB155" i="31"/>
  <c r="AA155" i="31"/>
  <c r="Z155" i="31"/>
  <c r="AX155" i="31" s="1"/>
  <c r="AZ155" i="31" s="1"/>
  <c r="Y155" i="31"/>
  <c r="X155" i="31"/>
  <c r="W155" i="31"/>
  <c r="V155" i="31"/>
  <c r="U155" i="31"/>
  <c r="T155" i="31"/>
  <c r="S155" i="31"/>
  <c r="AW153" i="31"/>
  <c r="AV153" i="31"/>
  <c r="AU153" i="31"/>
  <c r="AT153" i="31"/>
  <c r="AS153" i="31"/>
  <c r="AR153" i="31"/>
  <c r="AQ153" i="31"/>
  <c r="AP153" i="31"/>
  <c r="AO153" i="31"/>
  <c r="AN153" i="31"/>
  <c r="AM153" i="31"/>
  <c r="AL153" i="31"/>
  <c r="AK153" i="31"/>
  <c r="AJ153" i="31"/>
  <c r="AI153" i="31"/>
  <c r="AH153" i="31"/>
  <c r="AG153" i="31"/>
  <c r="AF153" i="31"/>
  <c r="AE153" i="31"/>
  <c r="AD153" i="31"/>
  <c r="AC153" i="31"/>
  <c r="AB153" i="31"/>
  <c r="AA153" i="31"/>
  <c r="Z153" i="31"/>
  <c r="Y153" i="31"/>
  <c r="X153" i="31"/>
  <c r="W153" i="31"/>
  <c r="V153" i="31"/>
  <c r="U153" i="31"/>
  <c r="T153" i="31"/>
  <c r="AX153" i="31" s="1"/>
  <c r="AZ153" i="31" s="1"/>
  <c r="S153" i="31"/>
  <c r="F153" i="31"/>
  <c r="AW152" i="31"/>
  <c r="AV152" i="31"/>
  <c r="AU152" i="31"/>
  <c r="AT152" i="31"/>
  <c r="AS152" i="31"/>
  <c r="AR152" i="31"/>
  <c r="AQ152" i="31"/>
  <c r="AP152" i="31"/>
  <c r="AO152" i="31"/>
  <c r="AN152" i="31"/>
  <c r="AM152" i="31"/>
  <c r="AL152" i="31"/>
  <c r="AK152" i="31"/>
  <c r="AJ152" i="31"/>
  <c r="AI152" i="31"/>
  <c r="AH152" i="31"/>
  <c r="AG152" i="31"/>
  <c r="AF152" i="31"/>
  <c r="AE152" i="31"/>
  <c r="AD152" i="31"/>
  <c r="AC152" i="31"/>
  <c r="AB152" i="31"/>
  <c r="AA152" i="31"/>
  <c r="Z152" i="31"/>
  <c r="Y152" i="31"/>
  <c r="X152" i="31"/>
  <c r="W152" i="31"/>
  <c r="V152" i="31"/>
  <c r="U152" i="31"/>
  <c r="T152" i="31"/>
  <c r="S152" i="31"/>
  <c r="AW150" i="31"/>
  <c r="AV150" i="31"/>
  <c r="AU150" i="31"/>
  <c r="AT150" i="31"/>
  <c r="AS150" i="31"/>
  <c r="AR150" i="31"/>
  <c r="AQ150" i="31"/>
  <c r="AP150" i="31"/>
  <c r="AO150" i="31"/>
  <c r="AN150" i="31"/>
  <c r="AM150" i="31"/>
  <c r="AL150" i="31"/>
  <c r="AK150" i="31"/>
  <c r="AJ150" i="31"/>
  <c r="AI150" i="31"/>
  <c r="AH150" i="31"/>
  <c r="AG150" i="31"/>
  <c r="AF150" i="31"/>
  <c r="AE150" i="31"/>
  <c r="AD150" i="31"/>
  <c r="AC150" i="31"/>
  <c r="AB150" i="31"/>
  <c r="AA150" i="31"/>
  <c r="Z150" i="31"/>
  <c r="Y150" i="31"/>
  <c r="X150" i="31"/>
  <c r="W150" i="31"/>
  <c r="V150" i="31"/>
  <c r="U150" i="31"/>
  <c r="T150" i="31"/>
  <c r="S150" i="31"/>
  <c r="F150" i="31"/>
  <c r="AW149" i="31"/>
  <c r="AV149" i="31"/>
  <c r="AU149" i="31"/>
  <c r="AT149" i="31"/>
  <c r="AS149" i="31"/>
  <c r="AR149" i="31"/>
  <c r="AQ149" i="31"/>
  <c r="AP149" i="31"/>
  <c r="AO149" i="31"/>
  <c r="AN149" i="31"/>
  <c r="AM149" i="31"/>
  <c r="AL149" i="31"/>
  <c r="AK149" i="31"/>
  <c r="AJ149" i="31"/>
  <c r="AI149" i="31"/>
  <c r="AH149" i="31"/>
  <c r="AG149" i="31"/>
  <c r="AF149" i="31"/>
  <c r="AE149" i="31"/>
  <c r="AD149" i="31"/>
  <c r="AC149" i="31"/>
  <c r="AB149" i="31"/>
  <c r="AA149" i="31"/>
  <c r="Z149" i="31"/>
  <c r="Y149" i="31"/>
  <c r="X149" i="31"/>
  <c r="AX149" i="31" s="1"/>
  <c r="AZ149" i="31" s="1"/>
  <c r="W149" i="31"/>
  <c r="V149" i="31"/>
  <c r="U149" i="31"/>
  <c r="T149" i="31"/>
  <c r="S149" i="31"/>
  <c r="AW147" i="31"/>
  <c r="AV147" i="31"/>
  <c r="AU147" i="31"/>
  <c r="AT147" i="31"/>
  <c r="AS147" i="31"/>
  <c r="AR147" i="31"/>
  <c r="AQ147" i="31"/>
  <c r="AP147" i="31"/>
  <c r="AO147" i="31"/>
  <c r="AN147" i="31"/>
  <c r="AM147" i="31"/>
  <c r="AL147" i="31"/>
  <c r="AK147" i="31"/>
  <c r="AJ147" i="31"/>
  <c r="AI147" i="31"/>
  <c r="AH147" i="31"/>
  <c r="AG147" i="31"/>
  <c r="AF147" i="31"/>
  <c r="AE147" i="31"/>
  <c r="AD147" i="31"/>
  <c r="AC147" i="31"/>
  <c r="AB147" i="31"/>
  <c r="AA147" i="31"/>
  <c r="Z147" i="31"/>
  <c r="AX147" i="31" s="1"/>
  <c r="AZ147" i="31" s="1"/>
  <c r="Y147" i="31"/>
  <c r="X147" i="31"/>
  <c r="W147" i="31"/>
  <c r="V147" i="31"/>
  <c r="U147" i="31"/>
  <c r="T147" i="31"/>
  <c r="S147" i="31"/>
  <c r="F147" i="31"/>
  <c r="AW146" i="31"/>
  <c r="AV146" i="31"/>
  <c r="AU146" i="31"/>
  <c r="AT146" i="31"/>
  <c r="AS146" i="31"/>
  <c r="AR146" i="31"/>
  <c r="AQ146" i="31"/>
  <c r="AP146" i="31"/>
  <c r="AO146" i="31"/>
  <c r="AN146" i="31"/>
  <c r="AM146" i="31"/>
  <c r="AL146" i="31"/>
  <c r="AK146" i="31"/>
  <c r="AJ146" i="31"/>
  <c r="AI146" i="31"/>
  <c r="AH146" i="31"/>
  <c r="AG146" i="31"/>
  <c r="AF146" i="31"/>
  <c r="AE146" i="31"/>
  <c r="AD146" i="31"/>
  <c r="AC146" i="31"/>
  <c r="AB146" i="31"/>
  <c r="AA146" i="31"/>
  <c r="Z146" i="31"/>
  <c r="AX146" i="31" s="1"/>
  <c r="AZ146" i="31" s="1"/>
  <c r="Y146" i="31"/>
  <c r="X146" i="31"/>
  <c r="W146" i="31"/>
  <c r="V146" i="31"/>
  <c r="U146" i="31"/>
  <c r="T146" i="31"/>
  <c r="S146" i="31"/>
  <c r="AW144" i="31"/>
  <c r="AV144" i="31"/>
  <c r="AU144" i="31"/>
  <c r="AT144" i="31"/>
  <c r="AS144" i="31"/>
  <c r="AR144" i="31"/>
  <c r="AQ144" i="31"/>
  <c r="AP144" i="31"/>
  <c r="AO144" i="31"/>
  <c r="AN144" i="31"/>
  <c r="AM144" i="31"/>
  <c r="AL144" i="31"/>
  <c r="AK144" i="31"/>
  <c r="AJ144" i="31"/>
  <c r="AI144" i="31"/>
  <c r="AH144" i="31"/>
  <c r="AG144" i="31"/>
  <c r="AF144" i="31"/>
  <c r="AE144" i="31"/>
  <c r="AD144" i="31"/>
  <c r="AC144" i="31"/>
  <c r="AB144" i="31"/>
  <c r="AA144" i="31"/>
  <c r="Z144" i="31"/>
  <c r="Y144" i="31"/>
  <c r="X144" i="31"/>
  <c r="W144" i="31"/>
  <c r="V144" i="31"/>
  <c r="U144" i="31"/>
  <c r="T144" i="31"/>
  <c r="AX144" i="31" s="1"/>
  <c r="AZ144" i="31" s="1"/>
  <c r="S144" i="31"/>
  <c r="F144" i="31"/>
  <c r="AW143" i="31"/>
  <c r="AV143" i="31"/>
  <c r="AU143" i="31"/>
  <c r="AT143" i="31"/>
  <c r="AS143" i="31"/>
  <c r="AR143" i="31"/>
  <c r="AQ143" i="31"/>
  <c r="AP143" i="31"/>
  <c r="AO143" i="31"/>
  <c r="AN143" i="31"/>
  <c r="AM143" i="31"/>
  <c r="AL143" i="31"/>
  <c r="AK143" i="31"/>
  <c r="AJ143" i="31"/>
  <c r="AI143" i="31"/>
  <c r="AH143" i="31"/>
  <c r="AG143" i="31"/>
  <c r="AF143" i="31"/>
  <c r="AE143" i="31"/>
  <c r="AD143" i="31"/>
  <c r="AC143" i="31"/>
  <c r="AB143" i="31"/>
  <c r="AA143" i="31"/>
  <c r="Z143" i="31"/>
  <c r="Y143" i="31"/>
  <c r="X143" i="31"/>
  <c r="W143" i="31"/>
  <c r="V143" i="31"/>
  <c r="AX143" i="31" s="1"/>
  <c r="AZ143" i="31" s="1"/>
  <c r="U143" i="31"/>
  <c r="T143" i="31"/>
  <c r="S143" i="31"/>
  <c r="AW141" i="31"/>
  <c r="AV141" i="31"/>
  <c r="AU141" i="31"/>
  <c r="AT141" i="31"/>
  <c r="AS141" i="31"/>
  <c r="AR141" i="31"/>
  <c r="AQ141" i="31"/>
  <c r="AP141" i="31"/>
  <c r="AO141" i="31"/>
  <c r="AN141" i="31"/>
  <c r="AM141" i="31"/>
  <c r="AL141" i="31"/>
  <c r="AK141" i="31"/>
  <c r="AJ141" i="31"/>
  <c r="AI141" i="31"/>
  <c r="AH141" i="31"/>
  <c r="AG141" i="31"/>
  <c r="AF141" i="31"/>
  <c r="AE141" i="31"/>
  <c r="AD141" i="31"/>
  <c r="AC141" i="31"/>
  <c r="AB141" i="31"/>
  <c r="AA141" i="31"/>
  <c r="Z141" i="31"/>
  <c r="Y141" i="31"/>
  <c r="X141" i="31"/>
  <c r="AX141" i="31" s="1"/>
  <c r="AZ141" i="31" s="1"/>
  <c r="W141" i="31"/>
  <c r="V141" i="31"/>
  <c r="U141" i="31"/>
  <c r="T141" i="31"/>
  <c r="S141" i="31"/>
  <c r="F141" i="31"/>
  <c r="AW140" i="31"/>
  <c r="AV140" i="31"/>
  <c r="AU140" i="31"/>
  <c r="AT140" i="31"/>
  <c r="AS140" i="31"/>
  <c r="AR140" i="31"/>
  <c r="AQ140" i="31"/>
  <c r="AP140" i="31"/>
  <c r="AO140" i="31"/>
  <c r="AN140" i="31"/>
  <c r="AM140" i="31"/>
  <c r="AL140" i="31"/>
  <c r="AK140" i="31"/>
  <c r="AJ140" i="31"/>
  <c r="AI140" i="31"/>
  <c r="AH140" i="31"/>
  <c r="AG140" i="31"/>
  <c r="AF140" i="31"/>
  <c r="AE140" i="31"/>
  <c r="AD140" i="31"/>
  <c r="AC140" i="31"/>
  <c r="AB140" i="31"/>
  <c r="AA140" i="31"/>
  <c r="Z140" i="31"/>
  <c r="AX140" i="31" s="1"/>
  <c r="AZ140" i="31" s="1"/>
  <c r="Y140" i="31"/>
  <c r="X140" i="31"/>
  <c r="W140" i="31"/>
  <c r="V140" i="31"/>
  <c r="U140" i="31"/>
  <c r="T140" i="31"/>
  <c r="S140" i="31"/>
  <c r="AW138" i="31"/>
  <c r="AV138" i="31"/>
  <c r="AU138" i="31"/>
  <c r="AT138" i="31"/>
  <c r="AS138" i="31"/>
  <c r="AR138" i="31"/>
  <c r="AQ138" i="31"/>
  <c r="AP138" i="31"/>
  <c r="AO138" i="31"/>
  <c r="AN138" i="31"/>
  <c r="AM138" i="31"/>
  <c r="AL138" i="31"/>
  <c r="AK138" i="31"/>
  <c r="AJ138" i="31"/>
  <c r="AI138" i="31"/>
  <c r="AH138" i="31"/>
  <c r="AG138" i="31"/>
  <c r="AF138" i="31"/>
  <c r="AE138" i="31"/>
  <c r="AD138" i="31"/>
  <c r="AC138" i="31"/>
  <c r="AB138" i="31"/>
  <c r="AA138" i="31"/>
  <c r="Z138" i="31"/>
  <c r="Y138" i="31"/>
  <c r="X138" i="31"/>
  <c r="W138" i="31"/>
  <c r="V138" i="31"/>
  <c r="U138" i="31"/>
  <c r="T138" i="31"/>
  <c r="S138" i="31"/>
  <c r="F138" i="31"/>
  <c r="AZ137" i="31"/>
  <c r="AW137" i="31"/>
  <c r="AV137" i="31"/>
  <c r="AU137" i="31"/>
  <c r="AT137" i="31"/>
  <c r="AS137" i="31"/>
  <c r="AR137" i="31"/>
  <c r="AQ137" i="31"/>
  <c r="AP137" i="31"/>
  <c r="AO137" i="31"/>
  <c r="AN137" i="31"/>
  <c r="AM137" i="31"/>
  <c r="AL137" i="31"/>
  <c r="AK137" i="31"/>
  <c r="AJ137" i="31"/>
  <c r="AI137" i="31"/>
  <c r="AH137" i="31"/>
  <c r="AG137" i="31"/>
  <c r="AF137" i="31"/>
  <c r="AE137" i="31"/>
  <c r="AD137" i="31"/>
  <c r="AC137" i="31"/>
  <c r="AB137" i="31"/>
  <c r="AA137" i="31"/>
  <c r="Z137" i="31"/>
  <c r="Y137" i="31"/>
  <c r="X137" i="31"/>
  <c r="W137" i="31"/>
  <c r="V137" i="31"/>
  <c r="U137" i="31"/>
  <c r="T137" i="31"/>
  <c r="S137" i="31"/>
  <c r="AX137" i="31" s="1"/>
  <c r="AW135" i="31"/>
  <c r="AV135" i="31"/>
  <c r="AU135" i="31"/>
  <c r="AT135" i="31"/>
  <c r="AS135" i="31"/>
  <c r="AR135" i="31"/>
  <c r="AQ135" i="31"/>
  <c r="AP135" i="31"/>
  <c r="AO135" i="31"/>
  <c r="AN135" i="31"/>
  <c r="AM135" i="31"/>
  <c r="AL135" i="31"/>
  <c r="AK135" i="31"/>
  <c r="AJ135" i="31"/>
  <c r="AI135" i="31"/>
  <c r="AH135" i="31"/>
  <c r="AG135" i="31"/>
  <c r="AF135" i="31"/>
  <c r="AE135" i="31"/>
  <c r="AD135" i="31"/>
  <c r="AC135" i="31"/>
  <c r="AB135" i="31"/>
  <c r="AA135" i="31"/>
  <c r="Z135" i="31"/>
  <c r="Y135" i="31"/>
  <c r="X135" i="31"/>
  <c r="W135" i="31"/>
  <c r="V135" i="31"/>
  <c r="U135" i="31"/>
  <c r="T135" i="31"/>
  <c r="S135" i="31"/>
  <c r="F135" i="31"/>
  <c r="AW134" i="31"/>
  <c r="AV134" i="31"/>
  <c r="AU134" i="31"/>
  <c r="AT134" i="31"/>
  <c r="AS134" i="31"/>
  <c r="AR134" i="31"/>
  <c r="AQ134" i="31"/>
  <c r="AP134" i="31"/>
  <c r="AO134" i="31"/>
  <c r="AN134" i="31"/>
  <c r="AM134" i="31"/>
  <c r="AL134" i="31"/>
  <c r="AK134" i="31"/>
  <c r="AJ134" i="31"/>
  <c r="AI134" i="31"/>
  <c r="AH134" i="31"/>
  <c r="AG134" i="31"/>
  <c r="AF134" i="31"/>
  <c r="AE134" i="31"/>
  <c r="AD134" i="31"/>
  <c r="AC134" i="31"/>
  <c r="AB134" i="31"/>
  <c r="AA134" i="31"/>
  <c r="Z134" i="31"/>
  <c r="Y134" i="31"/>
  <c r="X134" i="31"/>
  <c r="W134" i="31"/>
  <c r="V134" i="31"/>
  <c r="U134" i="31"/>
  <c r="T134" i="31"/>
  <c r="S134" i="31"/>
  <c r="AW132" i="31"/>
  <c r="AV132" i="31"/>
  <c r="AU132" i="31"/>
  <c r="AT132" i="31"/>
  <c r="AS132" i="31"/>
  <c r="AR132" i="31"/>
  <c r="AQ132" i="31"/>
  <c r="AP132" i="31"/>
  <c r="AO132" i="31"/>
  <c r="AN132" i="31"/>
  <c r="AM132" i="31"/>
  <c r="AL132" i="31"/>
  <c r="AK132" i="31"/>
  <c r="AJ132" i="31"/>
  <c r="AI132" i="31"/>
  <c r="AH132" i="31"/>
  <c r="AG132" i="31"/>
  <c r="AF132" i="31"/>
  <c r="AE132" i="31"/>
  <c r="AD132" i="31"/>
  <c r="AC132" i="31"/>
  <c r="AB132" i="31"/>
  <c r="AA132" i="31"/>
  <c r="Z132" i="31"/>
  <c r="Y132" i="31"/>
  <c r="X132" i="31"/>
  <c r="W132" i="31"/>
  <c r="V132" i="31"/>
  <c r="U132" i="31"/>
  <c r="T132" i="31"/>
  <c r="S132" i="31"/>
  <c r="F132" i="31"/>
  <c r="AW131" i="31"/>
  <c r="AV131" i="31"/>
  <c r="AU131" i="31"/>
  <c r="AT131" i="31"/>
  <c r="AS131" i="31"/>
  <c r="AR131" i="31"/>
  <c r="AQ131" i="31"/>
  <c r="AP131" i="31"/>
  <c r="AO131" i="31"/>
  <c r="AN131" i="31"/>
  <c r="AM131" i="31"/>
  <c r="AL131" i="31"/>
  <c r="AK131" i="31"/>
  <c r="AJ131" i="31"/>
  <c r="AI131" i="31"/>
  <c r="AH131" i="31"/>
  <c r="AG131" i="31"/>
  <c r="AF131" i="31"/>
  <c r="AE131" i="31"/>
  <c r="AD131" i="31"/>
  <c r="AC131" i="31"/>
  <c r="AB131" i="31"/>
  <c r="AA131" i="31"/>
  <c r="Z131" i="31"/>
  <c r="Y131" i="31"/>
  <c r="X131" i="31"/>
  <c r="W131" i="31"/>
  <c r="V131" i="31"/>
  <c r="U131" i="31"/>
  <c r="T131" i="31"/>
  <c r="S131" i="31"/>
  <c r="AW129" i="31"/>
  <c r="AV129" i="31"/>
  <c r="AU129" i="31"/>
  <c r="AT129" i="31"/>
  <c r="AS129" i="31"/>
  <c r="AR129" i="31"/>
  <c r="AQ129" i="31"/>
  <c r="AP129" i="31"/>
  <c r="AO129" i="31"/>
  <c r="AN129" i="31"/>
  <c r="AM129" i="31"/>
  <c r="AL129" i="31"/>
  <c r="AK129" i="31"/>
  <c r="AJ129" i="31"/>
  <c r="AI129" i="31"/>
  <c r="AH129" i="31"/>
  <c r="AG129" i="31"/>
  <c r="AF129" i="31"/>
  <c r="AE129" i="31"/>
  <c r="AD129" i="31"/>
  <c r="AC129" i="31"/>
  <c r="AB129" i="31"/>
  <c r="AA129" i="31"/>
  <c r="Z129" i="31"/>
  <c r="AX129" i="31" s="1"/>
  <c r="AZ129" i="31" s="1"/>
  <c r="Y129" i="31"/>
  <c r="X129" i="31"/>
  <c r="W129" i="31"/>
  <c r="V129" i="31"/>
  <c r="U129" i="31"/>
  <c r="T129" i="31"/>
  <c r="S129" i="31"/>
  <c r="F129" i="31"/>
  <c r="AW128" i="31"/>
  <c r="AV128" i="31"/>
  <c r="AU128" i="31"/>
  <c r="AT128" i="31"/>
  <c r="AS128" i="31"/>
  <c r="AR128" i="31"/>
  <c r="AQ128" i="31"/>
  <c r="AP128" i="31"/>
  <c r="AO128" i="31"/>
  <c r="AN128" i="31"/>
  <c r="AM128" i="31"/>
  <c r="AL128" i="31"/>
  <c r="AK128" i="31"/>
  <c r="AJ128" i="31"/>
  <c r="AI128" i="31"/>
  <c r="AH128" i="31"/>
  <c r="AG128" i="31"/>
  <c r="AF128" i="31"/>
  <c r="AE128" i="31"/>
  <c r="AD128" i="31"/>
  <c r="AC128" i="31"/>
  <c r="AB128" i="31"/>
  <c r="AA128" i="31"/>
  <c r="Z128" i="31"/>
  <c r="Y128" i="31"/>
  <c r="X128" i="31"/>
  <c r="W128" i="31"/>
  <c r="V128" i="31"/>
  <c r="U128" i="31"/>
  <c r="T128" i="31"/>
  <c r="AX128" i="31" s="1"/>
  <c r="AZ128" i="31" s="1"/>
  <c r="S128"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AX126" i="31" s="1"/>
  <c r="AZ126" i="31" s="1"/>
  <c r="S126" i="31"/>
  <c r="F126" i="31"/>
  <c r="AW125" i="31"/>
  <c r="AV125" i="31"/>
  <c r="AU125" i="31"/>
  <c r="AT125" i="31"/>
  <c r="AS125" i="31"/>
  <c r="AR125" i="31"/>
  <c r="AQ125" i="31"/>
  <c r="AP125" i="31"/>
  <c r="AO125" i="31"/>
  <c r="AN125" i="31"/>
  <c r="AM125" i="31"/>
  <c r="AL125" i="31"/>
  <c r="AK125" i="31"/>
  <c r="AJ125" i="31"/>
  <c r="AI125" i="31"/>
  <c r="AH125" i="31"/>
  <c r="AG125" i="31"/>
  <c r="AF125" i="31"/>
  <c r="AE125" i="31"/>
  <c r="AD125" i="31"/>
  <c r="AC125" i="31"/>
  <c r="AB125" i="31"/>
  <c r="AA125" i="31"/>
  <c r="Z125" i="31"/>
  <c r="Y125" i="31"/>
  <c r="X125" i="31"/>
  <c r="W125" i="31"/>
  <c r="V125" i="31"/>
  <c r="U125" i="31"/>
  <c r="T125" i="31"/>
  <c r="S125" i="31"/>
  <c r="AW123" i="31"/>
  <c r="AV123" i="31"/>
  <c r="AU123" i="31"/>
  <c r="AT123" i="31"/>
  <c r="AS123" i="31"/>
  <c r="AR123" i="31"/>
  <c r="AQ123" i="31"/>
  <c r="AP123" i="31"/>
  <c r="AO123" i="31"/>
  <c r="AN123" i="31"/>
  <c r="AM123" i="31"/>
  <c r="AL123" i="31"/>
  <c r="AK123" i="31"/>
  <c r="AJ123" i="31"/>
  <c r="AI123" i="31"/>
  <c r="AH123" i="31"/>
  <c r="AG123" i="31"/>
  <c r="AF123" i="31"/>
  <c r="AE123" i="31"/>
  <c r="AD123" i="31"/>
  <c r="AC123" i="31"/>
  <c r="AB123" i="31"/>
  <c r="AA123" i="31"/>
  <c r="Z123" i="31"/>
  <c r="Y123" i="31"/>
  <c r="X123" i="31"/>
  <c r="W123" i="31"/>
  <c r="V123" i="31"/>
  <c r="U123" i="31"/>
  <c r="AX123" i="31" s="1"/>
  <c r="AZ123" i="31" s="1"/>
  <c r="T123" i="31"/>
  <c r="S123" i="31"/>
  <c r="F123" i="31"/>
  <c r="AW122" i="31"/>
  <c r="AV122" i="31"/>
  <c r="AU122" i="31"/>
  <c r="AT122" i="31"/>
  <c r="AS122" i="31"/>
  <c r="AR122" i="31"/>
  <c r="AQ122" i="31"/>
  <c r="AP122" i="31"/>
  <c r="AO122" i="31"/>
  <c r="AN122" i="31"/>
  <c r="AM122" i="31"/>
  <c r="AL122" i="31"/>
  <c r="AK122" i="31"/>
  <c r="AJ122" i="31"/>
  <c r="AI122" i="31"/>
  <c r="AH122" i="31"/>
  <c r="AG122" i="31"/>
  <c r="AF122" i="31"/>
  <c r="AE122" i="31"/>
  <c r="AD122" i="31"/>
  <c r="AC122" i="31"/>
  <c r="AB122" i="31"/>
  <c r="AA122" i="31"/>
  <c r="Z122" i="31"/>
  <c r="Y122" i="31"/>
  <c r="X122" i="31"/>
  <c r="W122" i="31"/>
  <c r="V122" i="31"/>
  <c r="AX122" i="31" s="1"/>
  <c r="AZ122" i="31" s="1"/>
  <c r="U122" i="31"/>
  <c r="T122" i="31"/>
  <c r="S122" i="31"/>
  <c r="AW120" i="31"/>
  <c r="AV120" i="31"/>
  <c r="AU120" i="31"/>
  <c r="AT120" i="31"/>
  <c r="AS120" i="31"/>
  <c r="AR120" i="31"/>
  <c r="AQ120" i="31"/>
  <c r="AP120" i="31"/>
  <c r="AO120" i="31"/>
  <c r="AN120" i="31"/>
  <c r="AM120" i="31"/>
  <c r="AL120" i="31"/>
  <c r="AK120" i="31"/>
  <c r="AJ120" i="31"/>
  <c r="AI120" i="31"/>
  <c r="AH120" i="31"/>
  <c r="AG120" i="31"/>
  <c r="AF120" i="31"/>
  <c r="AE120" i="31"/>
  <c r="AD120" i="31"/>
  <c r="AC120" i="31"/>
  <c r="AB120" i="31"/>
  <c r="AA120" i="31"/>
  <c r="Z120" i="31"/>
  <c r="Y120" i="31"/>
  <c r="X120" i="31"/>
  <c r="W120" i="31"/>
  <c r="V120" i="31"/>
  <c r="U120" i="31"/>
  <c r="T120" i="31"/>
  <c r="S120" i="31"/>
  <c r="F120" i="31"/>
  <c r="AW119" i="31"/>
  <c r="AV119" i="31"/>
  <c r="AU119" i="31"/>
  <c r="AT119" i="31"/>
  <c r="AS119" i="31"/>
  <c r="AR119" i="31"/>
  <c r="AQ119" i="31"/>
  <c r="AP119" i="31"/>
  <c r="AO119" i="31"/>
  <c r="AN119" i="31"/>
  <c r="AM119" i="31"/>
  <c r="AL119" i="31"/>
  <c r="AK119" i="31"/>
  <c r="AJ119" i="31"/>
  <c r="AI119" i="31"/>
  <c r="AH119" i="31"/>
  <c r="AG119" i="31"/>
  <c r="AF119" i="31"/>
  <c r="AE119" i="31"/>
  <c r="AD119" i="31"/>
  <c r="AC119" i="31"/>
  <c r="AB119" i="31"/>
  <c r="AA119" i="31"/>
  <c r="Z119" i="31"/>
  <c r="Y119" i="31"/>
  <c r="X119" i="31"/>
  <c r="W119" i="31"/>
  <c r="V119" i="31"/>
  <c r="U119" i="31"/>
  <c r="T119" i="31"/>
  <c r="S119" i="31"/>
  <c r="AW117" i="31"/>
  <c r="AV117" i="31"/>
  <c r="AU117" i="31"/>
  <c r="AT117" i="31"/>
  <c r="AS117" i="31"/>
  <c r="AR117" i="31"/>
  <c r="AQ117" i="31"/>
  <c r="AP117" i="31"/>
  <c r="AO117" i="31"/>
  <c r="AN117" i="31"/>
  <c r="AM117" i="31"/>
  <c r="AL117" i="31"/>
  <c r="AK117" i="31"/>
  <c r="AJ117" i="31"/>
  <c r="AI117" i="31"/>
  <c r="AH117" i="31"/>
  <c r="AG117" i="31"/>
  <c r="AF117" i="31"/>
  <c r="AE117" i="31"/>
  <c r="AD117" i="31"/>
  <c r="AC117" i="31"/>
  <c r="AB117" i="31"/>
  <c r="AA117" i="31"/>
  <c r="Z117" i="31"/>
  <c r="AX117" i="31" s="1"/>
  <c r="AZ117" i="31" s="1"/>
  <c r="Y117" i="31"/>
  <c r="X117" i="31"/>
  <c r="W117" i="31"/>
  <c r="V117" i="31"/>
  <c r="U117" i="31"/>
  <c r="T117" i="31"/>
  <c r="S117" i="31"/>
  <c r="F117" i="31"/>
  <c r="AW116" i="31"/>
  <c r="AV116" i="31"/>
  <c r="AU116" i="31"/>
  <c r="AT116" i="31"/>
  <c r="AS116" i="31"/>
  <c r="AR116" i="31"/>
  <c r="AQ116" i="31"/>
  <c r="AP116" i="31"/>
  <c r="AO116" i="31"/>
  <c r="AN116" i="31"/>
  <c r="AM116" i="31"/>
  <c r="AL116" i="31"/>
  <c r="AK116" i="31"/>
  <c r="AJ116" i="31"/>
  <c r="AI116" i="31"/>
  <c r="AH116" i="31"/>
  <c r="AG116" i="31"/>
  <c r="AF116" i="31"/>
  <c r="AE116" i="31"/>
  <c r="AD116" i="31"/>
  <c r="AC116" i="31"/>
  <c r="AB116" i="31"/>
  <c r="AA116" i="31"/>
  <c r="Z116" i="31"/>
  <c r="Y116" i="31"/>
  <c r="X116" i="31"/>
  <c r="W116" i="31"/>
  <c r="V116" i="31"/>
  <c r="U116" i="31"/>
  <c r="T116" i="31"/>
  <c r="S116" i="31"/>
  <c r="AW114" i="31"/>
  <c r="AV114" i="31"/>
  <c r="AU114" i="31"/>
  <c r="AT114" i="31"/>
  <c r="AS114" i="31"/>
  <c r="AR114" i="31"/>
  <c r="AQ114" i="31"/>
  <c r="AP114" i="31"/>
  <c r="AO114" i="31"/>
  <c r="AN114" i="31"/>
  <c r="AM114" i="31"/>
  <c r="AL114" i="31"/>
  <c r="AK114" i="31"/>
  <c r="AJ114" i="31"/>
  <c r="AI114" i="31"/>
  <c r="AH114" i="31"/>
  <c r="AG114" i="31"/>
  <c r="AF114" i="31"/>
  <c r="AE114" i="31"/>
  <c r="AD114" i="31"/>
  <c r="AC114" i="31"/>
  <c r="AB114" i="31"/>
  <c r="AA114" i="31"/>
  <c r="Z114" i="31"/>
  <c r="Y114" i="31"/>
  <c r="X114" i="31"/>
  <c r="W114" i="31"/>
  <c r="V114" i="31"/>
  <c r="U114" i="31"/>
  <c r="T114" i="31"/>
  <c r="S114" i="31"/>
  <c r="F114" i="31"/>
  <c r="AW113" i="31"/>
  <c r="AV113" i="31"/>
  <c r="AU113" i="31"/>
  <c r="AT113" i="31"/>
  <c r="AS113" i="31"/>
  <c r="AR113" i="31"/>
  <c r="AQ113" i="31"/>
  <c r="AP113" i="31"/>
  <c r="AO113" i="31"/>
  <c r="AN113" i="31"/>
  <c r="AM113" i="31"/>
  <c r="AL113" i="31"/>
  <c r="AK113" i="31"/>
  <c r="AJ113" i="31"/>
  <c r="AI113" i="31"/>
  <c r="AH113" i="31"/>
  <c r="AG113" i="31"/>
  <c r="AF113" i="31"/>
  <c r="AE113" i="31"/>
  <c r="AD113" i="31"/>
  <c r="AC113" i="31"/>
  <c r="AB113" i="31"/>
  <c r="AA113" i="31"/>
  <c r="Z113" i="31"/>
  <c r="Y113" i="31"/>
  <c r="X113" i="31"/>
  <c r="W113" i="31"/>
  <c r="V113" i="31"/>
  <c r="U113" i="31"/>
  <c r="T113" i="31"/>
  <c r="S113" i="31"/>
  <c r="AW111" i="31"/>
  <c r="AV111" i="31"/>
  <c r="AU111" i="31"/>
  <c r="AT111" i="31"/>
  <c r="AS111" i="31"/>
  <c r="AR111" i="31"/>
  <c r="AQ111" i="31"/>
  <c r="AP111" i="31"/>
  <c r="AO111" i="31"/>
  <c r="AN111" i="31"/>
  <c r="AM111" i="31"/>
  <c r="AL111" i="31"/>
  <c r="AK111" i="31"/>
  <c r="AJ111" i="31"/>
  <c r="AI111" i="31"/>
  <c r="AH111" i="31"/>
  <c r="AG111" i="31"/>
  <c r="AF111" i="31"/>
  <c r="AE111" i="31"/>
  <c r="AD111" i="31"/>
  <c r="AC111" i="31"/>
  <c r="AB111" i="31"/>
  <c r="AA111" i="31"/>
  <c r="Z111" i="31"/>
  <c r="Y111" i="31"/>
  <c r="X111" i="31"/>
  <c r="AX111" i="31" s="1"/>
  <c r="AZ111" i="31" s="1"/>
  <c r="W111" i="31"/>
  <c r="V111" i="31"/>
  <c r="U111" i="31"/>
  <c r="T111" i="31"/>
  <c r="S111" i="31"/>
  <c r="F111" i="31"/>
  <c r="AW110" i="31"/>
  <c r="AV110" i="31"/>
  <c r="AU110" i="31"/>
  <c r="AT110" i="31"/>
  <c r="AS110" i="31"/>
  <c r="AR110" i="31"/>
  <c r="AQ110" i="31"/>
  <c r="AP110" i="31"/>
  <c r="AO110" i="31"/>
  <c r="AN110" i="31"/>
  <c r="AM110" i="31"/>
  <c r="AL110" i="31"/>
  <c r="AK110" i="31"/>
  <c r="AJ110" i="31"/>
  <c r="AI110" i="31"/>
  <c r="AH110" i="31"/>
  <c r="AG110" i="31"/>
  <c r="AF110" i="31"/>
  <c r="AE110" i="31"/>
  <c r="AD110" i="31"/>
  <c r="AC110" i="31"/>
  <c r="AB110" i="31"/>
  <c r="AA110" i="31"/>
  <c r="Z110" i="31"/>
  <c r="AX110" i="31" s="1"/>
  <c r="AZ110" i="31" s="1"/>
  <c r="Y110" i="31"/>
  <c r="X110" i="31"/>
  <c r="W110" i="31"/>
  <c r="V110" i="31"/>
  <c r="U110" i="31"/>
  <c r="T110" i="31"/>
  <c r="S110" i="31"/>
  <c r="AW108" i="31"/>
  <c r="AV108" i="31"/>
  <c r="AU108" i="31"/>
  <c r="AT108" i="31"/>
  <c r="AS108" i="31"/>
  <c r="AR108" i="31"/>
  <c r="AQ108" i="31"/>
  <c r="AP108" i="31"/>
  <c r="AO108" i="31"/>
  <c r="AN108" i="31"/>
  <c r="AM108" i="31"/>
  <c r="AL108" i="31"/>
  <c r="AK108" i="31"/>
  <c r="AJ108" i="31"/>
  <c r="AI108" i="31"/>
  <c r="AH108" i="31"/>
  <c r="AG108" i="31"/>
  <c r="AF108" i="31"/>
  <c r="AE108" i="31"/>
  <c r="AD108" i="31"/>
  <c r="AC108" i="31"/>
  <c r="AB108" i="31"/>
  <c r="AA108" i="31"/>
  <c r="Z108" i="31"/>
  <c r="Y108" i="31"/>
  <c r="X108" i="31"/>
  <c r="W108" i="31"/>
  <c r="V108" i="31"/>
  <c r="U108" i="31"/>
  <c r="T108" i="31"/>
  <c r="S108" i="31"/>
  <c r="F108" i="31"/>
  <c r="AW107" i="31"/>
  <c r="AV107" i="31"/>
  <c r="AU107" i="31"/>
  <c r="AT107" i="31"/>
  <c r="AS107" i="31"/>
  <c r="AR107" i="31"/>
  <c r="AQ107" i="31"/>
  <c r="AP107" i="31"/>
  <c r="AO107" i="31"/>
  <c r="AN107" i="31"/>
  <c r="AM107" i="31"/>
  <c r="AL107" i="31"/>
  <c r="AK107" i="31"/>
  <c r="AJ107" i="31"/>
  <c r="AI107" i="31"/>
  <c r="AH107" i="31"/>
  <c r="AG107" i="31"/>
  <c r="AF107" i="31"/>
  <c r="AE107" i="31"/>
  <c r="AD107" i="31"/>
  <c r="AC107" i="31"/>
  <c r="AB107" i="31"/>
  <c r="AA107" i="31"/>
  <c r="Z107" i="31"/>
  <c r="Y107" i="31"/>
  <c r="X107" i="31"/>
  <c r="W107" i="31"/>
  <c r="V107" i="31"/>
  <c r="U107" i="31"/>
  <c r="T107" i="31"/>
  <c r="S107" i="31"/>
  <c r="AX107" i="31" s="1"/>
  <c r="AZ107" i="31" s="1"/>
  <c r="AW105" i="31"/>
  <c r="AV105" i="31"/>
  <c r="AU105" i="31"/>
  <c r="AT105" i="31"/>
  <c r="AS105" i="31"/>
  <c r="AR105" i="31"/>
  <c r="AQ105" i="31"/>
  <c r="AP105" i="31"/>
  <c r="AO105" i="31"/>
  <c r="AN105" i="31"/>
  <c r="AM105" i="31"/>
  <c r="AL105" i="31"/>
  <c r="AK105" i="31"/>
  <c r="AJ105" i="31"/>
  <c r="AI105" i="31"/>
  <c r="AH105" i="31"/>
  <c r="AG105" i="31"/>
  <c r="AF105" i="31"/>
  <c r="AE105" i="31"/>
  <c r="AD105" i="31"/>
  <c r="AC105" i="31"/>
  <c r="AB105" i="31"/>
  <c r="AA105" i="31"/>
  <c r="Z105" i="31"/>
  <c r="Y105" i="31"/>
  <c r="X105" i="31"/>
  <c r="W105" i="31"/>
  <c r="V105" i="31"/>
  <c r="U105" i="31"/>
  <c r="T105" i="31"/>
  <c r="AX105" i="31" s="1"/>
  <c r="AZ105" i="31" s="1"/>
  <c r="S105" i="31"/>
  <c r="F105" i="31"/>
  <c r="AW104" i="31"/>
  <c r="AV104" i="31"/>
  <c r="AU104" i="31"/>
  <c r="AT104" i="31"/>
  <c r="AS104" i="31"/>
  <c r="AR104" i="31"/>
  <c r="AQ104" i="31"/>
  <c r="AP104" i="31"/>
  <c r="AO104" i="31"/>
  <c r="AN104" i="31"/>
  <c r="AM104" i="31"/>
  <c r="AL104" i="31"/>
  <c r="AK104" i="31"/>
  <c r="AJ104" i="31"/>
  <c r="AI104" i="31"/>
  <c r="AH104" i="31"/>
  <c r="AG104" i="31"/>
  <c r="AF104" i="31"/>
  <c r="AE104" i="31"/>
  <c r="AD104" i="31"/>
  <c r="AC104" i="31"/>
  <c r="AB104" i="31"/>
  <c r="AA104" i="31"/>
  <c r="Z104" i="31"/>
  <c r="Y104" i="31"/>
  <c r="X104" i="31"/>
  <c r="W104" i="31"/>
  <c r="V104" i="31"/>
  <c r="U104" i="31"/>
  <c r="AX104" i="31" s="1"/>
  <c r="AZ104" i="31" s="1"/>
  <c r="T104" i="31"/>
  <c r="S104" i="31"/>
  <c r="AW102" i="31"/>
  <c r="AV102" i="31"/>
  <c r="AU102" i="31"/>
  <c r="AT102" i="31"/>
  <c r="AS102" i="31"/>
  <c r="AR102" i="31"/>
  <c r="AQ102" i="31"/>
  <c r="AP102" i="31"/>
  <c r="AO102" i="31"/>
  <c r="AN102" i="31"/>
  <c r="AM102" i="31"/>
  <c r="AL102" i="31"/>
  <c r="AK102" i="31"/>
  <c r="AJ102" i="31"/>
  <c r="AI102" i="31"/>
  <c r="AH102" i="31"/>
  <c r="AG102" i="31"/>
  <c r="AF102" i="31"/>
  <c r="AE102" i="31"/>
  <c r="AD102" i="31"/>
  <c r="AC102" i="31"/>
  <c r="AB102" i="31"/>
  <c r="AA102" i="31"/>
  <c r="Z102" i="31"/>
  <c r="Y102" i="31"/>
  <c r="X102" i="31"/>
  <c r="W102" i="31"/>
  <c r="V102" i="31"/>
  <c r="U102" i="31"/>
  <c r="T102" i="31"/>
  <c r="S102" i="31"/>
  <c r="F102" i="31"/>
  <c r="AW101" i="31"/>
  <c r="AV101" i="31"/>
  <c r="AU101" i="31"/>
  <c r="AT101" i="31"/>
  <c r="AS101" i="31"/>
  <c r="AR101" i="31"/>
  <c r="AQ101" i="31"/>
  <c r="AP101" i="31"/>
  <c r="AO101" i="31"/>
  <c r="AN101" i="31"/>
  <c r="AM101" i="31"/>
  <c r="AL101" i="31"/>
  <c r="AK101" i="31"/>
  <c r="AJ101" i="31"/>
  <c r="AI101" i="31"/>
  <c r="AH101" i="31"/>
  <c r="AG101" i="31"/>
  <c r="AF101" i="31"/>
  <c r="AE101" i="31"/>
  <c r="AD101" i="31"/>
  <c r="AC101" i="31"/>
  <c r="AB101" i="31"/>
  <c r="AA101" i="31"/>
  <c r="Z101" i="31"/>
  <c r="Y101" i="31"/>
  <c r="X101" i="31"/>
  <c r="AX101" i="31" s="1"/>
  <c r="AZ101" i="31" s="1"/>
  <c r="W101" i="31"/>
  <c r="V101" i="31"/>
  <c r="U101" i="31"/>
  <c r="T101" i="31"/>
  <c r="S101" i="31"/>
  <c r="AW99" i="31"/>
  <c r="AV99" i="31"/>
  <c r="AU99" i="31"/>
  <c r="AT99" i="31"/>
  <c r="AS99" i="31"/>
  <c r="AR99" i="31"/>
  <c r="AQ99" i="31"/>
  <c r="AP99" i="31"/>
  <c r="AO99" i="31"/>
  <c r="AN99" i="31"/>
  <c r="AM99" i="31"/>
  <c r="AL99" i="31"/>
  <c r="AK99" i="31"/>
  <c r="AJ99" i="31"/>
  <c r="AI99" i="31"/>
  <c r="AH99" i="31"/>
  <c r="AG99" i="31"/>
  <c r="AF99" i="31"/>
  <c r="AE99" i="31"/>
  <c r="AD99" i="31"/>
  <c r="AC99" i="31"/>
  <c r="AB99" i="31"/>
  <c r="AA99" i="31"/>
  <c r="Z99" i="31"/>
  <c r="AX99" i="31" s="1"/>
  <c r="AZ99" i="31" s="1"/>
  <c r="Y99" i="31"/>
  <c r="X99" i="31"/>
  <c r="W99" i="31"/>
  <c r="V99" i="31"/>
  <c r="U99" i="31"/>
  <c r="T99" i="31"/>
  <c r="S99" i="31"/>
  <c r="F99" i="31"/>
  <c r="AW98" i="31"/>
  <c r="AV98" i="31"/>
  <c r="AU98" i="31"/>
  <c r="AT98" i="31"/>
  <c r="AS98" i="31"/>
  <c r="AR98" i="31"/>
  <c r="AQ98" i="31"/>
  <c r="AP98" i="31"/>
  <c r="AO98" i="31"/>
  <c r="AN98" i="31"/>
  <c r="AM98" i="31"/>
  <c r="AL98" i="31"/>
  <c r="AK98" i="31"/>
  <c r="AJ98" i="31"/>
  <c r="AI98" i="31"/>
  <c r="AH98" i="31"/>
  <c r="AG98" i="31"/>
  <c r="AF98" i="31"/>
  <c r="AE98" i="31"/>
  <c r="AD98" i="31"/>
  <c r="AC98" i="31"/>
  <c r="AB98" i="31"/>
  <c r="AA98" i="31"/>
  <c r="Z98" i="31"/>
  <c r="Y98" i="31"/>
  <c r="X98" i="31"/>
  <c r="W98" i="31"/>
  <c r="V98" i="31"/>
  <c r="U98" i="31"/>
  <c r="T98" i="31"/>
  <c r="S98" i="31"/>
  <c r="AW96" i="31"/>
  <c r="AV96" i="31"/>
  <c r="AU96" i="31"/>
  <c r="AT96" i="31"/>
  <c r="AS96" i="31"/>
  <c r="AR96" i="31"/>
  <c r="AQ96" i="31"/>
  <c r="AP96" i="31"/>
  <c r="AO96" i="31"/>
  <c r="AN96" i="31"/>
  <c r="AM96" i="31"/>
  <c r="AL96" i="31"/>
  <c r="AK96" i="31"/>
  <c r="AJ96" i="31"/>
  <c r="AI96" i="31"/>
  <c r="AH96" i="31"/>
  <c r="AG96" i="31"/>
  <c r="AF96" i="31"/>
  <c r="AE96" i="31"/>
  <c r="AD96" i="31"/>
  <c r="AC96" i="31"/>
  <c r="AB96" i="31"/>
  <c r="AA96" i="31"/>
  <c r="Z96" i="31"/>
  <c r="Y96" i="31"/>
  <c r="X96" i="31"/>
  <c r="W96" i="31"/>
  <c r="V96" i="31"/>
  <c r="U96" i="31"/>
  <c r="T96" i="31"/>
  <c r="AX96" i="31" s="1"/>
  <c r="AZ96" i="31" s="1"/>
  <c r="S96" i="31"/>
  <c r="F96" i="31"/>
  <c r="AW95" i="31"/>
  <c r="AV95" i="31"/>
  <c r="AU95" i="31"/>
  <c r="AT95" i="31"/>
  <c r="AS95" i="31"/>
  <c r="AR95" i="31"/>
  <c r="AQ95" i="31"/>
  <c r="AP95" i="31"/>
  <c r="AO95" i="31"/>
  <c r="AN95" i="31"/>
  <c r="AM95" i="31"/>
  <c r="AL95" i="31"/>
  <c r="AK95" i="31"/>
  <c r="AJ95" i="31"/>
  <c r="AI95" i="31"/>
  <c r="AH95" i="31"/>
  <c r="AG95" i="31"/>
  <c r="AF95" i="31"/>
  <c r="AE95" i="31"/>
  <c r="AD95" i="31"/>
  <c r="AC95" i="31"/>
  <c r="AB95" i="31"/>
  <c r="AA95" i="31"/>
  <c r="Z95" i="31"/>
  <c r="Y95" i="31"/>
  <c r="X95" i="31"/>
  <c r="W95" i="31"/>
  <c r="V95" i="31"/>
  <c r="AX95" i="31" s="1"/>
  <c r="AZ95" i="31" s="1"/>
  <c r="U95" i="31"/>
  <c r="T95" i="31"/>
  <c r="S95" i="31"/>
  <c r="AW93" i="31"/>
  <c r="AV93" i="31"/>
  <c r="AU93" i="31"/>
  <c r="AT93" i="31"/>
  <c r="AS93" i="31"/>
  <c r="AR93" i="31"/>
  <c r="AQ93" i="31"/>
  <c r="AP93" i="31"/>
  <c r="AO93" i="31"/>
  <c r="AN93" i="31"/>
  <c r="AM93" i="31"/>
  <c r="AL93" i="31"/>
  <c r="AK93" i="31"/>
  <c r="AJ93" i="31"/>
  <c r="AI93" i="31"/>
  <c r="AH93" i="31"/>
  <c r="AG93" i="31"/>
  <c r="AF93" i="31"/>
  <c r="AE93" i="31"/>
  <c r="AD93" i="31"/>
  <c r="AC93" i="31"/>
  <c r="AB93" i="31"/>
  <c r="AA93" i="31"/>
  <c r="Z93" i="31"/>
  <c r="Y93" i="31"/>
  <c r="X93" i="31"/>
  <c r="AX93" i="31" s="1"/>
  <c r="AZ93" i="31" s="1"/>
  <c r="W93" i="31"/>
  <c r="V93" i="31"/>
  <c r="U93" i="31"/>
  <c r="T93" i="31"/>
  <c r="S93" i="31"/>
  <c r="F93" i="31"/>
  <c r="AW92" i="31"/>
  <c r="AV92" i="31"/>
  <c r="AU92" i="31"/>
  <c r="AT92" i="31"/>
  <c r="AS92" i="31"/>
  <c r="AR92" i="31"/>
  <c r="AQ92" i="31"/>
  <c r="AP92" i="31"/>
  <c r="AO92" i="31"/>
  <c r="AN92" i="31"/>
  <c r="AM92" i="31"/>
  <c r="AL92" i="31"/>
  <c r="AK92" i="31"/>
  <c r="AJ92" i="31"/>
  <c r="AI92" i="31"/>
  <c r="AH92" i="31"/>
  <c r="AG92" i="31"/>
  <c r="AF92" i="31"/>
  <c r="AE92" i="31"/>
  <c r="AD92" i="31"/>
  <c r="AC92" i="31"/>
  <c r="AB92" i="31"/>
  <c r="AA92" i="31"/>
  <c r="Z92" i="31"/>
  <c r="Y92" i="31"/>
  <c r="X92" i="31"/>
  <c r="W92" i="31"/>
  <c r="AX92" i="31" s="1"/>
  <c r="AZ92" i="31" s="1"/>
  <c r="V92" i="31"/>
  <c r="U92" i="31"/>
  <c r="T92" i="31"/>
  <c r="S92" i="31"/>
  <c r="AW90" i="31"/>
  <c r="AV90" i="31"/>
  <c r="AU90" i="31"/>
  <c r="AT90" i="31"/>
  <c r="AS90" i="31"/>
  <c r="AR90" i="31"/>
  <c r="AQ90" i="31"/>
  <c r="AP90" i="31"/>
  <c r="AO90" i="31"/>
  <c r="AN90" i="31"/>
  <c r="AM90" i="31"/>
  <c r="AL90" i="31"/>
  <c r="AK90" i="31"/>
  <c r="AJ90" i="31"/>
  <c r="AI90" i="31"/>
  <c r="AH90" i="31"/>
  <c r="AG90" i="31"/>
  <c r="AF90" i="31"/>
  <c r="AE90" i="31"/>
  <c r="AD90" i="31"/>
  <c r="AC90" i="31"/>
  <c r="AB90" i="31"/>
  <c r="AA90" i="31"/>
  <c r="Z90" i="31"/>
  <c r="Y90" i="31"/>
  <c r="X90" i="31"/>
  <c r="W90" i="31"/>
  <c r="V90" i="31"/>
  <c r="U90" i="31"/>
  <c r="T90" i="31"/>
  <c r="S90" i="31"/>
  <c r="F90" i="31"/>
  <c r="AW89" i="31"/>
  <c r="AV89" i="31"/>
  <c r="AU89" i="31"/>
  <c r="AT89" i="31"/>
  <c r="AS89" i="31"/>
  <c r="AR89" i="31"/>
  <c r="AQ89" i="31"/>
  <c r="AP89" i="31"/>
  <c r="AO89" i="31"/>
  <c r="AN89" i="31"/>
  <c r="AM89" i="31"/>
  <c r="AL89" i="31"/>
  <c r="AK89" i="31"/>
  <c r="AJ89" i="31"/>
  <c r="AI89" i="31"/>
  <c r="AH89" i="31"/>
  <c r="AG89" i="31"/>
  <c r="AF89" i="31"/>
  <c r="AE89" i="31"/>
  <c r="AD89" i="31"/>
  <c r="AC89" i="31"/>
  <c r="AB89" i="31"/>
  <c r="AA89" i="31"/>
  <c r="Z89" i="31"/>
  <c r="Y89" i="31"/>
  <c r="AX89" i="31" s="1"/>
  <c r="AZ89" i="31" s="1"/>
  <c r="X89" i="31"/>
  <c r="W89" i="31"/>
  <c r="V89" i="31"/>
  <c r="U89" i="31"/>
  <c r="T89" i="31"/>
  <c r="S89" i="31"/>
  <c r="AW87" i="31"/>
  <c r="AV87" i="31"/>
  <c r="AU87" i="31"/>
  <c r="AT87" i="31"/>
  <c r="AS87" i="31"/>
  <c r="AR87" i="31"/>
  <c r="AQ87" i="31"/>
  <c r="AP87" i="31"/>
  <c r="AO87" i="31"/>
  <c r="AN87" i="31"/>
  <c r="AM87" i="31"/>
  <c r="AL87" i="31"/>
  <c r="AK87" i="31"/>
  <c r="AJ87" i="31"/>
  <c r="AI87" i="31"/>
  <c r="AH87" i="31"/>
  <c r="AG87" i="31"/>
  <c r="AF87" i="31"/>
  <c r="AE87" i="31"/>
  <c r="AD87" i="31"/>
  <c r="AC87" i="31"/>
  <c r="AB87" i="31"/>
  <c r="AA87" i="31"/>
  <c r="Z87" i="31"/>
  <c r="Y87" i="31"/>
  <c r="X87" i="31"/>
  <c r="W87" i="31"/>
  <c r="V87" i="31"/>
  <c r="U87" i="31"/>
  <c r="T87" i="31"/>
  <c r="S87" i="31"/>
  <c r="AX87" i="31" s="1"/>
  <c r="AZ87" i="31" s="1"/>
  <c r="F87" i="31"/>
  <c r="AW86" i="31"/>
  <c r="AV86" i="31"/>
  <c r="AU86" i="31"/>
  <c r="AT86" i="31"/>
  <c r="AS86" i="31"/>
  <c r="AR86" i="31"/>
  <c r="AQ86" i="31"/>
  <c r="AP86" i="31"/>
  <c r="AO86" i="31"/>
  <c r="AN86" i="31"/>
  <c r="AM86" i="31"/>
  <c r="AL86" i="31"/>
  <c r="AK86" i="31"/>
  <c r="AJ86" i="31"/>
  <c r="AI86" i="31"/>
  <c r="AH86" i="31"/>
  <c r="AG86" i="31"/>
  <c r="AF86" i="31"/>
  <c r="AE86" i="31"/>
  <c r="AD86" i="31"/>
  <c r="AC86" i="31"/>
  <c r="AB86" i="31"/>
  <c r="AA86" i="31"/>
  <c r="Z86" i="31"/>
  <c r="Y86" i="31"/>
  <c r="X86" i="31"/>
  <c r="W86" i="31"/>
  <c r="V86" i="31"/>
  <c r="U86" i="31"/>
  <c r="T86" i="31"/>
  <c r="S86" i="31"/>
  <c r="AW84" i="31"/>
  <c r="AV84" i="31"/>
  <c r="AU84" i="31"/>
  <c r="AT84" i="31"/>
  <c r="AS84" i="31"/>
  <c r="AR84" i="31"/>
  <c r="AQ84" i="31"/>
  <c r="AP84" i="31"/>
  <c r="AO84" i="31"/>
  <c r="AN84" i="31"/>
  <c r="AM84" i="31"/>
  <c r="AL84" i="31"/>
  <c r="AK84" i="31"/>
  <c r="AJ84" i="31"/>
  <c r="AI84" i="31"/>
  <c r="AH84" i="31"/>
  <c r="AG84" i="31"/>
  <c r="AF84" i="31"/>
  <c r="AE84" i="31"/>
  <c r="AD84" i="31"/>
  <c r="AC84" i="31"/>
  <c r="AB84" i="31"/>
  <c r="AA84" i="31"/>
  <c r="Z84" i="31"/>
  <c r="Y84" i="31"/>
  <c r="X84" i="31"/>
  <c r="W84" i="31"/>
  <c r="V84" i="31"/>
  <c r="U84" i="31"/>
  <c r="T84" i="31"/>
  <c r="S84" i="31"/>
  <c r="F84" i="31"/>
  <c r="AW83" i="31"/>
  <c r="AV83" i="31"/>
  <c r="AU83" i="31"/>
  <c r="AT83" i="31"/>
  <c r="AS83" i="31"/>
  <c r="AR83" i="31"/>
  <c r="AQ83" i="31"/>
  <c r="AP83" i="31"/>
  <c r="AO83" i="31"/>
  <c r="AN83" i="31"/>
  <c r="AM83" i="31"/>
  <c r="AL83" i="31"/>
  <c r="AK83" i="31"/>
  <c r="AJ83" i="31"/>
  <c r="AI83" i="31"/>
  <c r="AH83" i="31"/>
  <c r="AG83" i="31"/>
  <c r="AF83" i="31"/>
  <c r="AE83" i="31"/>
  <c r="AD83" i="31"/>
  <c r="AC83" i="31"/>
  <c r="AB83" i="31"/>
  <c r="AA83" i="31"/>
  <c r="Z83" i="31"/>
  <c r="Y83" i="31"/>
  <c r="X83" i="31"/>
  <c r="W83" i="31"/>
  <c r="V83" i="31"/>
  <c r="U83" i="31"/>
  <c r="T83" i="31"/>
  <c r="S83" i="31"/>
  <c r="AW81" i="31"/>
  <c r="AV81" i="31"/>
  <c r="AU81" i="31"/>
  <c r="AT81" i="31"/>
  <c r="AS81" i="31"/>
  <c r="AR81" i="31"/>
  <c r="AQ81" i="31"/>
  <c r="AP81" i="31"/>
  <c r="AO81" i="31"/>
  <c r="AN81" i="31"/>
  <c r="AM81" i="31"/>
  <c r="AL81" i="31"/>
  <c r="AK81" i="31"/>
  <c r="AJ81" i="31"/>
  <c r="AI81" i="31"/>
  <c r="AH81" i="31"/>
  <c r="AG81" i="31"/>
  <c r="AF81" i="31"/>
  <c r="AE81" i="31"/>
  <c r="AD81" i="31"/>
  <c r="AC81" i="31"/>
  <c r="AB81" i="31"/>
  <c r="AA81" i="31"/>
  <c r="Z81" i="31"/>
  <c r="Y81" i="31"/>
  <c r="X81" i="31"/>
  <c r="W81" i="31"/>
  <c r="V81" i="31"/>
  <c r="U81" i="31"/>
  <c r="T81" i="31"/>
  <c r="S81" i="31"/>
  <c r="AX81" i="31" s="1"/>
  <c r="AZ81" i="31" s="1"/>
  <c r="F81" i="31"/>
  <c r="AW80" i="31"/>
  <c r="AV80" i="31"/>
  <c r="AU80" i="31"/>
  <c r="AT80" i="31"/>
  <c r="AS80" i="31"/>
  <c r="AR80" i="31"/>
  <c r="AQ80" i="31"/>
  <c r="AP80" i="31"/>
  <c r="AO80" i="31"/>
  <c r="AN80" i="31"/>
  <c r="AM80" i="31"/>
  <c r="AL80" i="31"/>
  <c r="AK80" i="31"/>
  <c r="AJ80" i="31"/>
  <c r="AI80" i="31"/>
  <c r="AH80" i="31"/>
  <c r="AG80" i="31"/>
  <c r="AF80" i="31"/>
  <c r="AE80" i="31"/>
  <c r="AD80" i="31"/>
  <c r="AC80" i="31"/>
  <c r="AB80" i="31"/>
  <c r="AA80" i="31"/>
  <c r="Z80" i="31"/>
  <c r="AX80" i="31" s="1"/>
  <c r="AZ80" i="31" s="1"/>
  <c r="Y80" i="31"/>
  <c r="X80" i="31"/>
  <c r="W80" i="31"/>
  <c r="V80" i="31"/>
  <c r="U80" i="31"/>
  <c r="T80" i="31"/>
  <c r="S80"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F78" i="31"/>
  <c r="AZ77" i="31"/>
  <c r="AW77" i="31"/>
  <c r="AV77" i="31"/>
  <c r="AU77" i="31"/>
  <c r="AT77" i="31"/>
  <c r="AS77" i="31"/>
  <c r="AR77" i="31"/>
  <c r="AQ77" i="31"/>
  <c r="AP77" i="31"/>
  <c r="AO77" i="31"/>
  <c r="AN77" i="31"/>
  <c r="AM77" i="31"/>
  <c r="AL77" i="31"/>
  <c r="AK77" i="31"/>
  <c r="AJ77" i="31"/>
  <c r="AI77" i="31"/>
  <c r="AH77" i="31"/>
  <c r="AG77" i="31"/>
  <c r="AF77" i="31"/>
  <c r="AE77" i="31"/>
  <c r="AD77" i="31"/>
  <c r="AC77" i="31"/>
  <c r="AB77" i="31"/>
  <c r="AA77" i="31"/>
  <c r="Z77" i="31"/>
  <c r="Y77" i="31"/>
  <c r="X77" i="31"/>
  <c r="W77" i="31"/>
  <c r="V77" i="31"/>
  <c r="U77" i="31"/>
  <c r="T77" i="31"/>
  <c r="S77" i="31"/>
  <c r="AX77" i="31" s="1"/>
  <c r="AW75" i="31"/>
  <c r="AV75" i="31"/>
  <c r="AU75" i="31"/>
  <c r="AT75" i="31"/>
  <c r="AS75" i="31"/>
  <c r="AR75" i="31"/>
  <c r="AQ75" i="31"/>
  <c r="AP75" i="31"/>
  <c r="AO75" i="31"/>
  <c r="AN75" i="31"/>
  <c r="AM75" i="31"/>
  <c r="AL75" i="31"/>
  <c r="AK75" i="31"/>
  <c r="AJ75" i="31"/>
  <c r="AI75" i="31"/>
  <c r="AH75" i="31"/>
  <c r="AG75" i="31"/>
  <c r="AF75" i="31"/>
  <c r="AE75" i="31"/>
  <c r="AD75" i="31"/>
  <c r="AC75" i="31"/>
  <c r="AB75" i="31"/>
  <c r="AA75" i="31"/>
  <c r="Z75" i="31"/>
  <c r="Y75" i="31"/>
  <c r="X75" i="31"/>
  <c r="W75" i="31"/>
  <c r="V75" i="31"/>
  <c r="U75" i="31"/>
  <c r="T75" i="31"/>
  <c r="S75" i="31"/>
  <c r="F75" i="31"/>
  <c r="AW74" i="31"/>
  <c r="AV74" i="31"/>
  <c r="AU74" i="31"/>
  <c r="AT74" i="31"/>
  <c r="AS74" i="31"/>
  <c r="AR74" i="31"/>
  <c r="AQ74" i="31"/>
  <c r="AP74" i="31"/>
  <c r="AO74" i="31"/>
  <c r="AN74" i="31"/>
  <c r="AM74" i="31"/>
  <c r="AL74" i="31"/>
  <c r="AK74" i="31"/>
  <c r="AJ74" i="31"/>
  <c r="AI74" i="31"/>
  <c r="AH74" i="31"/>
  <c r="AG74" i="31"/>
  <c r="AF74" i="31"/>
  <c r="AE74" i="31"/>
  <c r="AD74" i="31"/>
  <c r="AC74" i="31"/>
  <c r="AB74" i="31"/>
  <c r="AA74" i="31"/>
  <c r="Z74" i="31"/>
  <c r="Y74" i="31"/>
  <c r="X74" i="31"/>
  <c r="W74" i="31"/>
  <c r="V74" i="31"/>
  <c r="U74" i="31"/>
  <c r="T74" i="31"/>
  <c r="S74" i="31"/>
  <c r="AW72" i="31"/>
  <c r="AV72" i="31"/>
  <c r="AU72" i="31"/>
  <c r="AT72" i="31"/>
  <c r="AS72" i="31"/>
  <c r="AR72" i="31"/>
  <c r="AQ72" i="31"/>
  <c r="AP72" i="31"/>
  <c r="AO72" i="31"/>
  <c r="AN72" i="31"/>
  <c r="AM72" i="31"/>
  <c r="AL72" i="31"/>
  <c r="AK72" i="31"/>
  <c r="AJ72" i="31"/>
  <c r="AI72" i="31"/>
  <c r="AH72" i="31"/>
  <c r="AG72" i="31"/>
  <c r="AF72" i="31"/>
  <c r="AE72" i="31"/>
  <c r="AD72" i="31"/>
  <c r="AC72" i="31"/>
  <c r="AB72" i="31"/>
  <c r="AA72" i="31"/>
  <c r="Z72" i="31"/>
  <c r="Y72" i="31"/>
  <c r="X72" i="31"/>
  <c r="W72" i="31"/>
  <c r="V72" i="31"/>
  <c r="U72" i="31"/>
  <c r="T72" i="31"/>
  <c r="S72" i="31"/>
  <c r="F72" i="31"/>
  <c r="AW71" i="31"/>
  <c r="AV71" i="31"/>
  <c r="AU71" i="31"/>
  <c r="AT71" i="31"/>
  <c r="AS71" i="31"/>
  <c r="AR71" i="31"/>
  <c r="AQ71" i="31"/>
  <c r="AP71" i="31"/>
  <c r="AO71" i="31"/>
  <c r="AN71" i="31"/>
  <c r="AM71" i="31"/>
  <c r="AL71" i="31"/>
  <c r="AK71" i="31"/>
  <c r="AJ71" i="31"/>
  <c r="AI71" i="31"/>
  <c r="AH71" i="31"/>
  <c r="AG71" i="31"/>
  <c r="AF71" i="31"/>
  <c r="AE71" i="31"/>
  <c r="AD71" i="31"/>
  <c r="AC71" i="31"/>
  <c r="AB71" i="31"/>
  <c r="AA71" i="31"/>
  <c r="Z71" i="31"/>
  <c r="Y71" i="31"/>
  <c r="X71" i="31"/>
  <c r="AX71" i="31" s="1"/>
  <c r="AZ71" i="31" s="1"/>
  <c r="W71" i="31"/>
  <c r="V71" i="31"/>
  <c r="U71" i="31"/>
  <c r="T71" i="31"/>
  <c r="S71" i="31"/>
  <c r="AW69" i="31"/>
  <c r="AV69" i="31"/>
  <c r="AU69" i="31"/>
  <c r="AT69" i="31"/>
  <c r="AS69" i="31"/>
  <c r="AR69" i="31"/>
  <c r="AQ69" i="31"/>
  <c r="AP69" i="31"/>
  <c r="AO69" i="31"/>
  <c r="AN69" i="31"/>
  <c r="AM69" i="31"/>
  <c r="AL69" i="31"/>
  <c r="AK69" i="31"/>
  <c r="AJ69" i="31"/>
  <c r="AI69" i="31"/>
  <c r="AH69" i="31"/>
  <c r="AG69" i="31"/>
  <c r="AF69" i="31"/>
  <c r="AE69" i="31"/>
  <c r="AD69" i="31"/>
  <c r="AC69" i="31"/>
  <c r="AB69" i="31"/>
  <c r="AA69" i="31"/>
  <c r="Z69" i="31"/>
  <c r="Y69" i="31"/>
  <c r="X69" i="31"/>
  <c r="W69" i="31"/>
  <c r="V69" i="31"/>
  <c r="U69" i="31"/>
  <c r="T69" i="31"/>
  <c r="AX69" i="31" s="1"/>
  <c r="AZ69" i="31" s="1"/>
  <c r="S69" i="31"/>
  <c r="F69" i="31"/>
  <c r="AW68" i="31"/>
  <c r="AV68" i="31"/>
  <c r="AU68" i="31"/>
  <c r="AT68" i="31"/>
  <c r="AS68" i="31"/>
  <c r="AR68" i="31"/>
  <c r="AQ68" i="31"/>
  <c r="AP68" i="31"/>
  <c r="AO68" i="31"/>
  <c r="AN68" i="31"/>
  <c r="AM68" i="31"/>
  <c r="AL68" i="31"/>
  <c r="AK68" i="31"/>
  <c r="AJ68" i="31"/>
  <c r="AI68" i="31"/>
  <c r="AH68" i="31"/>
  <c r="AG68" i="31"/>
  <c r="AF68" i="31"/>
  <c r="AE68" i="31"/>
  <c r="AD68" i="31"/>
  <c r="AC68" i="31"/>
  <c r="AB68" i="31"/>
  <c r="AA68" i="31"/>
  <c r="Z68" i="31"/>
  <c r="Y68" i="31"/>
  <c r="X68" i="31"/>
  <c r="W68" i="31"/>
  <c r="V68" i="31"/>
  <c r="U68" i="31"/>
  <c r="T68" i="31"/>
  <c r="AX68" i="31" s="1"/>
  <c r="AZ68" i="31" s="1"/>
  <c r="S68" i="31"/>
  <c r="AW66" i="31"/>
  <c r="AV66" i="31"/>
  <c r="AU66" i="31"/>
  <c r="AT66" i="31"/>
  <c r="AS66" i="31"/>
  <c r="AR66" i="31"/>
  <c r="AQ66" i="31"/>
  <c r="AP66" i="31"/>
  <c r="AO66" i="31"/>
  <c r="AN66" i="31"/>
  <c r="AM66" i="31"/>
  <c r="AL66" i="31"/>
  <c r="AK66" i="31"/>
  <c r="AJ66" i="31"/>
  <c r="AI66" i="31"/>
  <c r="AH66" i="31"/>
  <c r="AG66" i="31"/>
  <c r="AF66" i="31"/>
  <c r="AE66" i="31"/>
  <c r="AD66" i="31"/>
  <c r="AC66" i="31"/>
  <c r="AB66" i="31"/>
  <c r="AA66" i="31"/>
  <c r="Z66" i="31"/>
  <c r="Y66" i="31"/>
  <c r="X66" i="31"/>
  <c r="W66" i="31"/>
  <c r="V66" i="31"/>
  <c r="U66" i="31"/>
  <c r="T66" i="31"/>
  <c r="S66" i="31"/>
  <c r="F66" i="31"/>
  <c r="AW65" i="31"/>
  <c r="AV65" i="31"/>
  <c r="AU65" i="31"/>
  <c r="AT65" i="31"/>
  <c r="AS65" i="31"/>
  <c r="AR65" i="31"/>
  <c r="AQ65" i="31"/>
  <c r="AP65" i="31"/>
  <c r="AO65" i="31"/>
  <c r="AN65" i="31"/>
  <c r="AM65" i="31"/>
  <c r="AL65" i="31"/>
  <c r="AK65" i="31"/>
  <c r="AJ65" i="31"/>
  <c r="AI65" i="31"/>
  <c r="AH65" i="31"/>
  <c r="AG65" i="31"/>
  <c r="AF65" i="31"/>
  <c r="AE65" i="31"/>
  <c r="AD65" i="31"/>
  <c r="AC65" i="31"/>
  <c r="AB65" i="31"/>
  <c r="AA65" i="31"/>
  <c r="Z65" i="31"/>
  <c r="Y65" i="31"/>
  <c r="X65" i="31"/>
  <c r="W65" i="31"/>
  <c r="V65" i="31"/>
  <c r="AX65" i="31" s="1"/>
  <c r="AZ65" i="31" s="1"/>
  <c r="U65" i="31"/>
  <c r="T65" i="31"/>
  <c r="S65" i="31"/>
  <c r="AW63" i="31"/>
  <c r="AV63" i="31"/>
  <c r="AU63" i="31"/>
  <c r="AT63" i="31"/>
  <c r="AS63" i="31"/>
  <c r="AR63" i="31"/>
  <c r="AQ63" i="31"/>
  <c r="AP63" i="31"/>
  <c r="AO63" i="31"/>
  <c r="AN63" i="31"/>
  <c r="AM63" i="31"/>
  <c r="AL63" i="31"/>
  <c r="AK63" i="31"/>
  <c r="AJ63" i="31"/>
  <c r="AI63" i="31"/>
  <c r="AH63" i="31"/>
  <c r="AG63" i="31"/>
  <c r="AF63" i="31"/>
  <c r="AE63" i="31"/>
  <c r="AD63" i="31"/>
  <c r="AC63" i="31"/>
  <c r="AB63" i="31"/>
  <c r="AA63" i="31"/>
  <c r="Z63" i="31"/>
  <c r="AX63" i="31" s="1"/>
  <c r="AZ63" i="31" s="1"/>
  <c r="Y63" i="31"/>
  <c r="X63" i="31"/>
  <c r="W63" i="31"/>
  <c r="V63" i="31"/>
  <c r="U63" i="31"/>
  <c r="T63" i="31"/>
  <c r="S63" i="31"/>
  <c r="F63" i="31"/>
  <c r="AW62" i="31"/>
  <c r="AV62" i="31"/>
  <c r="AU62" i="31"/>
  <c r="AT62" i="31"/>
  <c r="AS62" i="31"/>
  <c r="AR62" i="31"/>
  <c r="AQ62" i="31"/>
  <c r="AP62" i="31"/>
  <c r="AO62" i="31"/>
  <c r="AN62" i="31"/>
  <c r="AM62" i="31"/>
  <c r="AL62" i="31"/>
  <c r="AK62" i="31"/>
  <c r="AJ62" i="31"/>
  <c r="AI62" i="31"/>
  <c r="AH62" i="31"/>
  <c r="AG62" i="31"/>
  <c r="AF62" i="31"/>
  <c r="AE62" i="31"/>
  <c r="AD62" i="31"/>
  <c r="AC62" i="31"/>
  <c r="AB62" i="31"/>
  <c r="AA62" i="31"/>
  <c r="Z62" i="31"/>
  <c r="AX62" i="31" s="1"/>
  <c r="AZ62" i="31" s="1"/>
  <c r="Y62" i="31"/>
  <c r="X62" i="31"/>
  <c r="W62" i="31"/>
  <c r="V62" i="31"/>
  <c r="U62" i="31"/>
  <c r="T62" i="31"/>
  <c r="S62" i="31"/>
  <c r="AW60" i="31"/>
  <c r="AV60" i="31"/>
  <c r="AU60" i="31"/>
  <c r="AT60" i="31"/>
  <c r="AS60" i="31"/>
  <c r="AR60" i="31"/>
  <c r="AQ60" i="31"/>
  <c r="AP60" i="31"/>
  <c r="AO60" i="31"/>
  <c r="AN60" i="31"/>
  <c r="AM60" i="31"/>
  <c r="AL60" i="31"/>
  <c r="AK60" i="31"/>
  <c r="AJ60" i="31"/>
  <c r="AI60" i="31"/>
  <c r="AH60" i="31"/>
  <c r="AG60" i="31"/>
  <c r="AF60" i="31"/>
  <c r="AE60" i="31"/>
  <c r="AD60" i="31"/>
  <c r="AC60" i="31"/>
  <c r="AB60" i="31"/>
  <c r="AA60" i="31"/>
  <c r="Z60" i="31"/>
  <c r="Y60" i="31"/>
  <c r="X60" i="31"/>
  <c r="W60" i="31"/>
  <c r="V60" i="31"/>
  <c r="U60" i="31"/>
  <c r="T60" i="31"/>
  <c r="S60" i="31"/>
  <c r="F60" i="31"/>
  <c r="AW59" i="31"/>
  <c r="AV59" i="31"/>
  <c r="AU59" i="31"/>
  <c r="AT59" i="31"/>
  <c r="AS59" i="31"/>
  <c r="AR59" i="31"/>
  <c r="AQ59" i="31"/>
  <c r="AP59" i="31"/>
  <c r="AO59" i="31"/>
  <c r="AN59" i="31"/>
  <c r="AM59" i="31"/>
  <c r="AL59" i="31"/>
  <c r="AK59" i="31"/>
  <c r="AJ59" i="31"/>
  <c r="AI59" i="31"/>
  <c r="AH59" i="31"/>
  <c r="AG59" i="31"/>
  <c r="AF59" i="31"/>
  <c r="AE59" i="31"/>
  <c r="AD59" i="31"/>
  <c r="AC59" i="31"/>
  <c r="AB59" i="31"/>
  <c r="AA59" i="31"/>
  <c r="Z59" i="31"/>
  <c r="AX59" i="31" s="1"/>
  <c r="AZ59" i="31" s="1"/>
  <c r="Y59" i="31"/>
  <c r="X59" i="31"/>
  <c r="W59" i="31"/>
  <c r="V59" i="31"/>
  <c r="U59" i="31"/>
  <c r="T59" i="31"/>
  <c r="S59" i="31"/>
  <c r="AW57" i="31"/>
  <c r="AV57" i="31"/>
  <c r="AU57" i="31"/>
  <c r="AT57" i="31"/>
  <c r="AS57" i="31"/>
  <c r="AR57" i="31"/>
  <c r="AQ57" i="31"/>
  <c r="AP57" i="31"/>
  <c r="AO57" i="31"/>
  <c r="AN57" i="31"/>
  <c r="AM57" i="31"/>
  <c r="AL57" i="31"/>
  <c r="AK57" i="31"/>
  <c r="AJ57" i="31"/>
  <c r="AI57" i="31"/>
  <c r="AH57" i="31"/>
  <c r="AG57" i="31"/>
  <c r="AF57" i="31"/>
  <c r="AE57" i="31"/>
  <c r="AD57" i="31"/>
  <c r="AC57" i="31"/>
  <c r="AB57" i="31"/>
  <c r="AA57" i="31"/>
  <c r="Z57" i="31"/>
  <c r="Y57" i="31"/>
  <c r="X57" i="31"/>
  <c r="W57" i="31"/>
  <c r="V57" i="31"/>
  <c r="U57" i="31"/>
  <c r="T57" i="31"/>
  <c r="AX57" i="31" s="1"/>
  <c r="AZ57" i="31" s="1"/>
  <c r="S57" i="31"/>
  <c r="F57" i="31"/>
  <c r="AW56" i="31"/>
  <c r="AV56" i="31"/>
  <c r="AU56" i="31"/>
  <c r="AT56" i="31"/>
  <c r="AS56" i="31"/>
  <c r="AR56" i="31"/>
  <c r="AQ56" i="31"/>
  <c r="AP56" i="31"/>
  <c r="AO56" i="31"/>
  <c r="AN56" i="31"/>
  <c r="AM56" i="31"/>
  <c r="AL56" i="31"/>
  <c r="AK56" i="31"/>
  <c r="AJ56" i="31"/>
  <c r="AI56" i="31"/>
  <c r="AH56" i="31"/>
  <c r="AG56" i="31"/>
  <c r="AF56" i="31"/>
  <c r="AE56" i="31"/>
  <c r="AD56" i="31"/>
  <c r="AC56" i="31"/>
  <c r="AB56" i="31"/>
  <c r="AA56" i="31"/>
  <c r="Z56" i="31"/>
  <c r="Y56" i="31"/>
  <c r="X56" i="31"/>
  <c r="W56" i="31"/>
  <c r="V56" i="31"/>
  <c r="U56" i="31"/>
  <c r="T56" i="31"/>
  <c r="S56" i="31"/>
  <c r="AW54" i="31"/>
  <c r="AV54" i="31"/>
  <c r="AU54" i="31"/>
  <c r="AT54" i="31"/>
  <c r="AS54" i="31"/>
  <c r="AR54" i="31"/>
  <c r="AQ54" i="31"/>
  <c r="AP54" i="31"/>
  <c r="AO54" i="31"/>
  <c r="AN54" i="31"/>
  <c r="AM54" i="31"/>
  <c r="AL54" i="31"/>
  <c r="AK54" i="31"/>
  <c r="AJ54" i="31"/>
  <c r="AI54" i="31"/>
  <c r="AH54" i="31"/>
  <c r="AG54" i="31"/>
  <c r="AF54" i="31"/>
  <c r="AE54" i="31"/>
  <c r="AD54" i="31"/>
  <c r="AC54" i="31"/>
  <c r="AB54" i="31"/>
  <c r="AA54" i="31"/>
  <c r="Z54" i="31"/>
  <c r="Y54" i="31"/>
  <c r="X54" i="31"/>
  <c r="W54" i="31"/>
  <c r="V54" i="31"/>
  <c r="U54" i="31"/>
  <c r="T54" i="31"/>
  <c r="S54" i="31"/>
  <c r="F54" i="31"/>
  <c r="AW53" i="31"/>
  <c r="AV53" i="31"/>
  <c r="AU53" i="31"/>
  <c r="AT53" i="31"/>
  <c r="AS53" i="31"/>
  <c r="AR53" i="31"/>
  <c r="AQ53" i="31"/>
  <c r="AP53" i="31"/>
  <c r="AO53" i="31"/>
  <c r="AN53" i="31"/>
  <c r="AM53" i="31"/>
  <c r="AL53" i="31"/>
  <c r="AK53" i="31"/>
  <c r="AJ53" i="31"/>
  <c r="AI53" i="31"/>
  <c r="AH53" i="31"/>
  <c r="AG53" i="31"/>
  <c r="AF53" i="31"/>
  <c r="AE53" i="31"/>
  <c r="AD53" i="31"/>
  <c r="AC53" i="31"/>
  <c r="AB53" i="31"/>
  <c r="AA53" i="31"/>
  <c r="Z53" i="31"/>
  <c r="Y53" i="31"/>
  <c r="X53" i="31"/>
  <c r="AX53" i="31" s="1"/>
  <c r="AZ53" i="31" s="1"/>
  <c r="W53" i="31"/>
  <c r="V53" i="31"/>
  <c r="U53" i="31"/>
  <c r="T53" i="31"/>
  <c r="S53"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AX51" i="31" s="1"/>
  <c r="AZ51" i="31" s="1"/>
  <c r="Y51" i="31"/>
  <c r="X51" i="31"/>
  <c r="W51" i="31"/>
  <c r="V51" i="31"/>
  <c r="U51" i="31"/>
  <c r="T51" i="31"/>
  <c r="S51" i="31"/>
  <c r="F51"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AX50" i="31" s="1"/>
  <c r="AZ50" i="31" s="1"/>
  <c r="Y50" i="31"/>
  <c r="X50" i="31"/>
  <c r="W50" i="31"/>
  <c r="V50" i="31"/>
  <c r="U50" i="31"/>
  <c r="T50" i="31"/>
  <c r="S50" i="31"/>
  <c r="AW48" i="31"/>
  <c r="AV48" i="31"/>
  <c r="AU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V48" i="31"/>
  <c r="U48" i="31"/>
  <c r="T48" i="31"/>
  <c r="AX48" i="31" s="1"/>
  <c r="AZ48" i="31" s="1"/>
  <c r="S48" i="31"/>
  <c r="F48"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AW45" i="31"/>
  <c r="AV45" i="31"/>
  <c r="AU45" i="31"/>
  <c r="AT45" i="31"/>
  <c r="AS45" i="31"/>
  <c r="AR45" i="31"/>
  <c r="AQ45" i="31"/>
  <c r="AP45" i="31"/>
  <c r="AO45" i="31"/>
  <c r="AN45" i="31"/>
  <c r="AM45" i="31"/>
  <c r="AL45" i="31"/>
  <c r="AK45" i="31"/>
  <c r="AJ45" i="31"/>
  <c r="AI45" i="31"/>
  <c r="AH45" i="31"/>
  <c r="AG45" i="31"/>
  <c r="AF45" i="31"/>
  <c r="AE45" i="31"/>
  <c r="AD45" i="31"/>
  <c r="AC45" i="31"/>
  <c r="AB45" i="31"/>
  <c r="AA45" i="31"/>
  <c r="Z45" i="31"/>
  <c r="Y45" i="31"/>
  <c r="X45" i="31"/>
  <c r="W45" i="31"/>
  <c r="V45" i="31"/>
  <c r="U45" i="31"/>
  <c r="T45" i="31"/>
  <c r="S45" i="31"/>
  <c r="AX45" i="31" s="1"/>
  <c r="AZ45" i="31" s="1"/>
  <c r="F45" i="31"/>
  <c r="AW44" i="31"/>
  <c r="AV44" i="31"/>
  <c r="AU44" i="31"/>
  <c r="AT44" i="31"/>
  <c r="AS44" i="31"/>
  <c r="AR44" i="31"/>
  <c r="AQ44" i="31"/>
  <c r="AP44" i="31"/>
  <c r="AO44" i="31"/>
  <c r="AN44" i="31"/>
  <c r="AM44" i="31"/>
  <c r="AL44" i="31"/>
  <c r="AK44" i="31"/>
  <c r="AJ44" i="31"/>
  <c r="AI44" i="31"/>
  <c r="AH44" i="31"/>
  <c r="AG44" i="31"/>
  <c r="AF44" i="31"/>
  <c r="AE44" i="31"/>
  <c r="AD44" i="31"/>
  <c r="AC44" i="31"/>
  <c r="AB44" i="31"/>
  <c r="AA44" i="31"/>
  <c r="Z44" i="31"/>
  <c r="Y44" i="31"/>
  <c r="X44" i="31"/>
  <c r="W44" i="31"/>
  <c r="V44" i="31"/>
  <c r="U44" i="31"/>
  <c r="T44" i="31"/>
  <c r="S44" i="31"/>
  <c r="AW42" i="31"/>
  <c r="AV42" i="31"/>
  <c r="AU42" i="31"/>
  <c r="AT42" i="31"/>
  <c r="AS42" i="31"/>
  <c r="AR42" i="31"/>
  <c r="AQ42" i="31"/>
  <c r="AP42" i="31"/>
  <c r="AO42" i="31"/>
  <c r="AN42" i="31"/>
  <c r="AM42" i="31"/>
  <c r="AL42" i="31"/>
  <c r="AK42" i="31"/>
  <c r="AJ42" i="31"/>
  <c r="AI42" i="31"/>
  <c r="AH42" i="31"/>
  <c r="AG42" i="31"/>
  <c r="AF42" i="31"/>
  <c r="AE42" i="31"/>
  <c r="AD42" i="31"/>
  <c r="AC42" i="31"/>
  <c r="AB42" i="31"/>
  <c r="AA42" i="31"/>
  <c r="Z42" i="31"/>
  <c r="Y42" i="31"/>
  <c r="X42" i="31"/>
  <c r="W42" i="31"/>
  <c r="V42" i="31"/>
  <c r="U42" i="31"/>
  <c r="T42" i="31"/>
  <c r="S42" i="31"/>
  <c r="F42" i="31"/>
  <c r="AW41" i="31"/>
  <c r="AV41" i="31"/>
  <c r="AU41" i="31"/>
  <c r="AT41" i="31"/>
  <c r="AS41" i="31"/>
  <c r="AR41" i="31"/>
  <c r="AQ41" i="31"/>
  <c r="AP41" i="31"/>
  <c r="AO41" i="31"/>
  <c r="AN41" i="31"/>
  <c r="AM41" i="31"/>
  <c r="AL41" i="31"/>
  <c r="AK41" i="31"/>
  <c r="AJ41" i="31"/>
  <c r="AI41" i="31"/>
  <c r="AH41" i="31"/>
  <c r="AG41" i="31"/>
  <c r="AF41" i="31"/>
  <c r="AE41" i="31"/>
  <c r="AD41" i="31"/>
  <c r="AC41" i="31"/>
  <c r="AB41" i="31"/>
  <c r="AA41" i="31"/>
  <c r="Z41" i="31"/>
  <c r="Y41" i="31"/>
  <c r="X41" i="31"/>
  <c r="W41" i="31"/>
  <c r="V41" i="31"/>
  <c r="U41" i="31"/>
  <c r="T41" i="31"/>
  <c r="S41" i="31"/>
  <c r="AW39" i="31"/>
  <c r="AV39" i="31"/>
  <c r="AU39" i="31"/>
  <c r="AT39" i="31"/>
  <c r="AS39" i="31"/>
  <c r="AR39" i="31"/>
  <c r="AQ39" i="31"/>
  <c r="AP39" i="31"/>
  <c r="AO39" i="31"/>
  <c r="AN39" i="31"/>
  <c r="AM39" i="31"/>
  <c r="AL39" i="31"/>
  <c r="AK39" i="31"/>
  <c r="AJ39" i="31"/>
  <c r="AI39" i="31"/>
  <c r="AH39" i="31"/>
  <c r="AG39" i="31"/>
  <c r="AF39" i="31"/>
  <c r="AE39" i="31"/>
  <c r="AD39" i="31"/>
  <c r="AC39" i="31"/>
  <c r="AB39" i="31"/>
  <c r="AA39" i="31"/>
  <c r="Z39" i="31"/>
  <c r="Y39" i="31"/>
  <c r="X39" i="31"/>
  <c r="W39" i="31"/>
  <c r="V39" i="31"/>
  <c r="U39" i="31"/>
  <c r="T39" i="31"/>
  <c r="S39" i="31"/>
  <c r="F39" i="31"/>
  <c r="AW38" i="31"/>
  <c r="AV38" i="31"/>
  <c r="AU38" i="31"/>
  <c r="AT38" i="31"/>
  <c r="AS38" i="31"/>
  <c r="AR38" i="31"/>
  <c r="AQ38" i="31"/>
  <c r="AP38" i="31"/>
  <c r="AO38" i="31"/>
  <c r="AN38" i="31"/>
  <c r="AM38" i="31"/>
  <c r="AL38" i="31"/>
  <c r="AK38" i="31"/>
  <c r="AJ38" i="31"/>
  <c r="AI38" i="31"/>
  <c r="AH38" i="31"/>
  <c r="AG38" i="31"/>
  <c r="AF38" i="31"/>
  <c r="AE38" i="31"/>
  <c r="AD38" i="31"/>
  <c r="AC38" i="31"/>
  <c r="AB38" i="31"/>
  <c r="AA38" i="31"/>
  <c r="Z38" i="31"/>
  <c r="Y38" i="31"/>
  <c r="X38" i="31"/>
  <c r="W38" i="31"/>
  <c r="V38" i="31"/>
  <c r="U38" i="31"/>
  <c r="T38" i="31"/>
  <c r="S38" i="31"/>
  <c r="AX38" i="31" s="1"/>
  <c r="AZ38" i="31" s="1"/>
  <c r="AW36" i="31"/>
  <c r="AV36" i="31"/>
  <c r="AU36" i="31"/>
  <c r="AT36" i="31"/>
  <c r="AS36" i="31"/>
  <c r="AR36" i="31"/>
  <c r="AQ36" i="31"/>
  <c r="AP36" i="31"/>
  <c r="AO36" i="31"/>
  <c r="AN36" i="31"/>
  <c r="AM36" i="31"/>
  <c r="AL36" i="31"/>
  <c r="AK36" i="31"/>
  <c r="AJ36" i="31"/>
  <c r="AI36" i="31"/>
  <c r="AH36" i="31"/>
  <c r="AG36" i="31"/>
  <c r="AF36" i="31"/>
  <c r="AE36" i="31"/>
  <c r="AD36" i="31"/>
  <c r="AC36" i="31"/>
  <c r="AB36" i="31"/>
  <c r="AA36" i="31"/>
  <c r="Z36" i="31"/>
  <c r="Y36" i="31"/>
  <c r="X36" i="31"/>
  <c r="W36" i="31"/>
  <c r="V36" i="31"/>
  <c r="U36" i="31"/>
  <c r="T36" i="31"/>
  <c r="S36" i="31"/>
  <c r="F36" i="31"/>
  <c r="AW35" i="31"/>
  <c r="AV35" i="31"/>
  <c r="AU35" i="31"/>
  <c r="AT35" i="31"/>
  <c r="AS35" i="31"/>
  <c r="AR35" i="31"/>
  <c r="AQ35" i="31"/>
  <c r="AP35" i="31"/>
  <c r="AO35" i="31"/>
  <c r="AN35" i="31"/>
  <c r="AM35" i="31"/>
  <c r="AL35" i="31"/>
  <c r="AK35" i="31"/>
  <c r="AJ35" i="31"/>
  <c r="AI35" i="31"/>
  <c r="AH35" i="31"/>
  <c r="AG35" i="31"/>
  <c r="AF35" i="31"/>
  <c r="AE35" i="31"/>
  <c r="AD35" i="31"/>
  <c r="AC35" i="31"/>
  <c r="AB35" i="31"/>
  <c r="AA35" i="31"/>
  <c r="Z35" i="31"/>
  <c r="Y35" i="31"/>
  <c r="X35" i="31"/>
  <c r="W35" i="31"/>
  <c r="V35" i="31"/>
  <c r="U35" i="31"/>
  <c r="AX35" i="31" s="1"/>
  <c r="AZ35" i="31" s="1"/>
  <c r="T35" i="31"/>
  <c r="S35" i="31"/>
  <c r="AW33" i="31"/>
  <c r="AV33" i="31"/>
  <c r="AU33" i="31"/>
  <c r="AT33" i="31"/>
  <c r="AS33" i="31"/>
  <c r="AR33" i="31"/>
  <c r="AQ33" i="31"/>
  <c r="AP33" i="31"/>
  <c r="AO33" i="31"/>
  <c r="AN33" i="31"/>
  <c r="AM33" i="31"/>
  <c r="AL33" i="31"/>
  <c r="AK33" i="31"/>
  <c r="AJ33" i="31"/>
  <c r="AI33" i="31"/>
  <c r="AH33" i="31"/>
  <c r="AG33" i="31"/>
  <c r="AF33" i="31"/>
  <c r="AE33" i="31"/>
  <c r="AD33" i="31"/>
  <c r="AC33" i="31"/>
  <c r="AB33" i="31"/>
  <c r="AA33" i="31"/>
  <c r="Z33" i="31"/>
  <c r="Y33" i="31"/>
  <c r="X33" i="31"/>
  <c r="W33" i="31"/>
  <c r="V33" i="31"/>
  <c r="U33" i="31"/>
  <c r="T33" i="31"/>
  <c r="AX33" i="31" s="1"/>
  <c r="AZ33" i="31" s="1"/>
  <c r="S33" i="31"/>
  <c r="F33" i="31"/>
  <c r="AW32" i="31"/>
  <c r="AV32" i="31"/>
  <c r="AU32" i="31"/>
  <c r="AT32" i="31"/>
  <c r="AS32" i="31"/>
  <c r="AR32" i="31"/>
  <c r="AQ32" i="31"/>
  <c r="AP32" i="31"/>
  <c r="AO32" i="31"/>
  <c r="AN32" i="31"/>
  <c r="AM32" i="31"/>
  <c r="AL32" i="31"/>
  <c r="AK32" i="31"/>
  <c r="AJ32" i="31"/>
  <c r="AI32" i="31"/>
  <c r="AH32" i="31"/>
  <c r="AG32" i="31"/>
  <c r="AF32" i="31"/>
  <c r="AE32" i="31"/>
  <c r="AD32" i="31"/>
  <c r="AC32" i="31"/>
  <c r="AB32" i="31"/>
  <c r="AA32" i="31"/>
  <c r="Z32" i="31"/>
  <c r="Y32" i="31"/>
  <c r="X32" i="31"/>
  <c r="W32" i="31"/>
  <c r="V32" i="31"/>
  <c r="U32" i="31"/>
  <c r="T32" i="31"/>
  <c r="S32" i="31"/>
  <c r="AW30" i="31"/>
  <c r="AV30" i="31"/>
  <c r="AU30" i="31"/>
  <c r="AT30" i="31"/>
  <c r="AS30" i="31"/>
  <c r="AR30" i="31"/>
  <c r="AQ30" i="31"/>
  <c r="AP30" i="31"/>
  <c r="AO30" i="31"/>
  <c r="AN30" i="31"/>
  <c r="AM30" i="31"/>
  <c r="AL30" i="31"/>
  <c r="AK30" i="31"/>
  <c r="AJ30" i="31"/>
  <c r="AI30" i="31"/>
  <c r="AH30" i="31"/>
  <c r="AG30" i="31"/>
  <c r="AF30" i="31"/>
  <c r="AE30" i="31"/>
  <c r="AD30" i="31"/>
  <c r="AC30" i="31"/>
  <c r="AB30" i="31"/>
  <c r="AA30" i="31"/>
  <c r="Z30" i="31"/>
  <c r="Y30" i="31"/>
  <c r="X30" i="31"/>
  <c r="W30" i="31"/>
  <c r="V30" i="31"/>
  <c r="U30" i="31"/>
  <c r="T30" i="31"/>
  <c r="S30" i="31"/>
  <c r="F30" i="31"/>
  <c r="AW29" i="31"/>
  <c r="AV29" i="31"/>
  <c r="AU29" i="31"/>
  <c r="AT29" i="31"/>
  <c r="AS29" i="31"/>
  <c r="AR29" i="31"/>
  <c r="AQ29" i="31"/>
  <c r="AP29" i="31"/>
  <c r="AO29" i="31"/>
  <c r="AN29" i="31"/>
  <c r="AM29" i="31"/>
  <c r="AL29" i="31"/>
  <c r="AK29" i="31"/>
  <c r="AJ29" i="31"/>
  <c r="AI29" i="31"/>
  <c r="AH29" i="31"/>
  <c r="AG29" i="31"/>
  <c r="AF29" i="31"/>
  <c r="AE29" i="31"/>
  <c r="AD29" i="31"/>
  <c r="AC29" i="31"/>
  <c r="AB29" i="31"/>
  <c r="AA29" i="31"/>
  <c r="Z29" i="31"/>
  <c r="Y29" i="31"/>
  <c r="AX29" i="31" s="1"/>
  <c r="AZ29" i="31" s="1"/>
  <c r="X29" i="31"/>
  <c r="W29" i="31"/>
  <c r="V29" i="31"/>
  <c r="U29" i="31"/>
  <c r="T29" i="31"/>
  <c r="S29" i="31"/>
  <c r="AW27" i="31"/>
  <c r="AV27" i="31"/>
  <c r="AU27" i="31"/>
  <c r="AT27" i="31"/>
  <c r="AS27" i="31"/>
  <c r="AR27" i="31"/>
  <c r="AQ27" i="31"/>
  <c r="AP27" i="31"/>
  <c r="AO27" i="31"/>
  <c r="AN27" i="31"/>
  <c r="AM27" i="31"/>
  <c r="AL27" i="31"/>
  <c r="AK27" i="31"/>
  <c r="AJ27" i="31"/>
  <c r="AI27" i="31"/>
  <c r="AH27" i="31"/>
  <c r="AG27" i="31"/>
  <c r="AF27" i="31"/>
  <c r="AE27" i="31"/>
  <c r="AD27" i="31"/>
  <c r="AC27" i="31"/>
  <c r="AB27" i="31"/>
  <c r="AA27" i="31"/>
  <c r="Z27" i="31"/>
  <c r="Y27" i="31"/>
  <c r="X27" i="31"/>
  <c r="W27" i="31"/>
  <c r="V27" i="31"/>
  <c r="U27" i="31"/>
  <c r="T27" i="31"/>
  <c r="S27" i="31"/>
  <c r="AX27" i="31" s="1"/>
  <c r="AZ27" i="31" s="1"/>
  <c r="F27" i="31"/>
  <c r="AW26" i="31"/>
  <c r="AV26" i="31"/>
  <c r="AU26" i="31"/>
  <c r="AT26" i="31"/>
  <c r="AS26" i="31"/>
  <c r="AR26" i="31"/>
  <c r="AQ26" i="31"/>
  <c r="AP26" i="31"/>
  <c r="AO26" i="31"/>
  <c r="AN26" i="31"/>
  <c r="AM26" i="31"/>
  <c r="AL26" i="31"/>
  <c r="AK26" i="31"/>
  <c r="AJ26" i="31"/>
  <c r="AI26" i="31"/>
  <c r="AH26" i="31"/>
  <c r="AG26" i="31"/>
  <c r="AF26" i="31"/>
  <c r="AE26" i="31"/>
  <c r="AD26" i="31"/>
  <c r="AC26" i="31"/>
  <c r="AB26" i="31"/>
  <c r="AA26" i="31"/>
  <c r="Z26" i="31"/>
  <c r="AX26" i="31" s="1"/>
  <c r="AZ26" i="31" s="1"/>
  <c r="Y26" i="31"/>
  <c r="X26" i="31"/>
  <c r="W26" i="31"/>
  <c r="V26" i="31"/>
  <c r="U26" i="31"/>
  <c r="T26" i="31"/>
  <c r="S26" i="31"/>
  <c r="B25" i="31"/>
  <c r="B28" i="31" s="1"/>
  <c r="B31" i="31" s="1"/>
  <c r="B34" i="31" s="1"/>
  <c r="B37" i="31" s="1"/>
  <c r="B40" i="31" s="1"/>
  <c r="B43" i="31" s="1"/>
  <c r="B46" i="31" s="1"/>
  <c r="B49" i="31" s="1"/>
  <c r="B52" i="31" s="1"/>
  <c r="B55" i="31" s="1"/>
  <c r="B58" i="31" s="1"/>
  <c r="B61" i="31" s="1"/>
  <c r="B64" i="31" s="1"/>
  <c r="B67" i="31" s="1"/>
  <c r="B70" i="31" s="1"/>
  <c r="B73" i="31" s="1"/>
  <c r="B76" i="31" s="1"/>
  <c r="B79" i="31" s="1"/>
  <c r="B82" i="31" s="1"/>
  <c r="B85" i="31" s="1"/>
  <c r="B88" i="31" s="1"/>
  <c r="B91" i="31" s="1"/>
  <c r="B94" i="31" s="1"/>
  <c r="B97" i="31" s="1"/>
  <c r="B100" i="31" s="1"/>
  <c r="B103" i="31" s="1"/>
  <c r="B106" i="31" s="1"/>
  <c r="B109" i="31" s="1"/>
  <c r="B112" i="31" s="1"/>
  <c r="B115" i="31" s="1"/>
  <c r="B118" i="31" s="1"/>
  <c r="B121" i="31" s="1"/>
  <c r="B124" i="31" s="1"/>
  <c r="B127" i="31" s="1"/>
  <c r="B130" i="31" s="1"/>
  <c r="B133" i="31" s="1"/>
  <c r="B136" i="31" s="1"/>
  <c r="B139" i="31" s="1"/>
  <c r="B142" i="31" s="1"/>
  <c r="B145" i="31" s="1"/>
  <c r="B148" i="31" s="1"/>
  <c r="B151" i="31" s="1"/>
  <c r="B154" i="31" s="1"/>
  <c r="B157" i="31" s="1"/>
  <c r="B160" i="31" s="1"/>
  <c r="B163" i="31" s="1"/>
  <c r="B166" i="31" s="1"/>
  <c r="B169" i="31" s="1"/>
  <c r="B172" i="31" s="1"/>
  <c r="B175" i="31" s="1"/>
  <c r="B178" i="31" s="1"/>
  <c r="B181" i="31" s="1"/>
  <c r="B184" i="31" s="1"/>
  <c r="B187" i="31" s="1"/>
  <c r="B190" i="31" s="1"/>
  <c r="B193" i="31" s="1"/>
  <c r="B196" i="31" s="1"/>
  <c r="B199" i="31" s="1"/>
  <c r="B202" i="31" s="1"/>
  <c r="B205" i="31" s="1"/>
  <c r="B208" i="31" s="1"/>
  <c r="B211" i="31" s="1"/>
  <c r="B214" i="31" s="1"/>
  <c r="B217" i="31" s="1"/>
  <c r="B220" i="31" s="1"/>
  <c r="B223" i="31" s="1"/>
  <c r="B226" i="31" s="1"/>
  <c r="B229" i="31" s="1"/>
  <c r="B232" i="31" s="1"/>
  <c r="B235" i="31" s="1"/>
  <c r="B238" i="31" s="1"/>
  <c r="B241" i="31" s="1"/>
  <c r="B244" i="31" s="1"/>
  <c r="B247" i="31" s="1"/>
  <c r="B250" i="31" s="1"/>
  <c r="B253" i="31" s="1"/>
  <c r="B256" i="31" s="1"/>
  <c r="B259" i="31" s="1"/>
  <c r="B262" i="31" s="1"/>
  <c r="B265" i="31" s="1"/>
  <c r="B268" i="31" s="1"/>
  <c r="B271" i="31" s="1"/>
  <c r="B274" i="31" s="1"/>
  <c r="B277" i="31" s="1"/>
  <c r="B280" i="31" s="1"/>
  <c r="B283" i="31" s="1"/>
  <c r="B286" i="31" s="1"/>
  <c r="B289" i="31" s="1"/>
  <c r="B292" i="31" s="1"/>
  <c r="B295" i="31" s="1"/>
  <c r="B298" i="31" s="1"/>
  <c r="B301" i="31" s="1"/>
  <c r="B304" i="31" s="1"/>
  <c r="B307" i="31" s="1"/>
  <c r="B310" i="31" s="1"/>
  <c r="B313" i="31" s="1"/>
  <c r="B316" i="31" s="1"/>
  <c r="B319" i="31" s="1"/>
  <c r="AW24" i="31"/>
  <c r="AV24" i="31"/>
  <c r="AU24" i="31"/>
  <c r="AT24" i="31"/>
  <c r="AS24" i="31"/>
  <c r="AR24" i="31"/>
  <c r="AQ24" i="31"/>
  <c r="AP24" i="31"/>
  <c r="AO24" i="31"/>
  <c r="AN24" i="31"/>
  <c r="AM24" i="31"/>
  <c r="AL24" i="31"/>
  <c r="AK24" i="31"/>
  <c r="AJ24" i="31"/>
  <c r="AI24" i="31"/>
  <c r="AH24" i="31"/>
  <c r="AG24" i="31"/>
  <c r="AF24" i="31"/>
  <c r="AE24" i="31"/>
  <c r="AD24" i="31"/>
  <c r="AC24" i="31"/>
  <c r="AB24" i="31"/>
  <c r="AA24" i="31"/>
  <c r="Z24" i="31"/>
  <c r="Y24" i="31"/>
  <c r="X24" i="31"/>
  <c r="W24" i="31"/>
  <c r="V24" i="31"/>
  <c r="U24" i="31"/>
  <c r="T24" i="31"/>
  <c r="S24" i="31"/>
  <c r="F24" i="31"/>
  <c r="AW23" i="31"/>
  <c r="AV23" i="31"/>
  <c r="AU23" i="31"/>
  <c r="AT23" i="31"/>
  <c r="AS23" i="31"/>
  <c r="AR23" i="31"/>
  <c r="AQ23" i="31"/>
  <c r="AP23" i="31"/>
  <c r="AO23" i="31"/>
  <c r="AN23" i="31"/>
  <c r="AM23" i="31"/>
  <c r="AL23" i="31"/>
  <c r="AK23" i="31"/>
  <c r="AJ23" i="31"/>
  <c r="AI23" i="31"/>
  <c r="AH23" i="31"/>
  <c r="AG23" i="31"/>
  <c r="AF23" i="31"/>
  <c r="AE23" i="31"/>
  <c r="AD23" i="31"/>
  <c r="AC23" i="31"/>
  <c r="AB23" i="31"/>
  <c r="AA23" i="31"/>
  <c r="Z23" i="31"/>
  <c r="Y23" i="31"/>
  <c r="X23" i="31"/>
  <c r="W23" i="31"/>
  <c r="V23" i="31"/>
  <c r="U23" i="31"/>
  <c r="AX23" i="31" s="1"/>
  <c r="AZ23" i="31" s="1"/>
  <c r="T23" i="31"/>
  <c r="S23" i="31"/>
  <c r="AW21" i="31"/>
  <c r="AK21" i="31"/>
  <c r="AJ21" i="31"/>
  <c r="X21" i="31"/>
  <c r="W21" i="31"/>
  <c r="U21" i="31"/>
  <c r="AW20" i="31"/>
  <c r="AV20" i="31"/>
  <c r="AV21" i="31" s="1"/>
  <c r="AT20" i="31"/>
  <c r="AT21" i="31" s="1"/>
  <c r="AS20" i="31"/>
  <c r="AS21" i="31" s="1"/>
  <c r="AR20" i="31"/>
  <c r="AR21" i="31" s="1"/>
  <c r="AQ20" i="31"/>
  <c r="AQ21" i="31" s="1"/>
  <c r="AM20" i="31"/>
  <c r="AM21" i="31" s="1"/>
  <c r="AL20" i="31"/>
  <c r="AL21" i="31" s="1"/>
  <c r="AK20" i="31"/>
  <c r="AJ20" i="31"/>
  <c r="AI20" i="31"/>
  <c r="AI21" i="31" s="1"/>
  <c r="AF20" i="31"/>
  <c r="AF21" i="31" s="1"/>
  <c r="AE20" i="31"/>
  <c r="AE21" i="31" s="1"/>
  <c r="AC20" i="31"/>
  <c r="AC21" i="31" s="1"/>
  <c r="AB20" i="31"/>
  <c r="AB21" i="31" s="1"/>
  <c r="AA20" i="31"/>
  <c r="AA21" i="31" s="1"/>
  <c r="X20" i="31"/>
  <c r="W20" i="31"/>
  <c r="V20" i="31"/>
  <c r="V21" i="31" s="1"/>
  <c r="U20" i="31"/>
  <c r="S20" i="31"/>
  <c r="S21" i="31" s="1"/>
  <c r="AW19" i="31"/>
  <c r="AV19" i="31"/>
  <c r="AU19" i="31"/>
  <c r="AU20" i="31" s="1"/>
  <c r="AU21" i="31" s="1"/>
  <c r="AX17" i="31"/>
  <c r="BC14" i="31"/>
  <c r="BB8" i="31"/>
  <c r="AC2" i="31"/>
  <c r="AW71" i="30"/>
  <c r="AV71" i="30"/>
  <c r="AU71" i="30"/>
  <c r="AT71" i="30"/>
  <c r="AS71" i="30"/>
  <c r="AR71" i="30"/>
  <c r="AQ71" i="30"/>
  <c r="AP71" i="30"/>
  <c r="AO71" i="30"/>
  <c r="AN71" i="30"/>
  <c r="AM71" i="30"/>
  <c r="AL71" i="30"/>
  <c r="AK71" i="30"/>
  <c r="AJ71" i="30"/>
  <c r="AI71" i="30"/>
  <c r="AH71" i="30"/>
  <c r="AG71" i="30"/>
  <c r="AF71" i="30"/>
  <c r="AE71" i="30"/>
  <c r="AD71" i="30"/>
  <c r="AC71" i="30"/>
  <c r="AB71" i="30"/>
  <c r="AA71" i="30"/>
  <c r="Z71" i="30"/>
  <c r="Y71" i="30"/>
  <c r="X71" i="30"/>
  <c r="W71" i="30"/>
  <c r="V71" i="30"/>
  <c r="U71" i="30"/>
  <c r="T71" i="30"/>
  <c r="S71" i="30"/>
  <c r="AQ70" i="30"/>
  <c r="AN70" i="30"/>
  <c r="Y70" i="30"/>
  <c r="U70" i="30"/>
  <c r="AO69" i="30"/>
  <c r="AH69" i="30"/>
  <c r="W69" i="30"/>
  <c r="S69" i="30"/>
  <c r="AL68" i="30"/>
  <c r="AF68" i="30"/>
  <c r="S68" i="30"/>
  <c r="AU67" i="30"/>
  <c r="AH67" i="30"/>
  <c r="AF67" i="30"/>
  <c r="W67" i="30"/>
  <c r="AW66" i="30"/>
  <c r="AV66" i="30"/>
  <c r="AU66" i="30"/>
  <c r="AT66" i="30"/>
  <c r="AS66" i="30"/>
  <c r="AR66" i="30"/>
  <c r="AQ66" i="30"/>
  <c r="AP66" i="30"/>
  <c r="AO66" i="30"/>
  <c r="AN66" i="30"/>
  <c r="AM66" i="30"/>
  <c r="AL66" i="30"/>
  <c r="AK66" i="30"/>
  <c r="AJ66" i="30"/>
  <c r="AI66" i="30"/>
  <c r="AH66" i="30"/>
  <c r="AG66" i="30"/>
  <c r="AF66" i="30"/>
  <c r="AE66" i="30"/>
  <c r="AD66" i="30"/>
  <c r="AC66" i="30"/>
  <c r="AB66" i="30"/>
  <c r="AA66" i="30"/>
  <c r="Z66" i="30"/>
  <c r="Y66" i="30"/>
  <c r="X66" i="30"/>
  <c r="W66" i="30"/>
  <c r="V66" i="30"/>
  <c r="U66" i="30"/>
  <c r="T66" i="30"/>
  <c r="S66" i="30"/>
  <c r="AW63" i="30"/>
  <c r="AN63" i="30"/>
  <c r="AK63" i="30"/>
  <c r="Z63" i="30"/>
  <c r="X63" i="30"/>
  <c r="AV62" i="30"/>
  <c r="AQ62" i="30"/>
  <c r="AH62" i="30"/>
  <c r="AF62" i="30"/>
  <c r="V62" i="30"/>
  <c r="AW60" i="30"/>
  <c r="AV60" i="30"/>
  <c r="AU60" i="30"/>
  <c r="AT60" i="30"/>
  <c r="AS60" i="30"/>
  <c r="AR60" i="30"/>
  <c r="AQ60" i="30"/>
  <c r="AP60" i="30"/>
  <c r="AO60" i="30"/>
  <c r="AN60" i="30"/>
  <c r="AM60" i="30"/>
  <c r="AL60" i="30"/>
  <c r="AK60" i="30"/>
  <c r="AJ60" i="30"/>
  <c r="AI60" i="30"/>
  <c r="AH60" i="30"/>
  <c r="AG60" i="30"/>
  <c r="AF60" i="30"/>
  <c r="AE60" i="30"/>
  <c r="AD60" i="30"/>
  <c r="AC60" i="30"/>
  <c r="AB60" i="30"/>
  <c r="AA60" i="30"/>
  <c r="Z60" i="30"/>
  <c r="Y60" i="30"/>
  <c r="X60" i="30"/>
  <c r="W60" i="30"/>
  <c r="V60" i="30"/>
  <c r="U60" i="30"/>
  <c r="T60" i="30"/>
  <c r="S60" i="30"/>
  <c r="AX60" i="30" s="1"/>
  <c r="AZ60" i="30" s="1"/>
  <c r="F60" i="30"/>
  <c r="AW59" i="30"/>
  <c r="AV59" i="30"/>
  <c r="AU59" i="30"/>
  <c r="AT59" i="30"/>
  <c r="AS59" i="30"/>
  <c r="AR59" i="30"/>
  <c r="AQ59" i="30"/>
  <c r="AP59" i="30"/>
  <c r="AO59" i="30"/>
  <c r="AN59" i="30"/>
  <c r="AM59" i="30"/>
  <c r="AL59" i="30"/>
  <c r="AK59" i="30"/>
  <c r="AJ59" i="30"/>
  <c r="AI59" i="30"/>
  <c r="AH59" i="30"/>
  <c r="AG59" i="30"/>
  <c r="AF59" i="30"/>
  <c r="AE59" i="30"/>
  <c r="AD59" i="30"/>
  <c r="AC59" i="30"/>
  <c r="AB59" i="30"/>
  <c r="AA59" i="30"/>
  <c r="Z59" i="30"/>
  <c r="Y59" i="30"/>
  <c r="X59" i="30"/>
  <c r="W59" i="30"/>
  <c r="V59" i="30"/>
  <c r="U59" i="30"/>
  <c r="T59" i="30"/>
  <c r="S59" i="30"/>
  <c r="AW57" i="30"/>
  <c r="AV57" i="30"/>
  <c r="AU57" i="30"/>
  <c r="AT57" i="30"/>
  <c r="AS57" i="30"/>
  <c r="AR57" i="30"/>
  <c r="AQ57" i="30"/>
  <c r="AP57" i="30"/>
  <c r="AO57" i="30"/>
  <c r="AN57" i="30"/>
  <c r="AM57" i="30"/>
  <c r="AL57" i="30"/>
  <c r="AK57" i="30"/>
  <c r="AJ57" i="30"/>
  <c r="AI57" i="30"/>
  <c r="AH57" i="30"/>
  <c r="AG57" i="30"/>
  <c r="AF57" i="30"/>
  <c r="AE57" i="30"/>
  <c r="AD57" i="30"/>
  <c r="AC57" i="30"/>
  <c r="AB57" i="30"/>
  <c r="AA57" i="30"/>
  <c r="Z57" i="30"/>
  <c r="Y57" i="30"/>
  <c r="X57" i="30"/>
  <c r="W57" i="30"/>
  <c r="V57" i="30"/>
  <c r="U57" i="30"/>
  <c r="T57" i="30"/>
  <c r="S57" i="30"/>
  <c r="F57" i="30"/>
  <c r="AW56" i="30"/>
  <c r="AV56" i="30"/>
  <c r="AU56" i="30"/>
  <c r="AT56" i="30"/>
  <c r="AS56" i="30"/>
  <c r="AR56" i="30"/>
  <c r="AQ56" i="30"/>
  <c r="AP56" i="30"/>
  <c r="AO56" i="30"/>
  <c r="AN56" i="30"/>
  <c r="AM56" i="30"/>
  <c r="AL56" i="30"/>
  <c r="AK56" i="30"/>
  <c r="AJ56" i="30"/>
  <c r="AI56" i="30"/>
  <c r="AH56" i="30"/>
  <c r="AG56" i="30"/>
  <c r="AF56" i="30"/>
  <c r="AE56" i="30"/>
  <c r="AD56" i="30"/>
  <c r="AC56" i="30"/>
  <c r="AB56" i="30"/>
  <c r="AA56" i="30"/>
  <c r="Z56" i="30"/>
  <c r="Y56" i="30"/>
  <c r="X56" i="30"/>
  <c r="W56" i="30"/>
  <c r="V56" i="30"/>
  <c r="U56" i="30"/>
  <c r="AX56" i="30" s="1"/>
  <c r="AZ56" i="30" s="1"/>
  <c r="T56" i="30"/>
  <c r="S56" i="30"/>
  <c r="AW54" i="30"/>
  <c r="AV54" i="30"/>
  <c r="AU54" i="30"/>
  <c r="AT54" i="30"/>
  <c r="AS54" i="30"/>
  <c r="AR54" i="30"/>
  <c r="AQ54" i="30"/>
  <c r="AP54" i="30"/>
  <c r="AO54" i="30"/>
  <c r="AN54" i="30"/>
  <c r="AM54" i="30"/>
  <c r="AL54" i="30"/>
  <c r="AK54" i="30"/>
  <c r="AJ54" i="30"/>
  <c r="AI54" i="30"/>
  <c r="AH54" i="30"/>
  <c r="AG54" i="30"/>
  <c r="AF54" i="30"/>
  <c r="AE54" i="30"/>
  <c r="AD54" i="30"/>
  <c r="AC54" i="30"/>
  <c r="AB54" i="30"/>
  <c r="AA54" i="30"/>
  <c r="Z54" i="30"/>
  <c r="Y54" i="30"/>
  <c r="X54" i="30"/>
  <c r="W54" i="30"/>
  <c r="AX54" i="30" s="1"/>
  <c r="AZ54" i="30" s="1"/>
  <c r="V54" i="30"/>
  <c r="U54" i="30"/>
  <c r="T54" i="30"/>
  <c r="S54" i="30"/>
  <c r="F54" i="30"/>
  <c r="AW53" i="30"/>
  <c r="AV53" i="30"/>
  <c r="AU53" i="30"/>
  <c r="AT53" i="30"/>
  <c r="AS53" i="30"/>
  <c r="AR53" i="30"/>
  <c r="AQ53" i="30"/>
  <c r="AP53" i="30"/>
  <c r="AO53" i="30"/>
  <c r="AN53" i="30"/>
  <c r="AM53" i="30"/>
  <c r="AL53" i="30"/>
  <c r="AK53" i="30"/>
  <c r="AJ53" i="30"/>
  <c r="AI53" i="30"/>
  <c r="AH53" i="30"/>
  <c r="AG53" i="30"/>
  <c r="AF53" i="30"/>
  <c r="AE53" i="30"/>
  <c r="AD53" i="30"/>
  <c r="AC53" i="30"/>
  <c r="AB53" i="30"/>
  <c r="AA53" i="30"/>
  <c r="Z53" i="30"/>
  <c r="Y53" i="30"/>
  <c r="X53" i="30"/>
  <c r="W53" i="30"/>
  <c r="V53" i="30"/>
  <c r="U53" i="30"/>
  <c r="T53" i="30"/>
  <c r="S53" i="30"/>
  <c r="AW51" i="30"/>
  <c r="AV51" i="30"/>
  <c r="AU51" i="30"/>
  <c r="AT51" i="30"/>
  <c r="AS51" i="30"/>
  <c r="AR51" i="30"/>
  <c r="AQ51" i="30"/>
  <c r="AP51" i="30"/>
  <c r="AO51" i="30"/>
  <c r="AN51" i="30"/>
  <c r="AM51" i="30"/>
  <c r="AL51" i="30"/>
  <c r="AK51" i="30"/>
  <c r="AJ51" i="30"/>
  <c r="AI51" i="30"/>
  <c r="AH51" i="30"/>
  <c r="AG51" i="30"/>
  <c r="AF51" i="30"/>
  <c r="AE51" i="30"/>
  <c r="AD51" i="30"/>
  <c r="AC51" i="30"/>
  <c r="AB51" i="30"/>
  <c r="AA51" i="30"/>
  <c r="Z51" i="30"/>
  <c r="Y51" i="30"/>
  <c r="X51" i="30"/>
  <c r="W51" i="30"/>
  <c r="V51" i="30"/>
  <c r="U51" i="30"/>
  <c r="T51" i="30"/>
  <c r="S51" i="30"/>
  <c r="F51"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AX50" i="30" s="1"/>
  <c r="AZ50" i="30" s="1"/>
  <c r="X50" i="30"/>
  <c r="W50" i="30"/>
  <c r="V50" i="30"/>
  <c r="U50" i="30"/>
  <c r="T50" i="30"/>
  <c r="S50"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AX48" i="30" s="1"/>
  <c r="AZ48" i="30" s="1"/>
  <c r="F48" i="30"/>
  <c r="AW47" i="30"/>
  <c r="AV47" i="30"/>
  <c r="AU47" i="30"/>
  <c r="AT47" i="30"/>
  <c r="AS47" i="30"/>
  <c r="AR47" i="30"/>
  <c r="AQ47" i="30"/>
  <c r="AP47" i="30"/>
  <c r="AO47" i="30"/>
  <c r="AN47" i="30"/>
  <c r="AM47" i="30"/>
  <c r="AL47" i="30"/>
  <c r="AK47" i="30"/>
  <c r="AJ47" i="30"/>
  <c r="AI47" i="30"/>
  <c r="AH47" i="30"/>
  <c r="AG47" i="30"/>
  <c r="AF47" i="30"/>
  <c r="AE47" i="30"/>
  <c r="AD47" i="30"/>
  <c r="AC47" i="30"/>
  <c r="AB47" i="30"/>
  <c r="AA47" i="30"/>
  <c r="Z47" i="30"/>
  <c r="Y47" i="30"/>
  <c r="X47" i="30"/>
  <c r="W47" i="30"/>
  <c r="V47" i="30"/>
  <c r="U47" i="30"/>
  <c r="T47" i="30"/>
  <c r="S47" i="30"/>
  <c r="AW45" i="30"/>
  <c r="AV45" i="30"/>
  <c r="AU45" i="30"/>
  <c r="AT45" i="30"/>
  <c r="AS45" i="30"/>
  <c r="AR45" i="30"/>
  <c r="AQ45" i="30"/>
  <c r="AP45" i="30"/>
  <c r="AO45" i="30"/>
  <c r="AN45" i="30"/>
  <c r="AM45" i="30"/>
  <c r="AL45" i="30"/>
  <c r="AK45" i="30"/>
  <c r="AJ45" i="30"/>
  <c r="AI45" i="30"/>
  <c r="AH45" i="30"/>
  <c r="AG45" i="30"/>
  <c r="AF45" i="30"/>
  <c r="AE45" i="30"/>
  <c r="AD45" i="30"/>
  <c r="AC45" i="30"/>
  <c r="AB45" i="30"/>
  <c r="AA45" i="30"/>
  <c r="Z45" i="30"/>
  <c r="Y45" i="30"/>
  <c r="X45" i="30"/>
  <c r="W45" i="30"/>
  <c r="V45" i="30"/>
  <c r="U45" i="30"/>
  <c r="T45" i="30"/>
  <c r="S45" i="30"/>
  <c r="F45" i="30"/>
  <c r="AW44" i="30"/>
  <c r="AV44" i="30"/>
  <c r="AU44" i="30"/>
  <c r="AT44" i="30"/>
  <c r="AS44" i="30"/>
  <c r="AR44" i="30"/>
  <c r="AQ44" i="30"/>
  <c r="AP44" i="30"/>
  <c r="AO44" i="30"/>
  <c r="AN44" i="30"/>
  <c r="AM44" i="30"/>
  <c r="AL44" i="30"/>
  <c r="AK44" i="30"/>
  <c r="AJ44" i="30"/>
  <c r="AI44" i="30"/>
  <c r="AH44" i="30"/>
  <c r="AG44" i="30"/>
  <c r="AF44" i="30"/>
  <c r="AE44" i="30"/>
  <c r="AD44" i="30"/>
  <c r="AC44" i="30"/>
  <c r="AB44" i="30"/>
  <c r="AA44" i="30"/>
  <c r="Z44" i="30"/>
  <c r="Y44" i="30"/>
  <c r="X44" i="30"/>
  <c r="W44" i="30"/>
  <c r="V44" i="30"/>
  <c r="U44" i="30"/>
  <c r="AX44" i="30" s="1"/>
  <c r="AZ44" i="30" s="1"/>
  <c r="T44" i="30"/>
  <c r="S44" i="30"/>
  <c r="AW42" i="30"/>
  <c r="AV42" i="30"/>
  <c r="AU42" i="30"/>
  <c r="AT42" i="30"/>
  <c r="AS42" i="30"/>
  <c r="AR42" i="30"/>
  <c r="AQ42" i="30"/>
  <c r="AP42" i="30"/>
  <c r="AO42" i="30"/>
  <c r="AN42" i="30"/>
  <c r="AM42" i="30"/>
  <c r="AL42" i="30"/>
  <c r="AK42" i="30"/>
  <c r="AJ42" i="30"/>
  <c r="AI42" i="30"/>
  <c r="AH42" i="30"/>
  <c r="AG42" i="30"/>
  <c r="AF42" i="30"/>
  <c r="AE42" i="30"/>
  <c r="AD42" i="30"/>
  <c r="AC42" i="30"/>
  <c r="AB42" i="30"/>
  <c r="AA42" i="30"/>
  <c r="Z42" i="30"/>
  <c r="Y42" i="30"/>
  <c r="X42" i="30"/>
  <c r="W42" i="30"/>
  <c r="AX42" i="30" s="1"/>
  <c r="AZ42" i="30" s="1"/>
  <c r="V42" i="30"/>
  <c r="U42" i="30"/>
  <c r="T42" i="30"/>
  <c r="S42" i="30"/>
  <c r="F42" i="30"/>
  <c r="AW41" i="30"/>
  <c r="AV41" i="30"/>
  <c r="AU41" i="30"/>
  <c r="AT41" i="30"/>
  <c r="AS41" i="30"/>
  <c r="AR41" i="30"/>
  <c r="AQ41" i="30"/>
  <c r="AP41" i="30"/>
  <c r="AO41" i="30"/>
  <c r="AN41" i="30"/>
  <c r="AM41" i="30"/>
  <c r="AL41" i="30"/>
  <c r="AK41" i="30"/>
  <c r="AJ41" i="30"/>
  <c r="AI41" i="30"/>
  <c r="AH41" i="30"/>
  <c r="AG41" i="30"/>
  <c r="AF41" i="30"/>
  <c r="AE41" i="30"/>
  <c r="AD41" i="30"/>
  <c r="AC41" i="30"/>
  <c r="AB41" i="30"/>
  <c r="AA41" i="30"/>
  <c r="Z41" i="30"/>
  <c r="Y41" i="30"/>
  <c r="X41" i="30"/>
  <c r="W41" i="30"/>
  <c r="V41" i="30"/>
  <c r="U41" i="30"/>
  <c r="T41" i="30"/>
  <c r="S41" i="30"/>
  <c r="AW39" i="30"/>
  <c r="AV39" i="30"/>
  <c r="AU39" i="30"/>
  <c r="AT39" i="30"/>
  <c r="AS39" i="30"/>
  <c r="AR39" i="30"/>
  <c r="AQ39" i="30"/>
  <c r="AP39" i="30"/>
  <c r="AO39" i="30"/>
  <c r="AN39" i="30"/>
  <c r="AM39" i="30"/>
  <c r="AL39" i="30"/>
  <c r="AK39" i="30"/>
  <c r="AJ39" i="30"/>
  <c r="AI39" i="30"/>
  <c r="AH39" i="30"/>
  <c r="AG39" i="30"/>
  <c r="AF39" i="30"/>
  <c r="AE39" i="30"/>
  <c r="AD39" i="30"/>
  <c r="AC39" i="30"/>
  <c r="AB39" i="30"/>
  <c r="AA39" i="30"/>
  <c r="Z39" i="30"/>
  <c r="Y39" i="30"/>
  <c r="X39" i="30"/>
  <c r="W39" i="30"/>
  <c r="V39" i="30"/>
  <c r="U39" i="30"/>
  <c r="T39" i="30"/>
  <c r="S39" i="30"/>
  <c r="F39" i="30"/>
  <c r="AW38" i="30"/>
  <c r="AV38" i="30"/>
  <c r="AU38" i="30"/>
  <c r="AT38" i="30"/>
  <c r="AS38" i="30"/>
  <c r="AR38" i="30"/>
  <c r="AQ38" i="30"/>
  <c r="AP38" i="30"/>
  <c r="AO38" i="30"/>
  <c r="AN38" i="30"/>
  <c r="AM38" i="30"/>
  <c r="AL38" i="30"/>
  <c r="AK38" i="30"/>
  <c r="AJ38" i="30"/>
  <c r="AI38" i="30"/>
  <c r="AH38" i="30"/>
  <c r="AG38" i="30"/>
  <c r="AF38" i="30"/>
  <c r="AE38" i="30"/>
  <c r="AD38" i="30"/>
  <c r="AC38" i="30"/>
  <c r="AB38" i="30"/>
  <c r="AA38" i="30"/>
  <c r="Z38" i="30"/>
  <c r="Y38" i="30"/>
  <c r="AX38" i="30" s="1"/>
  <c r="AZ38" i="30" s="1"/>
  <c r="X38" i="30"/>
  <c r="W38" i="30"/>
  <c r="V38" i="30"/>
  <c r="U38" i="30"/>
  <c r="T38" i="30"/>
  <c r="S38" i="30"/>
  <c r="AW36" i="30"/>
  <c r="AV36" i="30"/>
  <c r="AU36" i="30"/>
  <c r="AT36" i="30"/>
  <c r="AS36" i="30"/>
  <c r="AR36" i="30"/>
  <c r="AQ36" i="30"/>
  <c r="AP36" i="30"/>
  <c r="AO36" i="30"/>
  <c r="AN36" i="30"/>
  <c r="AM36" i="30"/>
  <c r="AL36" i="30"/>
  <c r="AK36" i="30"/>
  <c r="AJ36" i="30"/>
  <c r="AI36" i="30"/>
  <c r="AH36" i="30"/>
  <c r="AG36" i="30"/>
  <c r="AF36" i="30"/>
  <c r="AE36" i="30"/>
  <c r="AD36" i="30"/>
  <c r="AC36" i="30"/>
  <c r="AB36" i="30"/>
  <c r="AA36" i="30"/>
  <c r="Z36" i="30"/>
  <c r="Y36" i="30"/>
  <c r="X36" i="30"/>
  <c r="W36" i="30"/>
  <c r="V36" i="30"/>
  <c r="U36" i="30"/>
  <c r="T36" i="30"/>
  <c r="S36" i="30"/>
  <c r="AX36" i="30" s="1"/>
  <c r="AZ36" i="30" s="1"/>
  <c r="F36" i="30"/>
  <c r="AW35" i="30"/>
  <c r="AV35" i="30"/>
  <c r="AU35" i="30"/>
  <c r="AT35" i="30"/>
  <c r="AS35" i="30"/>
  <c r="AR35" i="30"/>
  <c r="AQ35" i="30"/>
  <c r="AP35" i="30"/>
  <c r="AO35" i="30"/>
  <c r="AN35" i="30"/>
  <c r="AM35" i="30"/>
  <c r="AL35" i="30"/>
  <c r="AK35" i="30"/>
  <c r="AJ35" i="30"/>
  <c r="AI35" i="30"/>
  <c r="AH35" i="30"/>
  <c r="AG35" i="30"/>
  <c r="AF35" i="30"/>
  <c r="AE35" i="30"/>
  <c r="AD35" i="30"/>
  <c r="AC35" i="30"/>
  <c r="AB35" i="30"/>
  <c r="AA35" i="30"/>
  <c r="Z35" i="30"/>
  <c r="Y35" i="30"/>
  <c r="X35" i="30"/>
  <c r="W35" i="30"/>
  <c r="V35" i="30"/>
  <c r="U35" i="30"/>
  <c r="T35" i="30"/>
  <c r="S35" i="30"/>
  <c r="AW33" i="30"/>
  <c r="AV33" i="30"/>
  <c r="AU33" i="30"/>
  <c r="AT33" i="30"/>
  <c r="AS33" i="30"/>
  <c r="AR33" i="30"/>
  <c r="AQ33" i="30"/>
  <c r="AP33" i="30"/>
  <c r="AO33" i="30"/>
  <c r="AN33" i="30"/>
  <c r="AM33" i="30"/>
  <c r="AL33" i="30"/>
  <c r="AK33" i="30"/>
  <c r="AJ33" i="30"/>
  <c r="AI33" i="30"/>
  <c r="AH33" i="30"/>
  <c r="AG33" i="30"/>
  <c r="AF33" i="30"/>
  <c r="AE33" i="30"/>
  <c r="AD33" i="30"/>
  <c r="AC33" i="30"/>
  <c r="AB33" i="30"/>
  <c r="AA33" i="30"/>
  <c r="Z33" i="30"/>
  <c r="Y33" i="30"/>
  <c r="X33" i="30"/>
  <c r="W33" i="30"/>
  <c r="V33" i="30"/>
  <c r="U33" i="30"/>
  <c r="T33" i="30"/>
  <c r="S33" i="30"/>
  <c r="F33" i="30"/>
  <c r="AW32" i="30"/>
  <c r="AV32" i="30"/>
  <c r="AU32" i="30"/>
  <c r="AT32" i="30"/>
  <c r="AS32" i="30"/>
  <c r="AR32" i="30"/>
  <c r="AQ32" i="30"/>
  <c r="AP32" i="30"/>
  <c r="AO32" i="30"/>
  <c r="AN32" i="30"/>
  <c r="AM32" i="30"/>
  <c r="AL32" i="30"/>
  <c r="AK32" i="30"/>
  <c r="AJ32" i="30"/>
  <c r="AI32" i="30"/>
  <c r="AH32" i="30"/>
  <c r="AG32" i="30"/>
  <c r="AF32" i="30"/>
  <c r="AE32" i="30"/>
  <c r="AD32" i="30"/>
  <c r="AC32" i="30"/>
  <c r="AB32" i="30"/>
  <c r="AA32" i="30"/>
  <c r="Z32" i="30"/>
  <c r="Y32" i="30"/>
  <c r="X32" i="30"/>
  <c r="W32" i="30"/>
  <c r="V32" i="30"/>
  <c r="U32" i="30"/>
  <c r="AX32" i="30" s="1"/>
  <c r="AZ32" i="30" s="1"/>
  <c r="T32" i="30"/>
  <c r="S32" i="30"/>
  <c r="AW30" i="30"/>
  <c r="AV30" i="30"/>
  <c r="AU30" i="30"/>
  <c r="AT30" i="30"/>
  <c r="AS30" i="30"/>
  <c r="AR30" i="30"/>
  <c r="AQ30" i="30"/>
  <c r="AP30" i="30"/>
  <c r="AO30" i="30"/>
  <c r="AN30" i="30"/>
  <c r="AM30" i="30"/>
  <c r="AL30" i="30"/>
  <c r="AK30" i="30"/>
  <c r="AJ30" i="30"/>
  <c r="AI30" i="30"/>
  <c r="AH30" i="30"/>
  <c r="AG30" i="30"/>
  <c r="AF30" i="30"/>
  <c r="AE30" i="30"/>
  <c r="AD30" i="30"/>
  <c r="AC30" i="30"/>
  <c r="AB30" i="30"/>
  <c r="AA30" i="30"/>
  <c r="Z30" i="30"/>
  <c r="Y30" i="30"/>
  <c r="X30" i="30"/>
  <c r="W30" i="30"/>
  <c r="AX30" i="30" s="1"/>
  <c r="AZ30" i="30" s="1"/>
  <c r="V30" i="30"/>
  <c r="U30" i="30"/>
  <c r="T30" i="30"/>
  <c r="S30" i="30"/>
  <c r="F30" i="30"/>
  <c r="AH70" i="30" s="1"/>
  <c r="AW29" i="30"/>
  <c r="AV29" i="30"/>
  <c r="AU29" i="30"/>
  <c r="AT29" i="30"/>
  <c r="AS29" i="30"/>
  <c r="AR29" i="30"/>
  <c r="AQ29" i="30"/>
  <c r="AP29" i="30"/>
  <c r="AO29" i="30"/>
  <c r="AN29" i="30"/>
  <c r="AM29" i="30"/>
  <c r="AL29" i="30"/>
  <c r="AK29" i="30"/>
  <c r="AJ29" i="30"/>
  <c r="AI29" i="30"/>
  <c r="AH29" i="30"/>
  <c r="AG29" i="30"/>
  <c r="AF29" i="30"/>
  <c r="AE29" i="30"/>
  <c r="AD29" i="30"/>
  <c r="AC29" i="30"/>
  <c r="AB29" i="30"/>
  <c r="AA29" i="30"/>
  <c r="Z29" i="30"/>
  <c r="Y29" i="30"/>
  <c r="X29" i="30"/>
  <c r="W29" i="30"/>
  <c r="V29" i="30"/>
  <c r="U29" i="30"/>
  <c r="T29" i="30"/>
  <c r="S29" i="30"/>
  <c r="AW27" i="30"/>
  <c r="AV27" i="30"/>
  <c r="AU27" i="30"/>
  <c r="AT27" i="30"/>
  <c r="AS27" i="30"/>
  <c r="AR27" i="30"/>
  <c r="AQ27" i="30"/>
  <c r="AP27" i="30"/>
  <c r="AO27" i="30"/>
  <c r="AN27" i="30"/>
  <c r="AM27" i="30"/>
  <c r="AL27" i="30"/>
  <c r="AK27" i="30"/>
  <c r="AJ27" i="30"/>
  <c r="AI27" i="30"/>
  <c r="AH27" i="30"/>
  <c r="AG27" i="30"/>
  <c r="AF27" i="30"/>
  <c r="AE27" i="30"/>
  <c r="AD27" i="30"/>
  <c r="AC27" i="30"/>
  <c r="AB27" i="30"/>
  <c r="AA27" i="30"/>
  <c r="Z27" i="30"/>
  <c r="Y27" i="30"/>
  <c r="X27" i="30"/>
  <c r="W27" i="30"/>
  <c r="V27" i="30"/>
  <c r="U27" i="30"/>
  <c r="T27" i="30"/>
  <c r="S27" i="30"/>
  <c r="F27" i="30"/>
  <c r="AW26" i="30"/>
  <c r="AV26" i="30"/>
  <c r="AU26" i="30"/>
  <c r="AT26" i="30"/>
  <c r="AS26" i="30"/>
  <c r="AR26" i="30"/>
  <c r="AQ26" i="30"/>
  <c r="AP26" i="30"/>
  <c r="AO26" i="30"/>
  <c r="AN26" i="30"/>
  <c r="AM26" i="30"/>
  <c r="AL26" i="30"/>
  <c r="AK26" i="30"/>
  <c r="AJ26" i="30"/>
  <c r="AI26" i="30"/>
  <c r="AH26" i="30"/>
  <c r="AG26" i="30"/>
  <c r="AF26" i="30"/>
  <c r="AE26" i="30"/>
  <c r="AD26" i="30"/>
  <c r="AC26" i="30"/>
  <c r="AB26" i="30"/>
  <c r="AA26" i="30"/>
  <c r="Z26" i="30"/>
  <c r="Y26" i="30"/>
  <c r="AX26" i="30" s="1"/>
  <c r="AZ26" i="30" s="1"/>
  <c r="X26" i="30"/>
  <c r="W26" i="30"/>
  <c r="V26" i="30"/>
  <c r="U26" i="30"/>
  <c r="T26" i="30"/>
  <c r="S26" i="30"/>
  <c r="B25" i="30"/>
  <c r="B28" i="30" s="1"/>
  <c r="B31" i="30" s="1"/>
  <c r="B34" i="30" s="1"/>
  <c r="B37" i="30" s="1"/>
  <c r="B40" i="30" s="1"/>
  <c r="B43" i="30" s="1"/>
  <c r="B46" i="30" s="1"/>
  <c r="B49" i="30" s="1"/>
  <c r="B52" i="30" s="1"/>
  <c r="B55" i="30" s="1"/>
  <c r="B58" i="30" s="1"/>
  <c r="AW24" i="30"/>
  <c r="AV24" i="30"/>
  <c r="AU24" i="30"/>
  <c r="AT24" i="30"/>
  <c r="AS24" i="30"/>
  <c r="AR24" i="30"/>
  <c r="AQ24" i="30"/>
  <c r="AP24" i="30"/>
  <c r="AO24" i="30"/>
  <c r="AN24" i="30"/>
  <c r="AM24" i="30"/>
  <c r="AL24" i="30"/>
  <c r="AK24" i="30"/>
  <c r="AJ24" i="30"/>
  <c r="AI24" i="30"/>
  <c r="AH24" i="30"/>
  <c r="AG24" i="30"/>
  <c r="AF24" i="30"/>
  <c r="AE24" i="30"/>
  <c r="AD24" i="30"/>
  <c r="AC24" i="30"/>
  <c r="AB24" i="30"/>
  <c r="AA24" i="30"/>
  <c r="Z24" i="30"/>
  <c r="Y24" i="30"/>
  <c r="X24" i="30"/>
  <c r="W24" i="30"/>
  <c r="V24" i="30"/>
  <c r="U24" i="30"/>
  <c r="T24" i="30"/>
  <c r="S24" i="30"/>
  <c r="AX24" i="30" s="1"/>
  <c r="AZ24" i="30" s="1"/>
  <c r="F24" i="30"/>
  <c r="AS70" i="30" s="1"/>
  <c r="AW23" i="30"/>
  <c r="AV23" i="30"/>
  <c r="AU23" i="30"/>
  <c r="AT23" i="30"/>
  <c r="AS23" i="30"/>
  <c r="AR23" i="30"/>
  <c r="AQ23" i="30"/>
  <c r="AP23" i="30"/>
  <c r="AO23" i="30"/>
  <c r="AN23" i="30"/>
  <c r="AM23" i="30"/>
  <c r="AL23" i="30"/>
  <c r="AK23" i="30"/>
  <c r="AJ23" i="30"/>
  <c r="AI23" i="30"/>
  <c r="AH23" i="30"/>
  <c r="AG23" i="30"/>
  <c r="AF23" i="30"/>
  <c r="AE23" i="30"/>
  <c r="AD23" i="30"/>
  <c r="AC23" i="30"/>
  <c r="AB23" i="30"/>
  <c r="AA23" i="30"/>
  <c r="Z23" i="30"/>
  <c r="Y23" i="30"/>
  <c r="X23" i="30"/>
  <c r="W23" i="30"/>
  <c r="V23" i="30"/>
  <c r="U23" i="30"/>
  <c r="T23" i="30"/>
  <c r="S23" i="30"/>
  <c r="AV21" i="30"/>
  <c r="AU20" i="30"/>
  <c r="AU21" i="30" s="1"/>
  <c r="AR20" i="30"/>
  <c r="AR21" i="30" s="1"/>
  <c r="AQ20" i="30"/>
  <c r="AQ21" i="30" s="1"/>
  <c r="AH20" i="30"/>
  <c r="AH21" i="30" s="1"/>
  <c r="AG20" i="30"/>
  <c r="AG21" i="30" s="1"/>
  <c r="AE20" i="30"/>
  <c r="AE21" i="30" s="1"/>
  <c r="T20" i="30"/>
  <c r="T21" i="30" s="1"/>
  <c r="S20" i="30"/>
  <c r="S21" i="30" s="1"/>
  <c r="AW19" i="30"/>
  <c r="AW20" i="30" s="1"/>
  <c r="AW21" i="30" s="1"/>
  <c r="AV19" i="30"/>
  <c r="AV20" i="30" s="1"/>
  <c r="AU19" i="30"/>
  <c r="AX17" i="30"/>
  <c r="BC14" i="30"/>
  <c r="AC2" i="30"/>
  <c r="Z20" i="30" s="1"/>
  <c r="Z21" i="30" s="1"/>
  <c r="S62" i="30" l="1"/>
  <c r="AG62" i="30"/>
  <c r="AT62" i="30"/>
  <c r="Y63" i="30"/>
  <c r="AM63" i="30"/>
  <c r="AX63" i="30"/>
  <c r="AZ63" i="30" s="1"/>
  <c r="U67" i="30"/>
  <c r="AG67" i="30"/>
  <c r="AW67" i="30"/>
  <c r="AG68" i="30"/>
  <c r="T69" i="30"/>
  <c r="AM69" i="30"/>
  <c r="X70" i="30"/>
  <c r="AP70" i="30"/>
  <c r="AX24" i="31"/>
  <c r="AZ24" i="31" s="1"/>
  <c r="AG331" i="31"/>
  <c r="AE329" i="31"/>
  <c r="Z324" i="31"/>
  <c r="AD331" i="31"/>
  <c r="AB329" i="31"/>
  <c r="AH323" i="31"/>
  <c r="AR330" i="31"/>
  <c r="AP328" i="31"/>
  <c r="AE323" i="31"/>
  <c r="AI330" i="31"/>
  <c r="AG328" i="31"/>
  <c r="AB323" i="31"/>
  <c r="AX230" i="31"/>
  <c r="AZ230" i="31" s="1"/>
  <c r="AQ329" i="31"/>
  <c r="W20" i="30"/>
  <c r="W21" i="30" s="1"/>
  <c r="AX29" i="30"/>
  <c r="AZ29" i="30" s="1"/>
  <c r="AX53" i="30"/>
  <c r="AZ53" i="30" s="1"/>
  <c r="AW62" i="30"/>
  <c r="X67" i="30"/>
  <c r="AN68" i="30"/>
  <c r="AP69" i="30"/>
  <c r="AX174" i="31"/>
  <c r="AZ174" i="31" s="1"/>
  <c r="AA323" i="31"/>
  <c r="AF330" i="31"/>
  <c r="Y20" i="30"/>
  <c r="Y21" i="30" s="1"/>
  <c r="AJ20" i="30"/>
  <c r="AJ21" i="30" s="1"/>
  <c r="Y62" i="30"/>
  <c r="AL62" i="30"/>
  <c r="AX62" i="30"/>
  <c r="AZ62" i="30" s="1"/>
  <c r="AE63" i="30"/>
  <c r="AP63" i="30"/>
  <c r="Y67" i="30"/>
  <c r="AN67" i="30"/>
  <c r="W68" i="30"/>
  <c r="AO68" i="30"/>
  <c r="AA69" i="30"/>
  <c r="AQ69" i="30"/>
  <c r="AF70" i="30"/>
  <c r="AX41" i="31"/>
  <c r="AZ41" i="31" s="1"/>
  <c r="AX66" i="31"/>
  <c r="AZ66" i="31" s="1"/>
  <c r="AX278" i="31"/>
  <c r="AZ278" i="31" s="1"/>
  <c r="AA324" i="31"/>
  <c r="AJ331" i="31"/>
  <c r="AX78" i="31"/>
  <c r="AZ78" i="31" s="1"/>
  <c r="AX98" i="31"/>
  <c r="AZ98" i="31" s="1"/>
  <c r="AX119" i="31"/>
  <c r="AZ119" i="31" s="1"/>
  <c r="AX131" i="31"/>
  <c r="AZ131" i="31" s="1"/>
  <c r="AX134" i="31"/>
  <c r="AZ134" i="31" s="1"/>
  <c r="AX249" i="31"/>
  <c r="AZ249" i="31" s="1"/>
  <c r="AD324" i="31"/>
  <c r="AS331" i="31"/>
  <c r="AI20" i="30"/>
  <c r="AI21" i="30" s="1"/>
  <c r="AX27" i="30"/>
  <c r="AZ27" i="30" s="1"/>
  <c r="X62" i="30"/>
  <c r="AO63" i="30"/>
  <c r="V68" i="30"/>
  <c r="AB70" i="30"/>
  <c r="AX39" i="31"/>
  <c r="AZ39" i="31" s="1"/>
  <c r="AX44" i="31"/>
  <c r="AZ44" i="31" s="1"/>
  <c r="Z62" i="30"/>
  <c r="AS63" i="30"/>
  <c r="AO67" i="30"/>
  <c r="AP68" i="30"/>
  <c r="AR69" i="30"/>
  <c r="AO62" i="30"/>
  <c r="AG63" i="30"/>
  <c r="AC67" i="30"/>
  <c r="AQ68" i="30"/>
  <c r="AW69" i="30"/>
  <c r="AX32" i="31"/>
  <c r="AZ32" i="31" s="1"/>
  <c r="AG324" i="31"/>
  <c r="AA328" i="31"/>
  <c r="AX215" i="31"/>
  <c r="AZ215" i="31" s="1"/>
  <c r="AN20" i="30"/>
  <c r="AN21" i="30" s="1"/>
  <c r="AF20" i="30"/>
  <c r="AF21" i="30" s="1"/>
  <c r="X20" i="30"/>
  <c r="X21" i="30" s="1"/>
  <c r="AT20" i="30"/>
  <c r="AT21" i="30" s="1"/>
  <c r="AL20" i="30"/>
  <c r="AL21" i="30" s="1"/>
  <c r="AD20" i="30"/>
  <c r="AD21" i="30" s="1"/>
  <c r="V20" i="30"/>
  <c r="V21" i="30" s="1"/>
  <c r="AS20" i="30"/>
  <c r="AS21" i="30" s="1"/>
  <c r="AC20" i="30"/>
  <c r="AC21" i="30" s="1"/>
  <c r="U20" i="30"/>
  <c r="U21" i="30" s="1"/>
  <c r="AK20" i="30"/>
  <c r="AK21" i="30" s="1"/>
  <c r="BB8" i="30"/>
  <c r="AX39" i="30"/>
  <c r="AZ39" i="30" s="1"/>
  <c r="AX41" i="30"/>
  <c r="AZ41" i="30" s="1"/>
  <c r="AX51" i="30"/>
  <c r="AZ51" i="30" s="1"/>
  <c r="AI62" i="30"/>
  <c r="AC63" i="30"/>
  <c r="AL67" i="30"/>
  <c r="X69" i="30"/>
  <c r="AR70" i="30"/>
  <c r="AM20" i="30"/>
  <c r="AM21" i="30" s="1"/>
  <c r="AN62" i="30"/>
  <c r="AF63" i="30"/>
  <c r="Z67" i="30"/>
  <c r="Z68" i="30"/>
  <c r="AE69" i="30"/>
  <c r="AG70" i="30"/>
  <c r="AA20" i="30"/>
  <c r="AA21" i="30" s="1"/>
  <c r="AO20" i="30"/>
  <c r="AO21" i="30" s="1"/>
  <c r="AA62" i="30"/>
  <c r="U63" i="30"/>
  <c r="AU63" i="30"/>
  <c r="AP67" i="30"/>
  <c r="AD68" i="30"/>
  <c r="AF69" i="30"/>
  <c r="AX132" i="31"/>
  <c r="AZ132" i="31" s="1"/>
  <c r="AX219" i="31"/>
  <c r="AZ219" i="31" s="1"/>
  <c r="AB20" i="30"/>
  <c r="AB21" i="30" s="1"/>
  <c r="AP20" i="30"/>
  <c r="AP21" i="30" s="1"/>
  <c r="AX23" i="30"/>
  <c r="AZ23" i="30" s="1"/>
  <c r="AU70" i="30"/>
  <c r="AM70" i="30"/>
  <c r="AE70" i="30"/>
  <c r="W70" i="30"/>
  <c r="AT69" i="30"/>
  <c r="AL69" i="30"/>
  <c r="AD69" i="30"/>
  <c r="V69" i="30"/>
  <c r="AS68" i="30"/>
  <c r="AK68" i="30"/>
  <c r="AC68" i="30"/>
  <c r="U68" i="30"/>
  <c r="AR67" i="30"/>
  <c r="AJ67" i="30"/>
  <c r="AT70" i="30"/>
  <c r="AL70" i="30"/>
  <c r="AD70" i="30"/>
  <c r="V70" i="30"/>
  <c r="AS69" i="30"/>
  <c r="AK69" i="30"/>
  <c r="AC69" i="30"/>
  <c r="U69" i="30"/>
  <c r="AR68" i="30"/>
  <c r="AJ68" i="30"/>
  <c r="AB68" i="30"/>
  <c r="T68" i="30"/>
  <c r="AO70" i="30"/>
  <c r="AC70" i="30"/>
  <c r="S70" i="30"/>
  <c r="AN69" i="30"/>
  <c r="AB69" i="30"/>
  <c r="AW68" i="30"/>
  <c r="AM68" i="30"/>
  <c r="AA68" i="30"/>
  <c r="AV67" i="30"/>
  <c r="AM67" i="30"/>
  <c r="AD67" i="30"/>
  <c r="V67" i="30"/>
  <c r="AT63" i="30"/>
  <c r="AL63" i="30"/>
  <c r="AD63" i="30"/>
  <c r="V63" i="30"/>
  <c r="AU62" i="30"/>
  <c r="AM62" i="30"/>
  <c r="AE62" i="30"/>
  <c r="W62" i="30"/>
  <c r="AW70" i="30"/>
  <c r="AK70" i="30"/>
  <c r="AA70" i="30"/>
  <c r="AV69" i="30"/>
  <c r="AJ69" i="30"/>
  <c r="Z69" i="30"/>
  <c r="AU68" i="30"/>
  <c r="AI68" i="30"/>
  <c r="Y68" i="30"/>
  <c r="AT67" i="30"/>
  <c r="AK67" i="30"/>
  <c r="AB67" i="30"/>
  <c r="T67" i="30"/>
  <c r="AR63" i="30"/>
  <c r="AJ63" i="30"/>
  <c r="AB63" i="30"/>
  <c r="T63" i="30"/>
  <c r="AS62" i="30"/>
  <c r="AK62" i="30"/>
  <c r="AC62" i="30"/>
  <c r="U62" i="30"/>
  <c r="AV70" i="30"/>
  <c r="AJ70" i="30"/>
  <c r="Z70" i="30"/>
  <c r="AU69" i="30"/>
  <c r="AI69" i="30"/>
  <c r="Y69" i="30"/>
  <c r="AT68" i="30"/>
  <c r="AH68" i="30"/>
  <c r="X68" i="30"/>
  <c r="AS67" i="30"/>
  <c r="AI67" i="30"/>
  <c r="AA67" i="30"/>
  <c r="S67" i="30"/>
  <c r="AQ63" i="30"/>
  <c r="AI63" i="30"/>
  <c r="AA63" i="30"/>
  <c r="S63" i="30"/>
  <c r="AR62" i="30"/>
  <c r="AJ62" i="30"/>
  <c r="AB62" i="30"/>
  <c r="T62" i="30"/>
  <c r="AX33" i="30"/>
  <c r="AZ33" i="30" s="1"/>
  <c r="AX35" i="30"/>
  <c r="AZ35" i="30" s="1"/>
  <c r="AX45" i="30"/>
  <c r="AZ45" i="30" s="1"/>
  <c r="AX47" i="30"/>
  <c r="AZ47" i="30" s="1"/>
  <c r="AX57" i="30"/>
  <c r="AZ57" i="30" s="1"/>
  <c r="AX59" i="30"/>
  <c r="AZ59" i="30" s="1"/>
  <c r="AD62" i="30"/>
  <c r="AP62" i="30"/>
  <c r="W63" i="30"/>
  <c r="AH63" i="30"/>
  <c r="AV63" i="30"/>
  <c r="AE67" i="30"/>
  <c r="AQ67" i="30"/>
  <c r="AE68" i="30"/>
  <c r="AV68" i="30"/>
  <c r="AG69" i="30"/>
  <c r="T70" i="30"/>
  <c r="AI70" i="30"/>
  <c r="AX36" i="31"/>
  <c r="AZ36" i="31" s="1"/>
  <c r="AX218" i="31"/>
  <c r="AZ218" i="31" s="1"/>
  <c r="AD328" i="31"/>
  <c r="AX30" i="31"/>
  <c r="AZ30" i="31" s="1"/>
  <c r="AX75" i="31"/>
  <c r="AZ75" i="31" s="1"/>
  <c r="AX83" i="31"/>
  <c r="AZ83" i="31" s="1"/>
  <c r="AX86" i="31"/>
  <c r="AZ86" i="31" s="1"/>
  <c r="AX116" i="31"/>
  <c r="AZ116" i="31" s="1"/>
  <c r="AX171" i="31"/>
  <c r="AZ171" i="31" s="1"/>
  <c r="AX179" i="31"/>
  <c r="AZ179" i="31" s="1"/>
  <c r="AX182" i="31"/>
  <c r="AZ182" i="31" s="1"/>
  <c r="AX212" i="31"/>
  <c r="AZ212" i="31" s="1"/>
  <c r="AE63" i="35"/>
  <c r="AP20" i="31"/>
  <c r="AP21" i="31" s="1"/>
  <c r="AH20" i="31"/>
  <c r="AH21" i="31" s="1"/>
  <c r="Z20" i="31"/>
  <c r="Z21" i="31" s="1"/>
  <c r="AO20" i="31"/>
  <c r="AO21" i="31" s="1"/>
  <c r="AG20" i="31"/>
  <c r="AG21" i="31" s="1"/>
  <c r="Y20" i="31"/>
  <c r="Y21" i="31" s="1"/>
  <c r="T20" i="31"/>
  <c r="T21" i="31" s="1"/>
  <c r="AD20" i="31"/>
  <c r="AD21" i="31" s="1"/>
  <c r="AN20" i="31"/>
  <c r="AN21" i="31" s="1"/>
  <c r="T331" i="31"/>
  <c r="AX47" i="31"/>
  <c r="AZ47" i="31" s="1"/>
  <c r="AX74" i="31"/>
  <c r="AZ74" i="31" s="1"/>
  <c r="AX84" i="31"/>
  <c r="AZ84" i="31" s="1"/>
  <c r="AX114" i="31"/>
  <c r="AZ114" i="31" s="1"/>
  <c r="AX125" i="31"/>
  <c r="AZ125" i="31" s="1"/>
  <c r="AX170" i="31"/>
  <c r="AZ170" i="31" s="1"/>
  <c r="AX180" i="31"/>
  <c r="AZ180" i="31" s="1"/>
  <c r="AX210" i="31"/>
  <c r="AZ210" i="31" s="1"/>
  <c r="AX221" i="31"/>
  <c r="AZ221" i="31" s="1"/>
  <c r="AX291" i="31"/>
  <c r="AZ291" i="31" s="1"/>
  <c r="X20" i="35"/>
  <c r="X21" i="35" s="1"/>
  <c r="AX27" i="35"/>
  <c r="AZ27" i="35" s="1"/>
  <c r="S62" i="35"/>
  <c r="AX42" i="31"/>
  <c r="AZ42" i="31" s="1"/>
  <c r="AX56" i="31"/>
  <c r="AZ56" i="31" s="1"/>
  <c r="AX113" i="31"/>
  <c r="AZ113" i="31" s="1"/>
  <c r="AX135" i="31"/>
  <c r="AZ135" i="31" s="1"/>
  <c r="AX152" i="31"/>
  <c r="AZ152" i="31" s="1"/>
  <c r="AX209" i="31"/>
  <c r="AZ209" i="31" s="1"/>
  <c r="AX231" i="31"/>
  <c r="AZ231" i="31" s="1"/>
  <c r="AX275" i="31"/>
  <c r="AZ275" i="31" s="1"/>
  <c r="AT20" i="35"/>
  <c r="AT21" i="35" s="1"/>
  <c r="AL20" i="35"/>
  <c r="AL21" i="35" s="1"/>
  <c r="AD20" i="35"/>
  <c r="AD21" i="35" s="1"/>
  <c r="V20" i="35"/>
  <c r="V21" i="35" s="1"/>
  <c r="AS20" i="35"/>
  <c r="AS21" i="35" s="1"/>
  <c r="AK20" i="35"/>
  <c r="AK21" i="35" s="1"/>
  <c r="AC20" i="35"/>
  <c r="AC21" i="35" s="1"/>
  <c r="U20" i="35"/>
  <c r="U21" i="35" s="1"/>
  <c r="BB8" i="35"/>
  <c r="AQ20" i="35"/>
  <c r="AQ21" i="35" s="1"/>
  <c r="AI20" i="35"/>
  <c r="AI21" i="35" s="1"/>
  <c r="AA20" i="35"/>
  <c r="AA21" i="35" s="1"/>
  <c r="S20" i="35"/>
  <c r="S21" i="35" s="1"/>
  <c r="AP20" i="35"/>
  <c r="AP21" i="35" s="1"/>
  <c r="AH20" i="35"/>
  <c r="AH21" i="35" s="1"/>
  <c r="Z20" i="35"/>
  <c r="Z21" i="35" s="1"/>
  <c r="AM20" i="35"/>
  <c r="AM21" i="35" s="1"/>
  <c r="W20" i="35"/>
  <c r="W21" i="35" s="1"/>
  <c r="AJ20" i="35"/>
  <c r="AJ21" i="35" s="1"/>
  <c r="T20" i="35"/>
  <c r="T21" i="35" s="1"/>
  <c r="AG20" i="35"/>
  <c r="AG21" i="35" s="1"/>
  <c r="AF20" i="35"/>
  <c r="AF21" i="35" s="1"/>
  <c r="AR20" i="35"/>
  <c r="AR21" i="35" s="1"/>
  <c r="AO20" i="35"/>
  <c r="AO21" i="35" s="1"/>
  <c r="AN20" i="35"/>
  <c r="AN21" i="35" s="1"/>
  <c r="AE20" i="35"/>
  <c r="AE21" i="35" s="1"/>
  <c r="AB20" i="35"/>
  <c r="AB21" i="35" s="1"/>
  <c r="AX48" i="35"/>
  <c r="AZ48" i="35" s="1"/>
  <c r="AX50" i="35"/>
  <c r="AZ50" i="35" s="1"/>
  <c r="AX60" i="31"/>
  <c r="AZ60" i="31" s="1"/>
  <c r="AX108" i="31"/>
  <c r="AZ108" i="31" s="1"/>
  <c r="AX156" i="31"/>
  <c r="AZ156" i="31" s="1"/>
  <c r="AX204" i="31"/>
  <c r="AZ204" i="31" s="1"/>
  <c r="AX234" i="31"/>
  <c r="AZ234" i="31" s="1"/>
  <c r="AX236" i="31"/>
  <c r="AZ236" i="31" s="1"/>
  <c r="AX258" i="31"/>
  <c r="AZ258" i="31" s="1"/>
  <c r="AX299" i="31"/>
  <c r="AZ299" i="31" s="1"/>
  <c r="AQ323" i="31"/>
  <c r="AP324" i="31"/>
  <c r="AQ328" i="31"/>
  <c r="AR329" i="31"/>
  <c r="AS330" i="31"/>
  <c r="AT331" i="31"/>
  <c r="U21" i="32"/>
  <c r="AX26" i="35"/>
  <c r="AZ26" i="35" s="1"/>
  <c r="AX39" i="35"/>
  <c r="AX90" i="31"/>
  <c r="AZ90" i="31" s="1"/>
  <c r="AX138" i="31"/>
  <c r="AZ138" i="31" s="1"/>
  <c r="AX186" i="31"/>
  <c r="AZ186" i="31" s="1"/>
  <c r="AX300" i="31"/>
  <c r="AZ300" i="31" s="1"/>
  <c r="AX302" i="31"/>
  <c r="AZ302" i="31" s="1"/>
  <c r="AX315" i="31"/>
  <c r="AZ315" i="31" s="1"/>
  <c r="AR323" i="31"/>
  <c r="AQ324" i="31"/>
  <c r="AT328" i="31"/>
  <c r="AU329" i="31"/>
  <c r="AV330" i="31"/>
  <c r="AW331" i="31"/>
  <c r="U19" i="32"/>
  <c r="AX35" i="35"/>
  <c r="AZ35" i="35" s="1"/>
  <c r="AX72" i="31"/>
  <c r="AZ72" i="31" s="1"/>
  <c r="AX120" i="31"/>
  <c r="AZ120" i="31" s="1"/>
  <c r="AX168" i="31"/>
  <c r="AZ168" i="31" s="1"/>
  <c r="AX216" i="31"/>
  <c r="AZ216" i="31" s="1"/>
  <c r="AX263" i="31"/>
  <c r="AZ263" i="31" s="1"/>
  <c r="AX311" i="31"/>
  <c r="AZ311" i="31" s="1"/>
  <c r="AU323" i="31"/>
  <c r="AT324" i="31"/>
  <c r="AW328" i="31"/>
  <c r="S330" i="31"/>
  <c r="AX36" i="35"/>
  <c r="AZ36" i="35" s="1"/>
  <c r="AX38" i="35"/>
  <c r="AZ38" i="35" s="1"/>
  <c r="AX51" i="35"/>
  <c r="AZ51" i="35" s="1"/>
  <c r="AQ331" i="31"/>
  <c r="AI331" i="31"/>
  <c r="AA331" i="31"/>
  <c r="S331" i="31"/>
  <c r="AP330" i="31"/>
  <c r="AH330" i="31"/>
  <c r="Z330" i="31"/>
  <c r="AW329" i="31"/>
  <c r="AO329" i="31"/>
  <c r="AG329" i="31"/>
  <c r="Y329" i="31"/>
  <c r="AV328" i="31"/>
  <c r="AN328" i="31"/>
  <c r="AF328" i="31"/>
  <c r="X328" i="31"/>
  <c r="AV324" i="31"/>
  <c r="AN324" i="31"/>
  <c r="AF324" i="31"/>
  <c r="X324" i="31"/>
  <c r="AW323" i="31"/>
  <c r="AO323" i="31"/>
  <c r="AG323" i="31"/>
  <c r="Y323" i="31"/>
  <c r="AP331" i="31"/>
  <c r="AH331" i="31"/>
  <c r="Z331" i="31"/>
  <c r="AW330" i="31"/>
  <c r="AO330" i="31"/>
  <c r="AG330" i="31"/>
  <c r="Y330" i="31"/>
  <c r="AV329" i="31"/>
  <c r="AN329" i="31"/>
  <c r="AF329" i="31"/>
  <c r="X329" i="31"/>
  <c r="AU328" i="31"/>
  <c r="AM328" i="31"/>
  <c r="AE328" i="31"/>
  <c r="W328" i="31"/>
  <c r="AU324" i="31"/>
  <c r="AM324" i="31"/>
  <c r="AE324" i="31"/>
  <c r="W324" i="31"/>
  <c r="AV323" i="31"/>
  <c r="AN323" i="31"/>
  <c r="AF323" i="31"/>
  <c r="X323" i="31"/>
  <c r="AV331" i="31"/>
  <c r="AN331" i="31"/>
  <c r="AF331" i="31"/>
  <c r="X331" i="31"/>
  <c r="AU330" i="31"/>
  <c r="AM330" i="31"/>
  <c r="AE330" i="31"/>
  <c r="W330" i="31"/>
  <c r="AT329" i="31"/>
  <c r="AL329" i="31"/>
  <c r="AD329" i="31"/>
  <c r="V329" i="31"/>
  <c r="AS328" i="31"/>
  <c r="AK328" i="31"/>
  <c r="AC328" i="31"/>
  <c r="U328" i="31"/>
  <c r="AS324" i="31"/>
  <c r="AK324" i="31"/>
  <c r="AC324" i="31"/>
  <c r="U324" i="31"/>
  <c r="AT323" i="31"/>
  <c r="AL323" i="31"/>
  <c r="AD323" i="31"/>
  <c r="V323" i="31"/>
  <c r="AU331" i="31"/>
  <c r="AM331" i="31"/>
  <c r="AE331" i="31"/>
  <c r="W331" i="31"/>
  <c r="AT330" i="31"/>
  <c r="AL330" i="31"/>
  <c r="AD330" i="31"/>
  <c r="V330" i="31"/>
  <c r="AS329" i="31"/>
  <c r="AK329" i="31"/>
  <c r="AC329" i="31"/>
  <c r="U329" i="31"/>
  <c r="AR328" i="31"/>
  <c r="AJ328" i="31"/>
  <c r="AB328" i="31"/>
  <c r="T328" i="31"/>
  <c r="AR324" i="31"/>
  <c r="AJ324" i="31"/>
  <c r="AB324" i="31"/>
  <c r="T324" i="31"/>
  <c r="AS323" i="31"/>
  <c r="AK323" i="31"/>
  <c r="AC323" i="31"/>
  <c r="U323" i="31"/>
  <c r="AR331" i="31"/>
  <c r="AB331" i="31"/>
  <c r="AQ330" i="31"/>
  <c r="AA330" i="31"/>
  <c r="AP329" i="31"/>
  <c r="Z329" i="31"/>
  <c r="AO328" i="31"/>
  <c r="Y328" i="31"/>
  <c r="AO324" i="31"/>
  <c r="Y324" i="31"/>
  <c r="AP323" i="31"/>
  <c r="Z323" i="31"/>
  <c r="AO331" i="31"/>
  <c r="Y331" i="31"/>
  <c r="AN330" i="31"/>
  <c r="X330" i="31"/>
  <c r="AM329" i="31"/>
  <c r="W329" i="31"/>
  <c r="AL328" i="31"/>
  <c r="V328" i="31"/>
  <c r="AL324" i="31"/>
  <c r="V324" i="31"/>
  <c r="AM323" i="31"/>
  <c r="W323" i="31"/>
  <c r="AL331" i="31"/>
  <c r="V331" i="31"/>
  <c r="AK330" i="31"/>
  <c r="U330" i="31"/>
  <c r="AJ329" i="31"/>
  <c r="T329" i="31"/>
  <c r="AI328" i="31"/>
  <c r="S328" i="31"/>
  <c r="AI324" i="31"/>
  <c r="S324" i="31"/>
  <c r="AJ323" i="31"/>
  <c r="T323" i="31"/>
  <c r="AK331" i="31"/>
  <c r="U331" i="31"/>
  <c r="AJ330" i="31"/>
  <c r="T330" i="31"/>
  <c r="AI329" i="31"/>
  <c r="S329" i="31"/>
  <c r="AH328" i="31"/>
  <c r="AX324" i="31"/>
  <c r="AZ324" i="31" s="1"/>
  <c r="AH324" i="31"/>
  <c r="AI323" i="31"/>
  <c r="S323" i="31"/>
  <c r="AX54" i="31"/>
  <c r="AZ54" i="31" s="1"/>
  <c r="AX102" i="31"/>
  <c r="AZ102" i="31" s="1"/>
  <c r="AX150" i="31"/>
  <c r="AZ150" i="31" s="1"/>
  <c r="AX198" i="31"/>
  <c r="AZ198" i="31" s="1"/>
  <c r="AX228" i="31"/>
  <c r="AZ228" i="31" s="1"/>
  <c r="AX240" i="31"/>
  <c r="AZ240" i="31" s="1"/>
  <c r="AX242" i="31"/>
  <c r="AZ242" i="31" s="1"/>
  <c r="AX254" i="31"/>
  <c r="AZ254" i="31" s="1"/>
  <c r="AX266" i="31"/>
  <c r="AZ266" i="31" s="1"/>
  <c r="AX270" i="31"/>
  <c r="AZ270" i="31" s="1"/>
  <c r="AX279" i="31"/>
  <c r="AZ279" i="31" s="1"/>
  <c r="AX312" i="31"/>
  <c r="AZ312" i="31" s="1"/>
  <c r="AX314" i="31"/>
  <c r="AZ314" i="31" s="1"/>
  <c r="AX323" i="31"/>
  <c r="AZ323" i="31" s="1"/>
  <c r="AW324" i="31"/>
  <c r="Z328" i="31"/>
  <c r="AA329" i="31"/>
  <c r="AB330" i="31"/>
  <c r="AC331" i="31"/>
  <c r="AF62" i="35"/>
  <c r="AV62" i="35"/>
  <c r="AX47" i="35"/>
  <c r="AZ47" i="35" s="1"/>
  <c r="AX261" i="31"/>
  <c r="AZ261" i="31" s="1"/>
  <c r="AX273" i="31"/>
  <c r="AZ273" i="31" s="1"/>
  <c r="AX285" i="31"/>
  <c r="AZ285" i="31" s="1"/>
  <c r="AX294" i="31"/>
  <c r="AZ294" i="31" s="1"/>
  <c r="AX297" i="31"/>
  <c r="AZ297" i="31" s="1"/>
  <c r="AX306" i="31"/>
  <c r="AZ306" i="31" s="1"/>
  <c r="AX309" i="31"/>
  <c r="AZ309" i="31" s="1"/>
  <c r="AX318" i="31"/>
  <c r="AZ318" i="31" s="1"/>
  <c r="AX321" i="31"/>
  <c r="AZ321" i="31" s="1"/>
  <c r="U15" i="32"/>
  <c r="AX30" i="35"/>
  <c r="AZ30" i="35" s="1"/>
  <c r="AX33" i="35"/>
  <c r="AZ33" i="35" s="1"/>
  <c r="AX42" i="35"/>
  <c r="AZ42" i="35" s="1"/>
  <c r="AX45" i="35"/>
  <c r="AZ45" i="35" s="1"/>
  <c r="AX57" i="35"/>
  <c r="AZ57" i="35" s="1"/>
  <c r="AX252" i="31"/>
  <c r="AZ252" i="31" s="1"/>
  <c r="AV70" i="35"/>
  <c r="AX255" i="31"/>
  <c r="AZ255" i="31" s="1"/>
  <c r="AX264" i="31"/>
  <c r="AZ264" i="31" s="1"/>
  <c r="AX276" i="31"/>
  <c r="AZ276" i="31" s="1"/>
  <c r="AX288" i="31"/>
  <c r="AZ288" i="31" s="1"/>
  <c r="U9" i="32"/>
  <c r="U25" i="32"/>
  <c r="AU63" i="35"/>
  <c r="AX60" i="35"/>
  <c r="AZ60" i="35" s="1"/>
  <c r="V67" i="35"/>
  <c r="AD67" i="35"/>
  <c r="AL67" i="35"/>
  <c r="AT67" i="35"/>
  <c r="W68" i="35"/>
  <c r="AE68" i="35"/>
  <c r="AM68" i="35"/>
  <c r="AU68" i="35"/>
  <c r="X69" i="35"/>
  <c r="AF69" i="35"/>
  <c r="AN69" i="35"/>
  <c r="AV69" i="35"/>
  <c r="Y70" i="35"/>
  <c r="AG70" i="35"/>
  <c r="AO70" i="35"/>
  <c r="AW70" i="35"/>
  <c r="W67" i="35"/>
  <c r="AE67" i="35"/>
  <c r="AM67" i="35"/>
  <c r="AU67" i="35"/>
  <c r="X68" i="35"/>
  <c r="AF68" i="35"/>
  <c r="AN68" i="35"/>
  <c r="AV68" i="35"/>
  <c r="Y69" i="35"/>
  <c r="AG69" i="35"/>
  <c r="AO69" i="35"/>
  <c r="AW69" i="35"/>
  <c r="Z70" i="35"/>
  <c r="AH70" i="35"/>
  <c r="AP70" i="35"/>
  <c r="Y62" i="35"/>
  <c r="AG62" i="35"/>
  <c r="AO62" i="35"/>
  <c r="AW62" i="35"/>
  <c r="X63" i="35"/>
  <c r="AF63" i="35"/>
  <c r="AN63" i="35"/>
  <c r="AV63" i="35"/>
  <c r="X67" i="35"/>
  <c r="AF67" i="35"/>
  <c r="AN67" i="35"/>
  <c r="AV67" i="35"/>
  <c r="Y68" i="35"/>
  <c r="AG68" i="35"/>
  <c r="AO68" i="35"/>
  <c r="AW68" i="35"/>
  <c r="Z69" i="35"/>
  <c r="AH69" i="35"/>
  <c r="AP69" i="35"/>
  <c r="S70" i="35"/>
  <c r="AA70" i="35"/>
  <c r="AI70" i="35"/>
  <c r="AQ70" i="35"/>
  <c r="Z62" i="35"/>
  <c r="AH62" i="35"/>
  <c r="AP62" i="35"/>
  <c r="AX62" i="35"/>
  <c r="AZ62" i="35" s="1"/>
  <c r="Y63" i="35"/>
  <c r="AG63" i="35"/>
  <c r="AO63" i="35"/>
  <c r="AW63" i="35"/>
  <c r="Y67" i="35"/>
  <c r="AG67" i="35"/>
  <c r="AO67" i="35"/>
  <c r="AW67" i="35"/>
  <c r="Z68" i="35"/>
  <c r="AH68" i="35"/>
  <c r="AP68" i="35"/>
  <c r="S69" i="35"/>
  <c r="AA69" i="35"/>
  <c r="AI69" i="35"/>
  <c r="AQ69" i="35"/>
  <c r="T70" i="35"/>
  <c r="AB70" i="35"/>
  <c r="AJ70" i="35"/>
  <c r="AR70" i="35"/>
  <c r="Z67" i="35"/>
  <c r="AH67" i="35"/>
  <c r="AP67" i="35"/>
  <c r="S68" i="35"/>
  <c r="AA68" i="35"/>
  <c r="AI68" i="35"/>
  <c r="AQ68" i="35"/>
  <c r="T69" i="35"/>
  <c r="AB69" i="35"/>
  <c r="AJ69" i="35"/>
  <c r="AR69" i="35"/>
  <c r="U70" i="35"/>
  <c r="AC70" i="35"/>
  <c r="AK70" i="35"/>
  <c r="AS70" i="35"/>
  <c r="T62" i="35"/>
  <c r="AB62" i="35"/>
  <c r="AJ62" i="35"/>
  <c r="AR62" i="35"/>
  <c r="S63" i="35"/>
  <c r="AA63" i="35"/>
  <c r="AI63" i="35"/>
  <c r="AQ63" i="35"/>
  <c r="S67" i="35"/>
  <c r="AA67" i="35"/>
  <c r="AI67" i="35"/>
  <c r="AQ67" i="35"/>
  <c r="T68" i="35"/>
  <c r="AB68" i="35"/>
  <c r="AJ68" i="35"/>
  <c r="AR68" i="35"/>
  <c r="U69" i="35"/>
  <c r="AC69" i="35"/>
  <c r="AK69" i="35"/>
  <c r="AS69" i="35"/>
  <c r="V70" i="35"/>
  <c r="AD70" i="35"/>
  <c r="AL70" i="35"/>
  <c r="AT70" i="35"/>
  <c r="U62" i="35"/>
  <c r="AC62" i="35"/>
  <c r="AK62" i="35"/>
  <c r="AS62" i="35"/>
  <c r="T63" i="35"/>
  <c r="AB63" i="35"/>
  <c r="AJ63" i="35"/>
  <c r="AR63" i="35"/>
  <c r="T67" i="35"/>
  <c r="AB67" i="35"/>
  <c r="AJ67" i="35"/>
  <c r="AR67" i="35"/>
  <c r="U68" i="35"/>
  <c r="AC68" i="35"/>
  <c r="AK68" i="35"/>
  <c r="AS68" i="35"/>
  <c r="V69" i="35"/>
  <c r="AD69" i="35"/>
  <c r="AL69" i="35"/>
  <c r="AT69" i="35"/>
  <c r="W70" i="35"/>
  <c r="AE70" i="35"/>
  <c r="AM70" i="35"/>
  <c r="AU70" i="35"/>
  <c r="U67" i="35"/>
  <c r="AC67" i="35"/>
  <c r="AK67" i="35"/>
  <c r="AS67" i="35"/>
  <c r="V68" i="35"/>
  <c r="AD68" i="35"/>
  <c r="AL68" i="35"/>
  <c r="AT68" i="35"/>
  <c r="W69" i="35"/>
  <c r="AE69" i="35"/>
  <c r="AM69" i="35"/>
  <c r="AU69" i="35"/>
  <c r="X70" i="35"/>
  <c r="AF70" i="35"/>
  <c r="AN70" i="35"/>
  <c r="AX63" i="35" l="1"/>
  <c r="AZ63" i="35" s="1"/>
  <c r="AZ39" i="35"/>
</calcChain>
</file>

<file path=xl/sharedStrings.xml><?xml version="1.0" encoding="utf-8"?>
<sst xmlns="http://schemas.openxmlformats.org/spreadsheetml/2006/main" count="3166" uniqueCount="690">
  <si>
    <t>平面図</t>
    <rPh sb="0" eb="3">
      <t>ヘイメンズ</t>
    </rPh>
    <phoneticPr fontId="3"/>
  </si>
  <si>
    <t>備考</t>
    <rPh sb="0" eb="2">
      <t>ビコウ</t>
    </rPh>
    <phoneticPr fontId="3"/>
  </si>
  <si>
    <t>（別添）</t>
    <rPh sb="1" eb="3">
      <t>ベッテン</t>
    </rPh>
    <phoneticPr fontId="3"/>
  </si>
  <si>
    <t>添付書類</t>
    <rPh sb="0" eb="2">
      <t>テンプ</t>
    </rPh>
    <rPh sb="2" eb="4">
      <t>ショルイ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</si>
  <si>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</si>
  <si>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</si>
  <si>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</si>
  <si>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</si>
  <si>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誓約書</t>
    <rPh sb="0" eb="3">
      <t>セイヤクショ</t>
    </rPh>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</si>
  <si>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</si>
  <si>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</si>
  <si>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</si>
  <si>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添付</t>
    <rPh sb="0" eb="2">
      <t>テンプ</t>
    </rPh>
    <phoneticPr fontId="7"/>
  </si>
  <si>
    <t>※１</t>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</si>
  <si>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</si>
  <si>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</si>
  <si>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</si>
  <si>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</si>
  <si>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</si>
  <si>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</si>
  <si>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</si>
  <si>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</si>
  <si>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</si>
  <si>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3"/>
  </si>
  <si>
    <t xml:space="preserve"> </t>
    <phoneticPr fontId="3"/>
  </si>
  <si>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3"/>
  </si>
  <si>
    <t>標準様式</t>
    <rPh sb="0" eb="2">
      <t>ヒョウジュン</t>
    </rPh>
    <rPh sb="2" eb="4">
      <t>ヨウシキ</t>
    </rPh>
    <phoneticPr fontId="3"/>
  </si>
  <si>
    <t>標準様式１</t>
    <rPh sb="2" eb="4">
      <t>ヨウシキ</t>
    </rPh>
    <phoneticPr fontId="3"/>
  </si>
  <si>
    <t>標準様式２</t>
    <rPh sb="2" eb="4">
      <t>ヨウシキ</t>
    </rPh>
    <phoneticPr fontId="3"/>
  </si>
  <si>
    <t>標準様式４</t>
    <rPh sb="2" eb="4">
      <t>ヨウシキ</t>
    </rPh>
    <phoneticPr fontId="3"/>
  </si>
  <si>
    <t>標準様式５</t>
    <rPh sb="2" eb="4">
      <t>ヨウシキ</t>
    </rPh>
    <phoneticPr fontId="3"/>
  </si>
  <si>
    <t>事務所の権利関係（登記簿、賃貸借契約書等）</t>
    <phoneticPr fontId="3"/>
  </si>
  <si>
    <t>別紙様式第三号（四）</t>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</si>
  <si>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</si>
  <si>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指定申請書</t>
    <phoneticPr fontId="3"/>
  </si>
  <si>
    <t>年</t>
  </si>
  <si>
    <t>月</t>
  </si>
  <si>
    <t>日</t>
  </si>
  <si>
    <t>市（区・町・村）長殿</t>
    <rPh sb="0" eb="1">
      <t>シ</t>
    </rPh>
    <rPh sb="2" eb="3">
      <t>ク</t>
    </rPh>
    <rPh sb="4" eb="5">
      <t>マチ</t>
    </rPh>
    <rPh sb="6" eb="7">
      <t>ムラ</t>
    </rPh>
    <rPh sb="8" eb="9">
      <t>オサ</t>
    </rPh>
    <rPh sb="9" eb="10">
      <t>ドノ</t>
    </rPh>
    <phoneticPr fontId="3"/>
  </si>
  <si>
    <t>所在地</t>
    <rPh sb="0" eb="3">
      <t>ショザイチ</t>
    </rPh>
    <phoneticPr fontId="3"/>
  </si>
  <si>
    <t>申請者</t>
  </si>
  <si>
    <t>名称</t>
    <rPh sb="0" eb="2">
      <t>メイショウ</t>
    </rPh>
    <phoneticPr fontId="3"/>
  </si>
  <si>
    <t>代表者職名・氏名</t>
    <phoneticPr fontId="3"/>
  </si>
  <si>
    <t>　  介護保険法に規定する事業所に係る指定を受けたいので、下記のとおり、関係書類を添えて申請します。</t>
    <rPh sb="15" eb="16">
      <t>ショ</t>
    </rPh>
    <phoneticPr fontId="3"/>
  </si>
  <si>
    <t>法人番号</t>
    <rPh sb="0" eb="2">
      <t>ホウジン</t>
    </rPh>
    <rPh sb="2" eb="4">
      <t>バンゴウ</t>
    </rPh>
    <phoneticPr fontId="3"/>
  </si>
  <si>
    <t>申　請　者</t>
    <rPh sb="0" eb="1">
      <t>サル</t>
    </rPh>
    <rPh sb="2" eb="3">
      <t>ショウ</t>
    </rPh>
    <rPh sb="4" eb="5">
      <t>モノ</t>
    </rPh>
    <phoneticPr fontId="19"/>
  </si>
  <si>
    <t>フリガナ</t>
    <phoneticPr fontId="3"/>
  </si>
  <si>
    <t>名称</t>
    <rPh sb="0" eb="1">
      <t>ナ</t>
    </rPh>
    <rPh sb="1" eb="2">
      <t>ショウ</t>
    </rPh>
    <phoneticPr fontId="3"/>
  </si>
  <si>
    <t>主たる事務所の
所在地</t>
    <rPh sb="8" eb="11">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</si>
  <si>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</si>
  <si>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</si>
  <si>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</si>
  <si>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</si>
  <si>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</si>
  <si>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</si>
  <si>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</si>
  <si>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</si>
  <si>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</si>
  <si>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</si>
  <si>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</si>
  <si>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3">
      <t>レンラクサキ</t>
    </rPh>
    <phoneticPr fontId="3"/>
  </si>
  <si>
    <t>電話番号</t>
  </si>
  <si>
    <t>（内線）</t>
    <rPh sb="1" eb="3">
      <t>ナイセン</t>
    </rPh>
    <phoneticPr fontId="3"/>
  </si>
  <si>
    <t>ＦＡＸ番号</t>
  </si>
  <si>
    <t>Email</t>
    <phoneticPr fontId="3"/>
  </si>
  <si>
    <t>法人等の種類</t>
    <rPh sb="2" eb="3">
      <t>トウ</t>
    </rPh>
    <rPh sb="4" eb="6">
      <t>シュルイ</t>
    </rPh>
    <phoneticPr fontId="3"/>
  </si>
  <si>
    <t>代表者の職名・氏名・生年月日</t>
    <rPh sb="5" eb="6">
      <t>メイ</t>
    </rPh>
    <rPh sb="10" eb="12">
      <t>セイネン</t>
    </rPh>
    <rPh sb="12" eb="14">
      <t>ガッピ</t>
    </rPh>
    <phoneticPr fontId="3"/>
  </si>
  <si>
    <t>職名</t>
    <rPh sb="0" eb="2">
      <t>ショクメイ</t>
    </rPh>
    <phoneticPr fontId="3"/>
  </si>
  <si>
    <t>生年
月日</t>
    <rPh sb="0" eb="2">
      <t>セイネン</t>
    </rPh>
    <rPh sb="3" eb="5">
      <t>ガッピ</t>
    </rPh>
    <phoneticPr fontId="3"/>
  </si>
  <si>
    <t>氏　名</t>
    <rPh sb="0" eb="3">
      <t>シメイ</t>
    </rPh>
    <phoneticPr fontId="3"/>
  </si>
  <si>
    <t>代表者の住所</t>
  </si>
  <si>
    <t>　　　  法人の吸収合併又は吸収分割における指定申請時に☑</t>
    <phoneticPr fontId="3"/>
  </si>
  <si>
    <t>指定を受けようとする
事業所の種類</t>
    <rPh sb="0" eb="2">
      <t>シテイ</t>
    </rPh>
    <rPh sb="3" eb="4">
      <t>ウ</t>
    </rPh>
    <rPh sb="11" eb="13">
      <t>ジギョウ</t>
    </rPh>
    <rPh sb="13" eb="14">
      <t>ショ</t>
    </rPh>
    <rPh sb="15" eb="17">
      <t>シュルイ</t>
    </rPh>
    <phoneticPr fontId="3"/>
  </si>
  <si>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</si>
  <si>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</si>
  <si>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既に指定（登録）を受けている事業等
（該当事業に○）</t>
    <rPh sb="5" eb="7">
      <t>トウロク</t>
    </rPh>
    <rPh sb="16" eb="17">
      <t>トウ</t>
    </rPh>
    <phoneticPr fontId="3"/>
  </si>
  <si>
    <t>指定申請をする事業等の開始予定年月日</t>
    <rPh sb="11" eb="13">
      <t>カイシ</t>
    </rPh>
    <rPh sb="13" eb="15">
      <t>ヨテイ</t>
    </rPh>
    <rPh sb="15" eb="18">
      <t>ネンガッピ</t>
    </rPh>
    <phoneticPr fontId="3"/>
  </si>
  <si>
    <t>様 式</t>
    <rPh sb="0" eb="1">
      <t>サマ</t>
    </rPh>
    <rPh sb="2" eb="3">
      <t>シキ</t>
    </rPh>
    <phoneticPr fontId="3"/>
  </si>
  <si>
    <t>介護予防訪問介護相当サービス</t>
    <rPh sb="0" eb="2">
      <t>カイゴ</t>
    </rPh>
    <rPh sb="2" eb="4">
      <t>ヨボウ</t>
    </rPh>
    <rPh sb="4" eb="6">
      <t>ホウモン</t>
    </rPh>
    <rPh sb="6" eb="8">
      <t>カイゴ</t>
    </rPh>
    <rPh sb="8" eb="10">
      <t>ソウトウ</t>
    </rPh>
    <phoneticPr fontId="3"/>
  </si>
  <si>
    <t>付表第
三号
（一）</t>
    <rPh sb="0" eb="2">
      <t>フヒョウ</t>
    </rPh>
    <rPh sb="2" eb="3">
      <t>ダイ</t>
    </rPh>
    <rPh sb="4" eb="6">
      <t>サンゴウ</t>
    </rPh>
    <rPh sb="8" eb="9">
      <t>イチ</t>
    </rPh>
    <phoneticPr fontId="3"/>
  </si>
  <si>
    <t>緩和した基準による訪問型サービス（定率）</t>
    <rPh sb="0" eb="2">
      <t>カンワ</t>
    </rPh>
    <rPh sb="4" eb="6">
      <t>キジュン</t>
    </rPh>
    <rPh sb="9" eb="12">
      <t>ホウモンガタ</t>
    </rPh>
    <rPh sb="17" eb="19">
      <t>テイリツ</t>
    </rPh>
    <phoneticPr fontId="3"/>
  </si>
  <si>
    <t>緩和した基準による訪問型サービス（定額）</t>
    <rPh sb="0" eb="2">
      <t>カンワ</t>
    </rPh>
    <rPh sb="4" eb="6">
      <t>キジュン</t>
    </rPh>
    <rPh sb="9" eb="12">
      <t>ホウモンガタ</t>
    </rPh>
    <rPh sb="17" eb="19">
      <t>テイガク</t>
    </rPh>
    <phoneticPr fontId="3"/>
  </si>
  <si>
    <t>介護予防通所介護相当サービス</t>
    <rPh sb="0" eb="2">
      <t>カイゴ</t>
    </rPh>
    <rPh sb="2" eb="4">
      <t>ヨボウ</t>
    </rPh>
    <rPh sb="4" eb="6">
      <t>ツウショ</t>
    </rPh>
    <rPh sb="6" eb="8">
      <t>カイゴ</t>
    </rPh>
    <rPh sb="8" eb="10">
      <t>ソウトウ</t>
    </rPh>
    <phoneticPr fontId="3"/>
  </si>
  <si>
    <t>付表第
三号
（二）</t>
    <rPh sb="0" eb="2">
      <t>フヒョウ</t>
    </rPh>
    <rPh sb="2" eb="3">
      <t>ダイ</t>
    </rPh>
    <rPh sb="4" eb="6">
      <t>サンゴウ</t>
    </rPh>
    <rPh sb="8" eb="9">
      <t>ニ</t>
    </rPh>
    <phoneticPr fontId="3"/>
  </si>
  <si>
    <t>緩和した基準による通所型サービス（定率）</t>
    <rPh sb="0" eb="2">
      <t>カンワ</t>
    </rPh>
    <rPh sb="4" eb="6">
      <t>キジュン</t>
    </rPh>
    <rPh sb="9" eb="12">
      <t>ツウショガタ</t>
    </rPh>
    <rPh sb="17" eb="19">
      <t>テイリツ</t>
    </rPh>
    <phoneticPr fontId="3"/>
  </si>
  <si>
    <t>緩和した基準による通所型サービス（定額）</t>
    <rPh sb="0" eb="2">
      <t>カンワ</t>
    </rPh>
    <rPh sb="4" eb="6">
      <t>キジュン</t>
    </rPh>
    <rPh sb="9" eb="12">
      <t>ツウショガタ</t>
    </rPh>
    <rPh sb="17" eb="19">
      <t>テイガク</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</si>
  <si>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</si>
  <si>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訪問介護</t>
    <rPh sb="1" eb="3">
      <t>ホウモン</t>
    </rPh>
    <rPh sb="3" eb="5">
      <t>カイゴ</t>
    </rPh>
    <phoneticPr fontId="3"/>
  </si>
  <si>
    <t>　基準該当訪問介護</t>
    <rPh sb="1" eb="3">
      <t>キジュン</t>
    </rPh>
    <rPh sb="3" eb="5">
      <t>ガイトウ</t>
    </rPh>
    <rPh sb="5" eb="7">
      <t>ホウモン</t>
    </rPh>
    <rPh sb="7" eb="9">
      <t>カイゴ</t>
    </rPh>
    <phoneticPr fontId="3"/>
  </si>
  <si>
    <t>　通所介護</t>
    <rPh sb="1" eb="3">
      <t>ツウショ</t>
    </rPh>
    <rPh sb="3" eb="5">
      <t>カイゴ</t>
    </rPh>
    <phoneticPr fontId="3"/>
  </si>
  <si>
    <t>　基準該当通所介護</t>
    <rPh sb="1" eb="3">
      <t>キジュン</t>
    </rPh>
    <rPh sb="3" eb="5">
      <t>ガイトウ</t>
    </rPh>
    <rPh sb="5" eb="7">
      <t>ツウショ</t>
    </rPh>
    <rPh sb="7" eb="9">
      <t>カイゴ</t>
    </rPh>
    <phoneticPr fontId="3"/>
  </si>
  <si>
    <t>　地域密着型通所介護</t>
    <rPh sb="1" eb="3">
      <t>チイキ</t>
    </rPh>
    <rPh sb="3" eb="6">
      <t>ミッチャクガタ</t>
    </rPh>
    <rPh sb="6" eb="8">
      <t>ツウショ</t>
    </rPh>
    <rPh sb="8" eb="10">
      <t>カイゴ</t>
    </rPh>
    <phoneticPr fontId="3"/>
  </si>
  <si>
    <t>介護保険事業所番号</t>
    <rPh sb="6" eb="7">
      <t>ショ</t>
    </rPh>
    <phoneticPr fontId="3"/>
  </si>
  <si>
    <t>（既に指定又は許可を受けている場合）</t>
    <rPh sb="1" eb="2">
      <t>スデ</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</si>
  <si>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</si>
  <si>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</si>
  <si>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（保険医療機関として指定を受けている場合）</t>
    <rPh sb="1" eb="3">
      <t>ホケン</t>
    </rPh>
    <rPh sb="3" eb="5">
      <t>イリョウ</t>
    </rPh>
    <rPh sb="5" eb="7">
      <t>キカン</t>
    </rPh>
    <rPh sb="10" eb="12">
      <t>シテイ</t>
    </rPh>
    <phoneticPr fontId="3"/>
  </si>
  <si>
    <t>別紙様式第三号（五）</t>
    <phoneticPr fontId="3"/>
  </si>
  <si>
    <t>指定更新申請書</t>
    <rPh sb="2" eb="4">
      <t>コウシン</t>
    </rPh>
    <phoneticPr fontId="3"/>
  </si>
  <si>
    <t>所在地</t>
    <rPh sb="0" eb="3">
      <t>ショザイチ</t>
    </rPh>
    <phoneticPr fontId="19"/>
  </si>
  <si>
    <t>名称</t>
    <rPh sb="0" eb="2">
      <t>メイショウ</t>
    </rPh>
    <phoneticPr fontId="19"/>
  </si>
  <si>
    <t>代表者職名・氏名</t>
    <phoneticPr fontId="19"/>
  </si>
  <si>
    <t>　  介護保険法に規定する事業所に係る指定の更新を受けたいので、下記のとおり、関係書類を添えて申請します。</t>
    <rPh sb="15" eb="16">
      <t>ショ</t>
    </rPh>
    <rPh sb="22" eb="24">
      <t>コウシン</t>
    </rPh>
    <phoneticPr fontId="3"/>
  </si>
  <si>
    <t>生年月日</t>
    <rPh sb="0" eb="2">
      <t>セイネン</t>
    </rPh>
    <rPh sb="2" eb="4">
      <t>ガッピ</t>
    </rPh>
    <phoneticPr fontId="3"/>
  </si>
  <si>
    <t>事 業 所</t>
    <rPh sb="0" eb="1">
      <t>コト</t>
    </rPh>
    <rPh sb="2" eb="3">
      <t>ギョウ</t>
    </rPh>
    <rPh sb="4" eb="5">
      <t>ジョ</t>
    </rPh>
    <phoneticPr fontId="19"/>
  </si>
  <si>
    <t>事業等の種類</t>
    <rPh sb="0" eb="2">
      <t>ジギョウ</t>
    </rPh>
    <rPh sb="2" eb="3">
      <t>トウ</t>
    </rPh>
    <rPh sb="4" eb="6">
      <t>シュルイ</t>
    </rPh>
    <phoneticPr fontId="19"/>
  </si>
  <si>
    <t>介護保険事業所番号</t>
    <phoneticPr fontId="19"/>
  </si>
  <si>
    <t>指定有効期間満了日</t>
    <rPh sb="0" eb="2">
      <t>シテイ</t>
    </rPh>
    <rPh sb="2" eb="4">
      <t>ユウコウ</t>
    </rPh>
    <rPh sb="4" eb="6">
      <t>キカン</t>
    </rPh>
    <rPh sb="6" eb="9">
      <t>マンリョウビ</t>
    </rPh>
    <phoneticPr fontId="19"/>
  </si>
  <si>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
  </si>
  <si>
    <t>管理者</t>
    <rPh sb="0" eb="3">
      <t>カンリシャ</t>
    </rPh>
    <phoneticPr fontId="19"/>
  </si>
  <si>
    <t>生年月日</t>
    <rPh sb="0" eb="2">
      <t>セイネン</t>
    </rPh>
    <rPh sb="2" eb="4">
      <t>ガッピ</t>
    </rPh>
    <phoneticPr fontId="19"/>
  </si>
  <si>
    <t>氏名</t>
    <rPh sb="0" eb="2">
      <t>シメイ</t>
    </rPh>
    <phoneticPr fontId="3"/>
  </si>
  <si>
    <t>住所</t>
    <rPh sb="0" eb="2">
      <t>ジュウショ</t>
    </rPh>
    <phoneticPr fontId="3"/>
  </si>
  <si>
    <t>備考</t>
    <rPh sb="0" eb="2">
      <t>ビコウ</t>
    </rPh>
    <phoneticPr fontId="19"/>
  </si>
  <si>
    <t xml:space="preserve">１
２
３
４
</t>
    <phoneticPr fontId="3"/>
  </si>
  <si>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3"/>
  </si>
  <si>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3"/>
  </si>
  <si>
    <t>サービス種類（該当に〇）</t>
    <rPh sb="4" eb="6">
      <t>シュルイ</t>
    </rPh>
    <rPh sb="7" eb="9">
      <t>ガイトウ</t>
    </rPh>
    <phoneticPr fontId="3"/>
  </si>
  <si>
    <t>介護予防通所介護相当サービス</t>
    <phoneticPr fontId="3"/>
  </si>
  <si>
    <t>緩和した基準による通所型サービス</t>
    <phoneticPr fontId="3"/>
  </si>
  <si>
    <t>定率</t>
    <phoneticPr fontId="3"/>
  </si>
  <si>
    <t>定額</t>
    <rPh sb="1" eb="2">
      <t>ガク</t>
    </rPh>
    <phoneticPr fontId="3"/>
  </si>
  <si>
    <t>事 業 所</t>
  </si>
  <si>
    <t>名　　称</t>
    <rPh sb="0" eb="1">
      <t>メイ</t>
    </rPh>
    <rPh sb="3" eb="4">
      <t>ショウ</t>
    </rPh>
    <phoneticPr fontId="3"/>
  </si>
  <si>
    <t>連絡先</t>
    <rPh sb="0" eb="2">
      <t>レンラク</t>
    </rPh>
    <rPh sb="2" eb="3">
      <t>サキ</t>
    </rPh>
    <phoneticPr fontId="3"/>
  </si>
  <si>
    <t>管 理 者</t>
  </si>
  <si>
    <t>氏    名</t>
    <phoneticPr fontId="3"/>
  </si>
  <si>
    <t>生年月日</t>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</si>
  <si>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</si>
  <si>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</si>
  <si>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</si>
  <si>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</si>
  <si>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</si>
  <si>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</si>
  <si>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○人員に関する基準の確認に必要な事項</t>
    <phoneticPr fontId="3"/>
  </si>
  <si>
    <t>従業者の職種・員数</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</si>
  <si>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</si>
  <si>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</si>
  <si>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</si>
  <si>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</si>
  <si>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</si>
  <si>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</si>
  <si>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常　勤（人）</t>
    <phoneticPr fontId="3"/>
  </si>
  <si>
    <t>非常勤（人）</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</si>
  <si>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</si>
  <si>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</si>
  <si>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</si>
  <si>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</si>
  <si>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</si>
  <si>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</si>
  <si>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</si>
  <si>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</si>
  <si>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</si>
  <si>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</si>
  <si>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</si>
  <si>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</si>
  <si>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</si>
  <si>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</si>
  <si>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</si>
  <si>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</si>
  <si>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</si>
  <si>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</si>
  <si>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</si>
  <si>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</si>
  <si>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</si>
  <si>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別添のとおり</t>
    <rPh sb="0" eb="2">
      <t>ベッテン</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</si>
  <si>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</si>
  <si>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事 業 所</t>
    <phoneticPr fontId="3"/>
  </si>
  <si>
    <t>備考</t>
    <phoneticPr fontId="3"/>
  </si>
  <si>
    <t>（参考） 通所型サービス事業所の指定等に係る記載事項記入欄不足時の資料</t>
    <rPh sb="1" eb="3">
      <t>サンコウ</t>
    </rPh>
    <rPh sb="18" eb="19">
      <t>トウ</t>
    </rPh>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</si>
  <si>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</si>
  <si>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</si>
  <si>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</si>
  <si>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（通所型サービス事業を事業所所在地以外の場所で一部実施する場合）</t>
    <phoneticPr fontId="3"/>
  </si>
  <si>
    <t>■複数事業所又はサービス提供単位４以降</t>
    <rPh sb="1" eb="3">
      <t>フクスウ</t>
    </rPh>
    <rPh sb="3" eb="6">
      <t>ジギョウショ</t>
    </rPh>
    <rPh sb="6" eb="7">
      <t>マタ</t>
    </rPh>
    <rPh sb="12" eb="14">
      <t>テイキョウ</t>
    </rPh>
    <phoneticPr fontId="3"/>
  </si>
  <si>
    <t>（標準様式１）</t>
    <rPh sb="1" eb="3">
      <t>ヒョウジュン</t>
    </rPh>
    <rPh sb="3" eb="5">
      <t>ヨウシキ</t>
    </rPh>
    <phoneticPr fontId="3"/>
  </si>
  <si>
    <t>従業者の勤務の体制及び勤務形態一覧表　</t>
  </si>
  <si>
    <t>サービス種別（</t>
    <rPh sb="4" eb="6">
      <t>シュベツ</t>
    </rPh>
    <phoneticPr fontId="7"/>
  </si>
  <si>
    <t>介護予防通所介護相当サービス</t>
    <rPh sb="0" eb="2">
      <t>カイゴ</t>
    </rPh>
    <rPh sb="2" eb="4">
      <t>ヨボウ</t>
    </rPh>
    <rPh sb="4" eb="6">
      <t>ツウショ</t>
    </rPh>
    <rPh sb="6" eb="8">
      <t>カイゴ</t>
    </rPh>
    <rPh sb="8" eb="10">
      <t>ソウトウ</t>
    </rPh>
    <phoneticPr fontId="7"/>
  </si>
  <si>
    <t>）</t>
    <phoneticPr fontId="7"/>
  </si>
  <si>
    <t>令和</t>
    <rPh sb="0" eb="2">
      <t>レイワ</t>
    </rPh>
    <phoneticPr fontId="7"/>
  </si>
  <si>
    <t>(</t>
    <phoneticPr fontId="7"/>
  </si>
  <si>
    <t>)</t>
    <phoneticPr fontId="7"/>
  </si>
  <si>
    <t>年</t>
    <rPh sb="0" eb="1">
      <t>ネン</t>
    </rPh>
    <phoneticPr fontId="7"/>
  </si>
  <si>
    <t>月</t>
    <rPh sb="0" eb="1">
      <t>ゲツ</t>
    </rPh>
    <phoneticPr fontId="7"/>
  </si>
  <si>
    <t>事業所名（</t>
    <rPh sb="0" eb="3">
      <t>ジギョウショ</t>
    </rPh>
    <rPh sb="3" eb="4">
      <t>メイ</t>
    </rPh>
    <phoneticPr fontId="7"/>
  </si>
  <si>
    <t>(1)</t>
    <phoneticPr fontId="7"/>
  </si>
  <si>
    <t>４週</t>
  </si>
  <si>
    <t>(2)</t>
    <phoneticPr fontId="7"/>
  </si>
  <si>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</si>
  <si>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7"/>
  </si>
  <si>
    <t>時間/週</t>
    <rPh sb="0" eb="2">
      <t>ジカン</t>
    </rPh>
    <rPh sb="3" eb="4">
      <t>シュウ</t>
    </rPh>
    <phoneticPr fontId="7"/>
  </si>
  <si>
    <t>時間/月</t>
    <rPh sb="0" eb="2">
      <t>ジカン</t>
    </rPh>
    <rPh sb="3" eb="4">
      <t>ツキ</t>
    </rPh>
    <phoneticPr fontId="7"/>
  </si>
  <si>
    <t>当月の日数</t>
    <rPh sb="0" eb="2">
      <t>トウゲツ</t>
    </rPh>
    <rPh sb="3" eb="5">
      <t>ニッスウ</t>
    </rPh>
    <phoneticPr fontId="7"/>
  </si>
  <si>
    <t>日</t>
    <rPh sb="0" eb="1">
      <t>ニチ</t>
    </rPh>
    <phoneticPr fontId="7"/>
  </si>
  <si>
    <t>(4) 事業所全体のサービス提供単位数</t>
    <phoneticPr fontId="7"/>
  </si>
  <si>
    <t>単位</t>
    <rPh sb="0" eb="2">
      <t>タンイ</t>
    </rPh>
    <phoneticPr fontId="7"/>
  </si>
  <si>
    <t>単位目</t>
    <rPh sb="0" eb="2">
      <t>タンイ</t>
    </rPh>
    <rPh sb="2" eb="3">
      <t>メ</t>
    </rPh>
    <phoneticPr fontId="7"/>
  </si>
  <si>
    <t xml:space="preserve">(5) 当該サービス提供単位のサービス提供時間 </t>
    <rPh sb="4" eb="6">
      <t>トウガイ</t>
    </rPh>
    <rPh sb="10" eb="12">
      <t>テイキョウ</t>
    </rPh>
    <rPh sb="12" eb="14">
      <t>タンイ</t>
    </rPh>
    <rPh sb="19" eb="21">
      <t>テイキョウ</t>
    </rPh>
    <rPh sb="21" eb="23">
      <t>ジカン</t>
    </rPh>
    <phoneticPr fontId="7"/>
  </si>
  <si>
    <t>～</t>
    <phoneticPr fontId="7"/>
  </si>
  <si>
    <t>（計</t>
    <rPh sb="1" eb="2">
      <t>ケイ</t>
    </rPh>
    <phoneticPr fontId="7"/>
  </si>
  <si>
    <t>時間）</t>
    <rPh sb="0" eb="2">
      <t>ジカン</t>
    </rPh>
    <phoneticPr fontId="7"/>
  </si>
  <si>
    <t>No</t>
    <phoneticPr fontId="7"/>
  </si>
  <si>
    <t>(6) 
職種</t>
    <phoneticPr fontId="3"/>
  </si>
  <si>
    <t>(7)
勤務
形態</t>
    <phoneticPr fontId="3"/>
  </si>
  <si>
    <t>(8)
資格</t>
    <rPh sb="4" eb="6">
      <t>シカク</t>
    </rPh>
    <phoneticPr fontId="7"/>
  </si>
  <si>
    <t>(9) 氏　名</t>
    <phoneticPr fontId="3"/>
  </si>
  <si>
    <t>(10)</t>
    <phoneticPr fontId="7"/>
  </si>
  <si>
    <t>(12)
週平均
勤務時間
数</t>
    <phoneticPr fontId="7"/>
  </si>
  <si>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</si>
  <si>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1週目</t>
    <rPh sb="1" eb="2">
      <t>シュウ</t>
    </rPh>
    <rPh sb="2" eb="3">
      <t>メ</t>
    </rPh>
    <phoneticPr fontId="7"/>
  </si>
  <si>
    <t>2週目</t>
    <rPh sb="1" eb="2">
      <t>シュウ</t>
    </rPh>
    <rPh sb="2" eb="3">
      <t>メ</t>
    </rPh>
    <phoneticPr fontId="7"/>
  </si>
  <si>
    <t>3週目</t>
    <rPh sb="1" eb="2">
      <t>シュウ</t>
    </rPh>
    <rPh sb="2" eb="3">
      <t>メ</t>
    </rPh>
    <phoneticPr fontId="7"/>
  </si>
  <si>
    <t>4週目</t>
    <rPh sb="1" eb="2">
      <t>シュウ</t>
    </rPh>
    <rPh sb="2" eb="3">
      <t>メ</t>
    </rPh>
    <phoneticPr fontId="7"/>
  </si>
  <si>
    <t>5週目</t>
    <rPh sb="1" eb="2">
      <t>シュウ</t>
    </rPh>
    <rPh sb="2" eb="3">
      <t>メ</t>
    </rPh>
    <phoneticPr fontId="7"/>
  </si>
  <si>
    <t>シフト記号</t>
    <phoneticPr fontId="7"/>
  </si>
  <si>
    <t>勤務時間数</t>
    <rPh sb="0" eb="2">
      <t>キンム</t>
    </rPh>
    <rPh sb="2" eb="4">
      <t>ジカン</t>
    </rPh>
    <rPh sb="4" eb="5">
      <t>スウ</t>
    </rPh>
    <phoneticPr fontId="7"/>
  </si>
  <si>
    <t>サービス提供時間内
の勤務時間数</t>
    <rPh sb="4" eb="6">
      <t>テイキョウ</t>
    </rPh>
    <rPh sb="6" eb="9">
      <t>ジカンナイ</t>
    </rPh>
    <rPh sb="11" eb="13">
      <t>キンム</t>
    </rPh>
    <rPh sb="13" eb="15">
      <t>ジカン</t>
    </rPh>
    <rPh sb="15" eb="16">
      <t>スウ</t>
    </rPh>
    <phoneticPr fontId="7"/>
  </si>
  <si>
    <t>(14) サービス提供時間内の勤務延時間数（生活相談員）</t>
    <rPh sb="9" eb="11">
      <t>テイキョウ</t>
    </rPh>
    <rPh sb="11" eb="13">
      <t>ジカン</t>
    </rPh>
    <rPh sb="13" eb="14">
      <t>ナイ</t>
    </rPh>
    <phoneticPr fontId="7"/>
  </si>
  <si>
    <t>(15) サービス提供時間内の勤務延時間数（介護職員）</t>
    <rPh sb="9" eb="11">
      <t>テイキョウ</t>
    </rPh>
    <rPh sb="11" eb="13">
      <t>ジカン</t>
    </rPh>
    <rPh sb="13" eb="14">
      <t>ナイ</t>
    </rPh>
    <phoneticPr fontId="7"/>
  </si>
  <si>
    <t>(16) 利用者数　　　</t>
  </si>
  <si>
    <t>(17) サービス提供時間（平均提供時間）</t>
    <rPh sb="9" eb="11">
      <t>テイキョウ</t>
    </rPh>
    <rPh sb="11" eb="13">
      <t>ジカン</t>
    </rPh>
    <rPh sb="14" eb="16">
      <t>ヘイキン</t>
    </rPh>
    <rPh sb="16" eb="18">
      <t>テイキョウ</t>
    </rPh>
    <rPh sb="18" eb="20">
      <t>ジカン</t>
    </rPh>
    <phoneticPr fontId="7"/>
  </si>
  <si>
    <t>(18) 確保すべき介護職員の勤務時間数　　　</t>
    <rPh sb="5" eb="7">
      <t>カクホ</t>
    </rPh>
    <rPh sb="10" eb="12">
      <t>カイゴ</t>
    </rPh>
    <rPh sb="12" eb="14">
      <t>ショクイン</t>
    </rPh>
    <rPh sb="15" eb="17">
      <t>キンム</t>
    </rPh>
    <rPh sb="17" eb="20">
      <t>ジカンスウ</t>
    </rPh>
    <phoneticPr fontId="7"/>
  </si>
  <si>
    <t>（参考）
(19) 1日の職種別人員内訳</t>
    <rPh sb="1" eb="3">
      <t>サンコウ</t>
    </rPh>
    <rPh sb="11" eb="12">
      <t>ニチ</t>
    </rPh>
    <rPh sb="13" eb="16">
      <t>ショクシュベツ</t>
    </rPh>
    <rPh sb="16" eb="17">
      <t>ニン</t>
    </rPh>
    <rPh sb="17" eb="18">
      <t>イン</t>
    </rPh>
    <rPh sb="18" eb="19">
      <t>ウチ</t>
    </rPh>
    <rPh sb="19" eb="20">
      <t>ヤク</t>
    </rPh>
    <phoneticPr fontId="7"/>
  </si>
  <si>
    <t>生活相談員</t>
    <rPh sb="0" eb="2">
      <t>セイカツ</t>
    </rPh>
    <rPh sb="2" eb="5">
      <t>ソウダンイン</t>
    </rPh>
    <phoneticPr fontId="7"/>
  </si>
  <si>
    <t>看護職員</t>
    <rPh sb="0" eb="2">
      <t>カンゴ</t>
    </rPh>
    <rPh sb="2" eb="4">
      <t>ショクイン</t>
    </rPh>
    <phoneticPr fontId="7"/>
  </si>
  <si>
    <t>介護職員</t>
    <rPh sb="0" eb="2">
      <t>カイゴ</t>
    </rPh>
    <rPh sb="2" eb="4">
      <t>ショクイン</t>
    </rPh>
    <phoneticPr fontId="7"/>
  </si>
  <si>
    <t>機能訓練指導員</t>
    <rPh sb="0" eb="2">
      <t>キノウ</t>
    </rPh>
    <rPh sb="2" eb="4">
      <t>クンレン</t>
    </rPh>
    <rPh sb="4" eb="7">
      <t>シドウイン</t>
    </rPh>
    <phoneticPr fontId="7"/>
  </si>
  <si>
    <t>≪要 提出≫</t>
    <rPh sb="1" eb="2">
      <t>ヨウ</t>
    </rPh>
    <rPh sb="3" eb="5">
      <t>テイシュツ</t>
    </rPh>
    <phoneticPr fontId="7"/>
  </si>
  <si>
    <t>■シフト記号表（勤務時間帯）</t>
    <rPh sb="4" eb="6">
      <t>キゴウ</t>
    </rPh>
    <rPh sb="6" eb="7">
      <t>ヒョウ</t>
    </rPh>
    <rPh sb="8" eb="10">
      <t>キンム</t>
    </rPh>
    <rPh sb="10" eb="13">
      <t>ジカンタイ</t>
    </rPh>
    <phoneticPr fontId="7"/>
  </si>
  <si>
    <t>※24時間表記</t>
  </si>
  <si>
    <t>休憩時間1時間は「1:00」、休憩時間45分は「00:45」と入力してください。</t>
    <phoneticPr fontId="7"/>
  </si>
  <si>
    <t>勤務時間</t>
    <rPh sb="0" eb="2">
      <t>キンム</t>
    </rPh>
    <rPh sb="2" eb="4">
      <t>ジカン</t>
    </rPh>
    <phoneticPr fontId="7"/>
  </si>
  <si>
    <t>サービス提供時間</t>
    <rPh sb="4" eb="6">
      <t>テイキョウ</t>
    </rPh>
    <rPh sb="6" eb="8">
      <t>ジカン</t>
    </rPh>
    <phoneticPr fontId="7"/>
  </si>
  <si>
    <t>サービス提供時間内の勤務時間</t>
    <rPh sb="4" eb="6">
      <t>テイキョウ</t>
    </rPh>
    <rPh sb="6" eb="8">
      <t>ジカン</t>
    </rPh>
    <rPh sb="8" eb="9">
      <t>ナイ</t>
    </rPh>
    <rPh sb="10" eb="12">
      <t>キンム</t>
    </rPh>
    <rPh sb="12" eb="14">
      <t>ジカン</t>
    </rPh>
    <phoneticPr fontId="7"/>
  </si>
  <si>
    <t>自由記載欄</t>
    <rPh sb="0" eb="2">
      <t>ジユウ</t>
    </rPh>
    <rPh sb="2" eb="4">
      <t>キサイ</t>
    </rPh>
    <rPh sb="4" eb="5">
      <t>ラン</t>
    </rPh>
    <phoneticPr fontId="7"/>
  </si>
  <si>
    <t>記号</t>
    <rPh sb="0" eb="2">
      <t>キゴウ</t>
    </rPh>
    <phoneticPr fontId="7"/>
  </si>
  <si>
    <t>始業時刻</t>
    <rPh sb="0" eb="2">
      <t>シギョウ</t>
    </rPh>
    <rPh sb="2" eb="4">
      <t>ジコク</t>
    </rPh>
    <phoneticPr fontId="7"/>
  </si>
  <si>
    <t>終業時刻</t>
    <rPh sb="0" eb="2">
      <t>シュウギョウ</t>
    </rPh>
    <rPh sb="2" eb="4">
      <t>ジコク</t>
    </rPh>
    <phoneticPr fontId="7"/>
  </si>
  <si>
    <t>うち、休憩時間</t>
    <rPh sb="3" eb="5">
      <t>キュウケイ</t>
    </rPh>
    <rPh sb="5" eb="7">
      <t>ジカン</t>
    </rPh>
    <phoneticPr fontId="7"/>
  </si>
  <si>
    <t>開始時刻</t>
    <rPh sb="0" eb="2">
      <t>カイシ</t>
    </rPh>
    <rPh sb="2" eb="4">
      <t>ジコク</t>
    </rPh>
    <phoneticPr fontId="7"/>
  </si>
  <si>
    <t>終了時刻</t>
    <rPh sb="0" eb="2">
      <t>シュウリョウ</t>
    </rPh>
    <rPh sb="2" eb="4">
      <t>ジコク</t>
    </rPh>
    <phoneticPr fontId="7"/>
  </si>
  <si>
    <t>a</t>
    <phoneticPr fontId="7"/>
  </si>
  <si>
    <t>：</t>
    <phoneticPr fontId="7"/>
  </si>
  <si>
    <t>（</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</si>
  <si>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</si>
  <si>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</si>
  <si>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</si>
  <si>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</si>
  <si>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</si>
  <si>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</si>
  <si>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</si>
  <si>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</si>
  <si>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</si>
  <si>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</si>
  <si>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</si>
  <si>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</si>
  <si>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</si>
  <si>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</si>
  <si>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</si>
  <si>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</si>
  <si>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</si>
  <si>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</si>
  <si>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</si>
  <si>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</si>
  <si>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</si>
  <si>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</si>
  <si>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</si>
  <si>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</si>
  <si>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</si>
  <si>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休</t>
    <rPh sb="0" eb="1">
      <t>ヤス</t>
    </rPh>
    <phoneticPr fontId="7"/>
  </si>
  <si>
    <t>休日</t>
    <rPh sb="0" eb="2">
      <t>キュウジツ</t>
    </rPh>
    <phoneticPr fontId="7"/>
  </si>
  <si>
    <t>-</t>
    <phoneticPr fontId="7"/>
  </si>
  <si>
    <t>・職種ごとの勤務時間を「○：○○～○：○○」と表記することが困難な場合は、No21～30を活用し、勤務時間数のみを入力してください。</t>
    <rPh sb="45" eb="47">
      <t>カツヨウ</t>
    </rPh>
    <phoneticPr fontId="7"/>
  </si>
  <si>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7"/>
  </si>
  <si>
    <t>・シフト記号が足りない場合は、適宜、行を追加してください。</t>
    <rPh sb="4" eb="6">
      <t>キゴウ</t>
    </rPh>
    <rPh sb="7" eb="8">
      <t>タ</t>
    </rPh>
    <rPh sb="11" eb="13">
      <t>バアイ</t>
    </rPh>
    <rPh sb="15" eb="17">
      <t>テキギ</t>
    </rPh>
    <rPh sb="18" eb="19">
      <t>ギョウ</t>
    </rPh>
    <rPh sb="20" eb="22">
      <t>ツイカ</t>
    </rPh>
    <phoneticPr fontId="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</si>
  <si>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7"/>
  </si>
  <si>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7"/>
  </si>
  <si>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7"/>
  </si>
  <si>
    <t>≪提出不要≫</t>
    <rPh sb="1" eb="3">
      <t>テイシュツ</t>
    </rPh>
    <rPh sb="3" eb="5">
      <t>フヨウ</t>
    </rPh>
    <phoneticPr fontId="7"/>
  </si>
  <si>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</si>
  <si>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・・・直接入力する必要がある箇所です。</t>
    <rPh sb="3" eb="5">
      <t>チョクセツ</t>
    </rPh>
    <rPh sb="5" eb="7">
      <t>ニュウリョク</t>
    </rPh>
    <rPh sb="9" eb="11">
      <t>ヒツヨウ</t>
    </rPh>
    <rPh sb="14" eb="16">
      <t>カショ</t>
    </rPh>
    <phoneticPr fontId="7"/>
  </si>
  <si>
    <t>下記の記入方法に従って、入力してください。</t>
    <phoneticPr fontId="7"/>
  </si>
  <si>
    <t>・・・プルダウンから選択して入力する必要がある箇所です。</t>
    <rPh sb="10" eb="12">
      <t>センタク</t>
    </rPh>
    <rPh sb="14" eb="16">
      <t>ニュウリョク</t>
    </rPh>
    <rPh sb="18" eb="20">
      <t>ヒツヨウ</t>
    </rPh>
    <rPh sb="23" eb="25">
      <t>カショ</t>
    </rPh>
    <phoneticPr fontId="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</si>
  <si>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</si>
  <si>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7"/>
  </si>
  <si>
    <t>　(1) 「４週」・「暦月」のいずれかを選択してください。</t>
    <rPh sb="7" eb="8">
      <t>シュウ</t>
    </rPh>
    <rPh sb="11" eb="12">
      <t>レキ</t>
    </rPh>
    <rPh sb="12" eb="13">
      <t>ツキ</t>
    </rPh>
    <rPh sb="20" eb="22">
      <t>センタク</t>
    </rPh>
    <phoneticPr fontId="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</si>
  <si>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</si>
  <si>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7"/>
  </si>
  <si>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7"/>
  </si>
  <si>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7"/>
  </si>
  <si>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7"/>
  </si>
  <si>
    <t xml:space="preserve"> 　　 記入の順序は、職種ごとにまとめてください。</t>
    <rPh sb="4" eb="6">
      <t>キニュウ</t>
    </rPh>
    <rPh sb="7" eb="9">
      <t>ジュンジョ</t>
    </rPh>
    <rPh sb="11" eb="13">
      <t>ショクシュ</t>
    </rPh>
    <phoneticPr fontId="7"/>
  </si>
  <si>
    <t>職種名</t>
    <rPh sb="0" eb="2">
      <t>ショクシュ</t>
    </rPh>
    <rPh sb="2" eb="3">
      <t>メイ</t>
    </rPh>
    <phoneticPr fontId="7"/>
  </si>
  <si>
    <t>管理者</t>
    <rPh sb="0" eb="3">
      <t>カンリシャ</t>
    </rPh>
    <phoneticPr fontId="7"/>
  </si>
  <si>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</si>
  <si>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7"/>
  </si>
  <si>
    <t>区分</t>
    <rPh sb="0" eb="2">
      <t>クブン</t>
    </rPh>
    <phoneticPr fontId="7"/>
  </si>
  <si>
    <t>A</t>
    <phoneticPr fontId="7"/>
  </si>
  <si>
    <t>常勤で専従</t>
    <rPh sb="0" eb="2">
      <t>ジョウキン</t>
    </rPh>
    <rPh sb="3" eb="5">
      <t>センジュウ</t>
    </rPh>
    <phoneticPr fontId="7"/>
  </si>
  <si>
    <t>B</t>
    <phoneticPr fontId="7"/>
  </si>
  <si>
    <t>常勤で兼務</t>
    <rPh sb="0" eb="2">
      <t>ジョウキン</t>
    </rPh>
    <rPh sb="3" eb="5">
      <t>ケンム</t>
    </rPh>
    <phoneticPr fontId="7"/>
  </si>
  <si>
    <t>C</t>
    <phoneticPr fontId="7"/>
  </si>
  <si>
    <t>非常勤で専従</t>
    <rPh sb="0" eb="3">
      <t>ヒジョウキン</t>
    </rPh>
    <rPh sb="4" eb="6">
      <t>センジュウ</t>
    </rPh>
    <phoneticPr fontId="7"/>
  </si>
  <si>
    <t>D</t>
    <phoneticPr fontId="7"/>
  </si>
  <si>
    <t>非常勤で兼務</t>
    <rPh sb="0" eb="1">
      <t>ヒ</t>
    </rPh>
    <rPh sb="1" eb="3">
      <t>ジョウキン</t>
    </rPh>
    <rPh sb="4" eb="6">
      <t>ケンム</t>
    </rPh>
    <phoneticPr fontId="7"/>
  </si>
  <si>
    <t>（注）常勤・非常勤の区分について</t>
    <rPh sb="1" eb="2">
      <t>チュウ</t>
    </rPh>
    <rPh sb="3" eb="5">
      <t>ジョウキン</t>
    </rPh>
    <rPh sb="6" eb="9">
      <t>ヒジョウキン</t>
    </rPh>
    <rPh sb="10" eb="12">
      <t>クブン</t>
    </rPh>
    <phoneticPr fontId="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</si>
  <si>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</si>
  <si>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7"/>
  </si>
  <si>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</si>
  <si>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7"/>
  </si>
  <si>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7"/>
  </si>
  <si>
    <t>　(9) 従業者の氏名を記入してください。</t>
    <rPh sb="5" eb="8">
      <t>ジュウギョウシャ</t>
    </rPh>
    <rPh sb="9" eb="11">
      <t>シメイ</t>
    </rPh>
    <rPh sb="12" eb="14">
      <t>キニュウ</t>
    </rPh>
    <phoneticPr fontId="7"/>
  </si>
  <si>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7"/>
  </si>
  <si>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</si>
  <si>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</si>
  <si>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7"/>
  </si>
  <si>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7"/>
  </si>
  <si>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</si>
  <si>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7"/>
  </si>
  <si>
    <t>　　　 その他、特記事項欄としてもご活用ください。</t>
    <rPh sb="6" eb="7">
      <t>タ</t>
    </rPh>
    <rPh sb="8" eb="10">
      <t>トッキ</t>
    </rPh>
    <rPh sb="10" eb="12">
      <t>ジコウ</t>
    </rPh>
    <rPh sb="12" eb="13">
      <t>ラン</t>
    </rPh>
    <rPh sb="18" eb="20">
      <t>カツヨウ</t>
    </rPh>
    <phoneticPr fontId="7"/>
  </si>
  <si>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7"/>
  </si>
  <si>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7"/>
  </si>
  <si>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7"/>
  </si>
  <si>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7"/>
  </si>
  <si>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7"/>
  </si>
  <si>
    <t xml:space="preserve"> （参考）</t>
    <rPh sb="2" eb="4">
      <t>サンコウ</t>
    </rPh>
    <phoneticPr fontId="7"/>
  </si>
  <si>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7"/>
  </si>
  <si>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7"/>
  </si>
  <si>
    <t>１．サービス種別</t>
    <rPh sb="6" eb="8">
      <t>シュベツ</t>
    </rPh>
    <phoneticPr fontId="7"/>
  </si>
  <si>
    <t>サービス種別</t>
    <rPh sb="4" eb="6">
      <t>シュベツ</t>
    </rPh>
    <phoneticPr fontId="7"/>
  </si>
  <si>
    <t>緩和した基準による通所型サービス</t>
    <phoneticPr fontId="7"/>
  </si>
  <si>
    <t>ー</t>
    <phoneticPr fontId="7"/>
  </si>
  <si>
    <t>２．職種名・資格名称</t>
    <rPh sb="2" eb="4">
      <t>ショクシュ</t>
    </rPh>
    <rPh sb="4" eb="5">
      <t>メイ</t>
    </rPh>
    <rPh sb="6" eb="8">
      <t>シカク</t>
    </rPh>
    <rPh sb="8" eb="10">
      <t>メイショウ</t>
    </rPh>
    <phoneticPr fontId="7"/>
  </si>
  <si>
    <t>資格</t>
    <rPh sb="0" eb="2">
      <t>シカク</t>
    </rPh>
    <phoneticPr fontId="7"/>
  </si>
  <si>
    <t>社会福祉士</t>
    <rPh sb="0" eb="2">
      <t>シャカイ</t>
    </rPh>
    <rPh sb="2" eb="5">
      <t>フクシシ</t>
    </rPh>
    <phoneticPr fontId="42"/>
  </si>
  <si>
    <t>看護師</t>
    <rPh sb="0" eb="3">
      <t>カンゴシ</t>
    </rPh>
    <phoneticPr fontId="7"/>
  </si>
  <si>
    <t>介護福祉士</t>
    <rPh sb="0" eb="2">
      <t>カイゴ</t>
    </rPh>
    <rPh sb="2" eb="5">
      <t>フクシシ</t>
    </rPh>
    <phoneticPr fontId="7"/>
  </si>
  <si>
    <t>理学療法士</t>
    <rPh sb="0" eb="2">
      <t>リガク</t>
    </rPh>
    <rPh sb="2" eb="5">
      <t>リョウホウシ</t>
    </rPh>
    <phoneticPr fontId="7"/>
  </si>
  <si>
    <t>社会福祉主事任用資格</t>
    <phoneticPr fontId="7"/>
  </si>
  <si>
    <t>准看護師</t>
    <rPh sb="0" eb="4">
      <t>ジュンカンゴシ</t>
    </rPh>
    <phoneticPr fontId="7"/>
  </si>
  <si>
    <t>作業療法士</t>
    <rPh sb="0" eb="2">
      <t>サギョウ</t>
    </rPh>
    <rPh sb="2" eb="5">
      <t>リョウホウシ</t>
    </rPh>
    <phoneticPr fontId="7"/>
  </si>
  <si>
    <t>精神保健福祉士</t>
    <rPh sb="0" eb="2">
      <t>セイシン</t>
    </rPh>
    <rPh sb="2" eb="4">
      <t>ホケン</t>
    </rPh>
    <rPh sb="4" eb="7">
      <t>フクシシ</t>
    </rPh>
    <phoneticPr fontId="7"/>
  </si>
  <si>
    <t>言語聴覚士</t>
    <rPh sb="0" eb="2">
      <t>ゲンゴ</t>
    </rPh>
    <rPh sb="2" eb="5">
      <t>チョウカクシ</t>
    </rPh>
    <phoneticPr fontId="7"/>
  </si>
  <si>
    <t>柔道整復師</t>
    <rPh sb="0" eb="2">
      <t>ジュウドウ</t>
    </rPh>
    <rPh sb="2" eb="5">
      <t>セイフクシ</t>
    </rPh>
    <phoneticPr fontId="7"/>
  </si>
  <si>
    <t>あん摩マッサージ指圧師</t>
    <rPh sb="2" eb="3">
      <t>マ</t>
    </rPh>
    <rPh sb="8" eb="11">
      <t>シアツシ</t>
    </rPh>
    <phoneticPr fontId="7"/>
  </si>
  <si>
    <t>はり師</t>
    <rPh sb="2" eb="3">
      <t>シ</t>
    </rPh>
    <phoneticPr fontId="7"/>
  </si>
  <si>
    <t>きゅう師</t>
    <rPh sb="3" eb="4">
      <t>シ</t>
    </rPh>
    <phoneticPr fontId="7"/>
  </si>
  <si>
    <t>【自治体の皆様へ】</t>
    <rPh sb="1" eb="4">
      <t>ジチタイ</t>
    </rPh>
    <rPh sb="5" eb="7">
      <t>ミナサマ</t>
    </rPh>
    <phoneticPr fontId="7"/>
  </si>
  <si>
    <t>※ INDIRECT関数使用のため、以下のとおりセルに「名前の定義」をしています。</t>
    <rPh sb="10" eb="12">
      <t>カンスウ</t>
    </rPh>
    <rPh sb="12" eb="14">
      <t>シヨウ</t>
    </rPh>
    <rPh sb="18" eb="20">
      <t>イカ</t>
    </rPh>
    <rPh sb="28" eb="30">
      <t>ナマエ</t>
    </rPh>
    <rPh sb="31" eb="33">
      <t>テイギ</t>
    </rPh>
    <phoneticPr fontId="7"/>
  </si>
  <si>
    <t>　C12～L12・・・「職種」</t>
    <rPh sb="12" eb="14">
      <t>ショクシュ</t>
    </rPh>
    <phoneticPr fontId="7"/>
  </si>
  <si>
    <t>　C列・・・「管理者」</t>
    <rPh sb="2" eb="3">
      <t>レツ</t>
    </rPh>
    <rPh sb="7" eb="10">
      <t>カンリシャ</t>
    </rPh>
    <phoneticPr fontId="7"/>
  </si>
  <si>
    <t>　D列・・・「生活相談員」</t>
    <rPh sb="2" eb="3">
      <t>レツ</t>
    </rPh>
    <rPh sb="7" eb="9">
      <t>セイカツ</t>
    </rPh>
    <rPh sb="9" eb="12">
      <t>ソウダンイン</t>
    </rPh>
    <phoneticPr fontId="7"/>
  </si>
  <si>
    <t>　E列・・・「看護職員」</t>
    <rPh sb="2" eb="3">
      <t>レツ</t>
    </rPh>
    <rPh sb="7" eb="9">
      <t>カンゴ</t>
    </rPh>
    <rPh sb="9" eb="11">
      <t>ショクイン</t>
    </rPh>
    <phoneticPr fontId="7"/>
  </si>
  <si>
    <t>　F列・・・「介護職員」</t>
    <rPh sb="2" eb="3">
      <t>レツ</t>
    </rPh>
    <rPh sb="7" eb="9">
      <t>カイゴ</t>
    </rPh>
    <rPh sb="9" eb="11">
      <t>ショクイン</t>
    </rPh>
    <phoneticPr fontId="7"/>
  </si>
  <si>
    <t>　G列・・・「機能訓練指導員」</t>
    <rPh sb="2" eb="3">
      <t>レツ</t>
    </rPh>
    <rPh sb="7" eb="9">
      <t>キノウ</t>
    </rPh>
    <rPh sb="9" eb="11">
      <t>クンレン</t>
    </rPh>
    <rPh sb="11" eb="14">
      <t>シドウイン</t>
    </rPh>
    <phoneticPr fontId="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</si>
  <si>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7"/>
  </si>
  <si>
    <t>　行が足りない場合は、適宜追加してください。</t>
    <rPh sb="1" eb="2">
      <t>ギョウ</t>
    </rPh>
    <rPh sb="3" eb="4">
      <t>タ</t>
    </rPh>
    <rPh sb="7" eb="9">
      <t>バアイ</t>
    </rPh>
    <rPh sb="11" eb="13">
      <t>テキギ</t>
    </rPh>
    <rPh sb="13" eb="15">
      <t>ツイカ</t>
    </rPh>
    <phoneticPr fontId="7"/>
  </si>
  <si>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</si>
  <si>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7"/>
  </si>
  <si>
    <t>　・「数式」タブ　⇒　「名前の定義」を選択</t>
    <rPh sb="3" eb="5">
      <t>スウシキ</t>
    </rPh>
    <rPh sb="12" eb="14">
      <t>ナマエ</t>
    </rPh>
    <rPh sb="15" eb="17">
      <t>テイギ</t>
    </rPh>
    <rPh sb="19" eb="21">
      <t>センタク</t>
    </rPh>
    <phoneticPr fontId="7"/>
  </si>
  <si>
    <t>　・「名前」に職種名を入力</t>
    <rPh sb="3" eb="5">
      <t>ナマエ</t>
    </rPh>
    <rPh sb="7" eb="9">
      <t>ショクシュ</t>
    </rPh>
    <rPh sb="9" eb="10">
      <t>メイ</t>
    </rPh>
    <rPh sb="11" eb="13">
      <t>ニュウリョク</t>
    </rPh>
    <phoneticPr fontId="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</si>
  <si>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</si>
  <si>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7"/>
  </si>
  <si>
    <t>（標準様式２）</t>
    <rPh sb="1" eb="3">
      <t>ヒョウジュン</t>
    </rPh>
    <rPh sb="3" eb="5">
      <t>ヨウシキ</t>
    </rPh>
    <phoneticPr fontId="3"/>
  </si>
  <si>
    <r>
      <t>事業所</t>
    </r>
    <r>
      <rPr>
        <sz val="11"/>
        <rFont val="ＭＳ Ｐゴシック"/>
        <family val="3"/>
        <charset val="128"/>
      </rPr>
      <t>名</t>
    </r>
    <rPh sb="0" eb="3">
      <t>ジギョウショ</t>
    </rPh>
    <rPh sb="3" eb="4">
      <t>ナ</t>
    </rPh>
    <phoneticPr fontId="3"/>
  </si>
  <si>
    <t>展示コーナー</t>
    <rPh sb="0" eb="2">
      <t>テンジ</t>
    </rPh>
    <phoneticPr fontId="3"/>
  </si>
  <si>
    <t>　調理室</t>
    <rPh sb="1" eb="4">
      <t>チョウリシツ</t>
    </rPh>
    <phoneticPr fontId="3"/>
  </si>
  <si>
    <t>静養室</t>
    <rPh sb="0" eb="2">
      <t>セイヨウ</t>
    </rPh>
    <rPh sb="2" eb="3">
      <t>シツ</t>
    </rPh>
    <phoneticPr fontId="3"/>
  </si>
  <si>
    <t>相談室</t>
    <rPh sb="0" eb="3">
      <t>ソウダンシツ</t>
    </rPh>
    <phoneticPr fontId="3"/>
  </si>
  <si>
    <t>便所</t>
    <rPh sb="0" eb="2">
      <t>ベンジョ</t>
    </rPh>
    <phoneticPr fontId="3"/>
  </si>
  <si>
    <t>　30㎡</t>
    <phoneticPr fontId="3"/>
  </si>
  <si>
    <t>20㎡</t>
    <phoneticPr fontId="3"/>
  </si>
  <si>
    <t>40㎡</t>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</si>
  <si>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</si>
  <si>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</si>
  <si>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</si>
  <si>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倉庫</t>
    <rPh sb="0" eb="2">
      <t>ソウコ</t>
    </rPh>
    <phoneticPr fontId="3"/>
  </si>
  <si>
    <t>浴室 70㎡</t>
    <rPh sb="0" eb="2">
      <t>ヨクシツ</t>
    </rPh>
    <phoneticPr fontId="3"/>
  </si>
  <si>
    <t>事務室 30㎡</t>
    <rPh sb="0" eb="3">
      <t>ジムシツ</t>
    </rPh>
    <phoneticPr fontId="3"/>
  </si>
  <si>
    <t>備考　1</t>
    <rPh sb="0" eb="2">
      <t>ビコウ</t>
    </rPh>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</si>
  <si>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</si>
  <si>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　各室の用途及び面積を記載してください。</t>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</si>
  <si>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</si>
  <si>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（標準様式４）</t>
    <rPh sb="1" eb="3">
      <t>ヒョウジュン</t>
    </rPh>
    <phoneticPr fontId="3"/>
  </si>
  <si>
    <t>利用者からの苦情を処理するために講ずる措置の概要</t>
  </si>
  <si>
    <t>事業所名</t>
    <phoneticPr fontId="3"/>
  </si>
  <si>
    <t>申請するサービス種類</t>
  </si>
  <si>
    <t>措  置  の  概  要</t>
  </si>
  <si>
    <t>１  利用者からの相談又は苦情等に対応する常設の窓口（連絡先）、担当者の設置</t>
    <phoneticPr fontId="3"/>
  </si>
  <si>
    <t>２  円滑かつ迅速に苦情処理を行うための処理体制・手順</t>
    <phoneticPr fontId="3"/>
  </si>
  <si>
    <t>３  その他参考事項</t>
    <phoneticPr fontId="3"/>
  </si>
  <si>
    <t>備考  上の事項は例示であり、これにかかわらず苦情処理に係る対応方針を具体的に記してください。</t>
  </si>
  <si>
    <t>（標準様式５）</t>
    <rPh sb="1" eb="3">
      <t>ヒョウジュン</t>
    </rPh>
    <rPh sb="3" eb="5">
      <t>ヨウシキ</t>
    </rPh>
    <phoneticPr fontId="3"/>
  </si>
  <si>
    <t>誓　約　書</t>
    <phoneticPr fontId="3"/>
  </si>
  <si>
    <t>年</t>
    <rPh sb="0" eb="1">
      <t>ネン</t>
    </rPh>
    <phoneticPr fontId="3"/>
  </si>
  <si>
    <t>月</t>
    <rPh sb="0" eb="1">
      <t>ゲツ</t>
    </rPh>
    <phoneticPr fontId="3"/>
  </si>
  <si>
    <t>日</t>
    <rPh sb="0" eb="1">
      <t>ニチ</t>
    </rPh>
    <phoneticPr fontId="3"/>
  </si>
  <si>
    <t xml:space="preserve">    殿</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</si>
  <si>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</si>
  <si>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</si>
  <si>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</si>
  <si>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3"/>
  </si>
  <si>
    <t>記</t>
    <rPh sb="0" eb="1">
      <t>キ</t>
    </rPh>
    <phoneticPr fontId="3"/>
  </si>
  <si>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3"/>
  </si>
  <si>
    <t>一</t>
    <rPh sb="0" eb="1">
      <t>イチ</t>
    </rPh>
    <phoneticPr fontId="3"/>
  </si>
  <si>
    <t>第一号事業（第一号生活支援事業を除く。）に係る基準として、次に掲げるいずれかに該当する基準</t>
    <phoneticPr fontId="3"/>
  </si>
  <si>
    <t>イ</t>
    <phoneticPr fontId="3"/>
  </si>
  <si>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3"/>
  </si>
  <si>
    <t>ロ</t>
    <phoneticPr fontId="3"/>
  </si>
  <si>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3"/>
  </si>
  <si>
    <t>ハ</t>
    <phoneticPr fontId="3"/>
  </si>
  <si>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3"/>
  </si>
  <si>
    <t>ニ</t>
    <phoneticPr fontId="3"/>
  </si>
  <si>
    <t>第一号事業に係る基準として、当該第一号事業に係るサービスの内容等を勘案した基準（前号に掲げるものを除く。）</t>
    <phoneticPr fontId="3"/>
  </si>
  <si>
    <t>針　灸　師　機　能　訓　練　実　施　歴　書</t>
    <rPh sb="0" eb="1">
      <t>ハリ</t>
    </rPh>
    <rPh sb="2" eb="3">
      <t>キュウ</t>
    </rPh>
    <rPh sb="4" eb="5">
      <t>シ</t>
    </rPh>
    <rPh sb="6" eb="7">
      <t>キ</t>
    </rPh>
    <rPh sb="8" eb="9">
      <t>ノウ</t>
    </rPh>
    <rPh sb="10" eb="11">
      <t>ノリ</t>
    </rPh>
    <rPh sb="12" eb="13">
      <t>ネリ</t>
    </rPh>
    <rPh sb="14" eb="15">
      <t>ジツ</t>
    </rPh>
    <rPh sb="16" eb="17">
      <t>セ</t>
    </rPh>
    <phoneticPr fontId="7"/>
  </si>
  <si>
    <t>事業所又は施設の名称</t>
  </si>
  <si>
    <t>フリガナ</t>
  </si>
  <si>
    <t>氏名</t>
  </si>
  <si>
    <t>生年月日</t>
  </si>
  <si>
    <t>（郵便番号　　　　　－　　　　　　　）</t>
  </si>
  <si>
    <t>住所</t>
  </si>
  <si>
    <t>　　　　　　　　　　　　　　　　　　　　主　な　機　能　訓　練　実　施　歴　等</t>
    <rPh sb="24" eb="25">
      <t>キ</t>
    </rPh>
    <rPh sb="26" eb="27">
      <t>ノウ</t>
    </rPh>
    <rPh sb="28" eb="29">
      <t>ノリ</t>
    </rPh>
    <rPh sb="30" eb="31">
      <t>ネリ</t>
    </rPh>
    <rPh sb="32" eb="33">
      <t>ジツ</t>
    </rPh>
    <rPh sb="34" eb="35">
      <t>セ</t>
    </rPh>
    <rPh sb="36" eb="37">
      <t>レキ</t>
    </rPh>
    <phoneticPr fontId="7"/>
  </si>
  <si>
    <t>年　　月　～　　年　　月　</t>
  </si>
  <si>
    <t>勤　　務　　先　　等</t>
  </si>
  <si>
    <t>職　務　内　容</t>
  </si>
  <si>
    <t>　　　　　　　　　　　　　　　　　　　　　　職  務  に  関  連  す  る  資  格</t>
    <phoneticPr fontId="3"/>
  </si>
  <si>
    <t>　　　　　　　資　格　の　種　類</t>
  </si>
  <si>
    <t>　　　　　　　　　　　資　格　取　得　年　月</t>
  </si>
  <si>
    <t>備　　考</t>
  </si>
  <si>
    <t>（研修等の受講の状況等）</t>
  </si>
  <si>
    <t>備考 １　住所・電話番号は、自宅のものを記入してください。</t>
    <phoneticPr fontId="3"/>
  </si>
  <si>
    <t>　 　　２　当該管理者が管理する事業所・施設が複数の場合は、「事業所又は施設名」欄を適宜拡張して、</t>
    <phoneticPr fontId="3"/>
  </si>
  <si>
    <t>　　　　　その全てを記入してください。</t>
  </si>
  <si>
    <t>常勤職員の勤務時間に関する調べ</t>
    <rPh sb="0" eb="2">
      <t>ジョウキン</t>
    </rPh>
    <rPh sb="2" eb="4">
      <t>ショクイン</t>
    </rPh>
    <rPh sb="5" eb="7">
      <t>キンム</t>
    </rPh>
    <rPh sb="7" eb="9">
      <t>ジカン</t>
    </rPh>
    <rPh sb="10" eb="11">
      <t>カン</t>
    </rPh>
    <rPh sb="13" eb="14">
      <t>シラ</t>
    </rPh>
    <phoneticPr fontId="3"/>
  </si>
  <si>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3"/>
  </si>
  <si>
    <t>1日あたりの労働時間－①</t>
    <rPh sb="1" eb="2">
      <t>ニチ</t>
    </rPh>
    <rPh sb="6" eb="8">
      <t>ロウドウ</t>
    </rPh>
    <rPh sb="8" eb="10">
      <t>ジカン</t>
    </rPh>
    <phoneticPr fontId="3"/>
  </si>
  <si>
    <t>勤務日－①</t>
    <rPh sb="0" eb="3">
      <t>キンムビ</t>
    </rPh>
    <phoneticPr fontId="3"/>
  </si>
  <si>
    <t>金</t>
    <rPh sb="0" eb="1">
      <t>キン</t>
    </rPh>
    <phoneticPr fontId="3"/>
  </si>
  <si>
    <t>曜日</t>
    <rPh sb="0" eb="2">
      <t>ヨウビ</t>
    </rPh>
    <phoneticPr fontId="3"/>
  </si>
  <si>
    <t>始業時間－①</t>
    <rPh sb="0" eb="2">
      <t>シギョウ</t>
    </rPh>
    <rPh sb="2" eb="4">
      <t>ジカン</t>
    </rPh>
    <phoneticPr fontId="3"/>
  </si>
  <si>
    <t>時</t>
    <rPh sb="0" eb="1">
      <t>ジ</t>
    </rPh>
    <phoneticPr fontId="3"/>
  </si>
  <si>
    <t>分</t>
    <rPh sb="0" eb="1">
      <t>フン</t>
    </rPh>
    <phoneticPr fontId="3"/>
  </si>
  <si>
    <t>終業時間－①</t>
    <rPh sb="0" eb="2">
      <t>シュウギョウ</t>
    </rPh>
    <rPh sb="2" eb="4">
      <t>ジカン</t>
    </rPh>
    <phoneticPr fontId="3"/>
  </si>
  <si>
    <t>休憩時間</t>
    <rPh sb="0" eb="2">
      <t>キュウケイ</t>
    </rPh>
    <rPh sb="2" eb="4">
      <t>ジカン</t>
    </rPh>
    <phoneticPr fontId="3"/>
  </si>
  <si>
    <t>時間</t>
    <rPh sb="0" eb="2">
      <t>ジカン</t>
    </rPh>
    <phoneticPr fontId="3"/>
  </si>
  <si>
    <t>計</t>
    <rPh sb="0" eb="1">
      <t>ケイ</t>
    </rPh>
    <phoneticPr fontId="3"/>
  </si>
  <si>
    <t>時間（Ａ）</t>
    <rPh sb="0" eb="2">
      <t>ジカン</t>
    </rPh>
    <phoneticPr fontId="3"/>
  </si>
  <si>
    <t>日勤務（Ｂ）</t>
    <rPh sb="0" eb="1">
      <t>ニチ</t>
    </rPh>
    <rPh sb="1" eb="3">
      <t>キンム</t>
    </rPh>
    <phoneticPr fontId="3"/>
  </si>
  <si>
    <t>1日あたりの労働時間－②</t>
    <rPh sb="1" eb="2">
      <t>ニチ</t>
    </rPh>
    <rPh sb="6" eb="8">
      <t>ロウドウ</t>
    </rPh>
    <rPh sb="8" eb="10">
      <t>ジカン</t>
    </rPh>
    <phoneticPr fontId="3"/>
  </si>
  <si>
    <t>勤務日</t>
    <rPh sb="0" eb="3">
      <t>キンムビ</t>
    </rPh>
    <phoneticPr fontId="3"/>
  </si>
  <si>
    <t>始業時間</t>
    <rPh sb="0" eb="2">
      <t>シギョウ</t>
    </rPh>
    <rPh sb="2" eb="4">
      <t>ジカン</t>
    </rPh>
    <phoneticPr fontId="3"/>
  </si>
  <si>
    <t>終業時間</t>
    <rPh sb="0" eb="2">
      <t>シュウギョウ</t>
    </rPh>
    <rPh sb="2" eb="4">
      <t>ジカン</t>
    </rPh>
    <phoneticPr fontId="3"/>
  </si>
  <si>
    <t>時間（Ｃ）</t>
    <rPh sb="0" eb="2">
      <t>ジカン</t>
    </rPh>
    <phoneticPr fontId="3"/>
  </si>
  <si>
    <t>日勤務（Ｄ）</t>
    <rPh sb="0" eb="1">
      <t>ニチ</t>
    </rPh>
    <rPh sb="1" eb="3">
      <t>キンム</t>
    </rPh>
    <phoneticPr fontId="3"/>
  </si>
  <si>
    <t>休日</t>
    <rPh sb="0" eb="2">
      <t>キュウジツ</t>
    </rPh>
    <phoneticPr fontId="3"/>
  </si>
  <si>
    <t>日曜日</t>
    <rPh sb="0" eb="2">
      <t>ニチヨウ</t>
    </rPh>
    <rPh sb="2" eb="3">
      <t>ビ</t>
    </rPh>
    <phoneticPr fontId="3"/>
  </si>
  <si>
    <t>（　　　　　）曜日</t>
    <rPh sb="7" eb="9">
      <t>ヨウビ</t>
    </rPh>
    <phoneticPr fontId="3"/>
  </si>
  <si>
    <t>会社の指定する日</t>
    <rPh sb="0" eb="2">
      <t>カイシャ</t>
    </rPh>
    <rPh sb="3" eb="5">
      <t>シテイ</t>
    </rPh>
    <rPh sb="7" eb="8">
      <t>ヒ</t>
    </rPh>
    <phoneticPr fontId="3"/>
  </si>
  <si>
    <t>週あたりの労働時間</t>
    <rPh sb="0" eb="1">
      <t>シュウ</t>
    </rPh>
    <rPh sb="5" eb="7">
      <t>ロウドウ</t>
    </rPh>
    <rPh sb="7" eb="9">
      <t>ジカン</t>
    </rPh>
    <phoneticPr fontId="3"/>
  </si>
  <si>
    <t>（（Ａ）×（Ｂ））＋（（Ｃ）×（Ｄ））＝</t>
    <phoneticPr fontId="3"/>
  </si>
  <si>
    <t>＜備考＞</t>
    <rPh sb="1" eb="3">
      <t>ビコウ</t>
    </rPh>
    <phoneticPr fontId="3"/>
  </si>
  <si>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3"/>
  </si>
  <si>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3"/>
  </si>
  <si>
    <t>３　業務の都合により、休日に労働を命じることがある。</t>
    <rPh sb="2" eb="4">
      <t>ギョウム</t>
    </rPh>
    <rPh sb="5" eb="7">
      <t>ツゴウ</t>
    </rPh>
    <rPh sb="11" eb="13">
      <t>キュウジツ</t>
    </rPh>
    <rPh sb="14" eb="16">
      <t>ロウドウ</t>
    </rPh>
    <rPh sb="17" eb="18">
      <t>メイ</t>
    </rPh>
    <phoneticPr fontId="3"/>
  </si>
  <si>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3"/>
  </si>
  <si>
    <t>サ　ー　ビ　ス　提　供　実　施　単　位　一　覧　表</t>
    <rPh sb="8" eb="11">
      <t>テイキョウ</t>
    </rPh>
    <rPh sb="12" eb="15">
      <t>ジッシ</t>
    </rPh>
    <rPh sb="16" eb="19">
      <t>タンイ</t>
    </rPh>
    <rPh sb="20" eb="23">
      <t>イチラン</t>
    </rPh>
    <rPh sb="24" eb="25">
      <t>ヒョウ</t>
    </rPh>
    <phoneticPr fontId="3"/>
  </si>
  <si>
    <t>　　　　 曜日</t>
    <rPh sb="5" eb="7">
      <t>ヨウビ</t>
    </rPh>
    <phoneticPr fontId="3"/>
  </si>
  <si>
    <t>月</t>
    <rPh sb="0" eb="1">
      <t>ツキ</t>
    </rPh>
    <phoneticPr fontId="3"/>
  </si>
  <si>
    <t>火</t>
    <rPh sb="0" eb="1">
      <t>ヒ</t>
    </rPh>
    <phoneticPr fontId="3"/>
  </si>
  <si>
    <t>水</t>
    <rPh sb="0" eb="1">
      <t>ミズ</t>
    </rPh>
    <phoneticPr fontId="3"/>
  </si>
  <si>
    <t>木</t>
    <rPh sb="0" eb="1">
      <t>キ</t>
    </rPh>
    <phoneticPr fontId="3"/>
  </si>
  <si>
    <t>金</t>
    <rPh sb="0" eb="1">
      <t>カネ</t>
    </rPh>
    <phoneticPr fontId="3"/>
  </si>
  <si>
    <t>土</t>
    <rPh sb="0" eb="1">
      <t>ツチ</t>
    </rPh>
    <phoneticPr fontId="3"/>
  </si>
  <si>
    <t>備　　　考</t>
    <rPh sb="0" eb="5">
      <t>ビコウ</t>
    </rPh>
    <phoneticPr fontId="3"/>
  </si>
  <si>
    <t xml:space="preserve"> 時間</t>
    <rPh sb="1" eb="3">
      <t>ジカン</t>
    </rPh>
    <phoneticPr fontId="3"/>
  </si>
  <si>
    <t>備考　１　曜日ごとにサービス提供単位の状況を記載してください。また、サービス提供単位ごとの利用定員を記載してください。なお</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3"/>
  </si>
  <si>
    <t>　　　　　サービス提供単位の時間には、送迎の時間は含みません。</t>
    <rPh sb="9" eb="11">
      <t>テイキョウ</t>
    </rPh>
    <rPh sb="11" eb="13">
      <t>タンイ</t>
    </rPh>
    <rPh sb="14" eb="16">
      <t>ジカン</t>
    </rPh>
    <rPh sb="19" eb="21">
      <t>ソウゲイ</t>
    </rPh>
    <rPh sb="22" eb="24">
      <t>ジカン</t>
    </rPh>
    <rPh sb="25" eb="26">
      <t>フク</t>
    </rPh>
    <phoneticPr fontId="3"/>
  </si>
  <si>
    <t>　　　　２　サービス提供単位ごとのサービス内容が分かるもの（日課表等）を添付してください。</t>
    <rPh sb="10" eb="12">
      <t>テイキョウ</t>
    </rPh>
    <rPh sb="12" eb="14">
      <t>タンイ</t>
    </rPh>
    <rPh sb="21" eb="23">
      <t>ナイヨウ</t>
    </rPh>
    <rPh sb="24" eb="25">
      <t>ワ</t>
    </rPh>
    <rPh sb="30" eb="32">
      <t>ニッカ</t>
    </rPh>
    <rPh sb="32" eb="33">
      <t>ヒョウ</t>
    </rPh>
    <rPh sb="33" eb="34">
      <t>トウ</t>
    </rPh>
    <rPh sb="36" eb="38">
      <t>テンプ</t>
    </rPh>
    <phoneticPr fontId="3"/>
  </si>
  <si>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</si>
  <si>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</si>
  <si>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</si>
  <si>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</si>
  <si>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</si>
  <si>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</si>
  <si>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</si>
  <si>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</si>
  <si>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</si>
  <si>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</si>
  <si>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</si>
  <si>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</si>
  <si>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名　　称</t>
    <phoneticPr fontId="3"/>
  </si>
  <si>
    <t>主たる事務所の所在地</t>
  </si>
  <si>
    <t>(郵便番号</t>
    <phoneticPr fontId="3"/>
  </si>
  <si>
    <t>ー</t>
    <phoneticPr fontId="3"/>
  </si>
  <si>
    <t>　　　　　</t>
    <phoneticPr fontId="3"/>
  </si>
  <si>
    <t>群市</t>
    <rPh sb="0" eb="1">
      <t>グン</t>
    </rPh>
    <rPh sb="1" eb="2">
      <t>シ</t>
    </rPh>
    <phoneticPr fontId="3"/>
  </si>
  <si>
    <t>　(ビルの名称等)</t>
    <phoneticPr fontId="3"/>
  </si>
  <si>
    <t>連 絡 先</t>
    <phoneticPr fontId="3"/>
  </si>
  <si>
    <t>FAX番号</t>
  </si>
  <si>
    <t>法人の種別</t>
  </si>
  <si>
    <t>法人所轄庁</t>
  </si>
  <si>
    <t>代表者の職・氏名</t>
  </si>
  <si>
    <t>職名</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</si>
  <si>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</si>
  <si>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</si>
  <si>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</si>
  <si>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</si>
  <si>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</si>
  <si>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</si>
  <si>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</si>
  <si>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</si>
  <si>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</si>
  <si>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</si>
  <si>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</si>
  <si>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</si>
  <si>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</si>
  <si>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</si>
  <si>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</si>
  <si>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</si>
  <si>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</si>
  <si>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</si>
  <si>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</si>
  <si>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</si>
  <si>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</si>
  <si>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</si>
  <si>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</si>
  <si>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</si>
  <si>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</si>
  <si>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</si>
  <si>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</si>
  <si>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</si>
  <si>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</si>
  <si>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</si>
  <si>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</si>
  <si>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</si>
  <si>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</si>
  <si>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</si>
  <si>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</si>
  <si>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</si>
  <si>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</si>
  <si>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</si>
  <si>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</si>
  <si>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</si>
  <si>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</si>
  <si>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</si>
  <si>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</si>
  <si>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</si>
  <si>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</si>
  <si>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　 　該　　 　当　　 　す 　　　る 　　　体 　　　制 　　　等</t>
    <phoneticPr fontId="3"/>
  </si>
  <si>
    <t>LIFEへの登録</t>
    <rPh sb="6" eb="8">
      <t>トウロク</t>
    </rPh>
    <phoneticPr fontId="3"/>
  </si>
  <si>
    <t>割 引</t>
  </si>
  <si>
    <t>A２</t>
    <phoneticPr fontId="3"/>
  </si>
  <si>
    <t>訪問型サービス
（独自）</t>
    <phoneticPr fontId="3"/>
  </si>
  <si>
    <t>高齢者虐待防止措置実施の有無</t>
    <phoneticPr fontId="3"/>
  </si>
  <si>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</si>
  <si>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</si>
  <si>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</si>
  <si>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</si>
  <si>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</si>
  <si>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</si>
  <si>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</si>
  <si>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70"/>
  </si>
  <si>
    <t>１ なし</t>
  </si>
  <si>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</si>
  <si>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</si>
  <si>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</si>
  <si>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3"/>
  </si>
  <si>
    <t>１ なし</t>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</si>
  <si>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</si>
  <si>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</si>
  <si>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</si>
  <si>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</si>
  <si>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</si>
  <si>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２ 加算Ⅰ</t>
  </si>
  <si>
    <t>３ 加算Ⅱ</t>
  </si>
  <si>
    <t>介護職員等ベースアップ等支援加算</t>
    <phoneticPr fontId="3"/>
  </si>
  <si>
    <t>訪問型サービス
（独自/定率）</t>
    <rPh sb="12" eb="14">
      <t>テイリツ</t>
    </rPh>
    <phoneticPr fontId="3"/>
  </si>
  <si>
    <t>介護職員等特定処遇改善加算</t>
    <rPh sb="0" eb="4">
      <t>カイゴショクイン</t>
    </rPh>
    <rPh sb="4" eb="5">
      <t>ナド</t>
    </rPh>
    <rPh sb="5" eb="13">
      <t>トクテイショグウカイゼンカサン</t>
    </rPh>
    <phoneticPr fontId="3"/>
  </si>
  <si>
    <t>介護職員等ベースアップ等支援加算</t>
    <rPh sb="0" eb="4">
      <t>カイゴショクイン</t>
    </rPh>
    <rPh sb="4" eb="5">
      <t>ナド</t>
    </rPh>
    <rPh sb="11" eb="12">
      <t>ナド</t>
    </rPh>
    <rPh sb="12" eb="16">
      <t>シエンカサン</t>
    </rPh>
    <phoneticPr fontId="3"/>
  </si>
  <si>
    <t>A６</t>
    <phoneticPr fontId="3"/>
  </si>
  <si>
    <t>通所型サービス
（独自）</t>
    <rPh sb="0" eb="2">
      <t>ツウショ</t>
    </rPh>
    <rPh sb="2" eb="3">
      <t>ガタ</t>
    </rPh>
    <rPh sb="9" eb="11">
      <t>ドクジ</t>
    </rPh>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</si>
  <si>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</si>
  <si>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</si>
  <si>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</si>
  <si>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高齢者虐待防止措置実施の有無</t>
  </si>
  <si>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</si>
  <si>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</si>
  <si>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</si>
  <si>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</si>
  <si>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</si>
  <si>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</si>
  <si>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</si>
  <si>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</si>
  <si>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</si>
  <si>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</si>
  <si>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</si>
  <si>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</si>
  <si>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</si>
  <si>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</si>
  <si>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通所型サービス
（独自/定率）</t>
    <rPh sb="12" eb="14">
      <t>テイリツ</t>
    </rPh>
    <phoneticPr fontId="3"/>
  </si>
  <si>
    <t>職員の欠員による減算の状況</t>
    <phoneticPr fontId="3"/>
  </si>
  <si>
    <t>２ 介護職員</t>
    <rPh sb="2" eb="4">
      <t>カイゴ</t>
    </rPh>
    <rPh sb="4" eb="6">
      <t>ショクイン</t>
    </rPh>
    <phoneticPr fontId="3"/>
  </si>
  <si>
    <t>介護職員処遇改善加算</t>
  </si>
  <si>
    <t>６ 加算Ⅰ</t>
  </si>
  <si>
    <t>５ 加算Ⅱ</t>
  </si>
  <si>
    <t>２ 加算Ⅲ</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</si>
  <si>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</si>
  <si>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</si>
  <si>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介護職員</t>
    </r>
    <r>
      <rPr>
        <sz val="11"/>
        <color indexed="10"/>
        <rFont val="HGSｺﾞｼｯｸM"/>
        <family val="3"/>
        <charset val="128"/>
      </rPr>
      <t>等</t>
    </r>
    <r>
      <rPr>
        <sz val="11"/>
        <rFont val="HGSｺﾞｼｯｸM"/>
        <family val="3"/>
        <charset val="128"/>
      </rPr>
      <t>処遇改善加算</t>
    </r>
    <rPh sb="0" eb="2">
      <t>カイゴ</t>
    </rPh>
    <rPh sb="2" eb="4">
      <t>ショクイン</t>
    </rPh>
    <rPh sb="4" eb="5">
      <t>ナド</t>
    </rPh>
    <rPh sb="5" eb="7">
      <t>ショグウ</t>
    </rPh>
    <rPh sb="7" eb="9">
      <t>カイゼン</t>
    </rPh>
    <rPh sb="9" eb="11">
      <t>カサン</t>
    </rPh>
    <phoneticPr fontId="3"/>
  </si>
  <si>
    <t>７ 加算Ⅰ</t>
    <phoneticPr fontId="3"/>
  </si>
  <si>
    <t>８ 加算Ⅱ</t>
    <phoneticPr fontId="3"/>
  </si>
  <si>
    <t>９加算Ⅲ</t>
    <phoneticPr fontId="3"/>
  </si>
  <si>
    <t>A 加算Ⅳ</t>
    <rPh sb="2" eb="4">
      <t>カサン</t>
    </rPh>
    <phoneticPr fontId="3"/>
  </si>
  <si>
    <t>Ｂ 加算Ⅴ(１)</t>
    <phoneticPr fontId="3"/>
  </si>
  <si>
    <t>Ｃ 加算Ⅴ(２)</t>
    <phoneticPr fontId="3"/>
  </si>
  <si>
    <t>Ｄ 加算Ⅴ(３)</t>
    <phoneticPr fontId="3"/>
  </si>
  <si>
    <t>Ｅ 加算Ⅴ(４)</t>
    <phoneticPr fontId="3"/>
  </si>
  <si>
    <t>Ｆ 加算Ⅴ(５)</t>
  </si>
  <si>
    <t>Ｇ 加算Ⅴ(６)</t>
    <phoneticPr fontId="3"/>
  </si>
  <si>
    <t>Ｈ 加算Ⅴ(７)</t>
    <phoneticPr fontId="3"/>
  </si>
  <si>
    <t>Ｊ 加算Ⅴ(８)</t>
    <phoneticPr fontId="3"/>
  </si>
  <si>
    <t>Ｋ 加算Ⅴ(９)</t>
  </si>
  <si>
    <t>Ｌ 加算Ⅴ(１０)</t>
  </si>
  <si>
    <t>Ｍ 加算Ⅴ(１１)</t>
  </si>
  <si>
    <t>Ｎ 加算Ⅴ(１２)</t>
  </si>
  <si>
    <t>Ｐ 加算Ⅴ(１３)</t>
  </si>
  <si>
    <t>Ｒ 加算Ⅴ(１４)</t>
  </si>
  <si>
    <t>就業規則の写し、組織体制図、資格証の写し、雇用契約書の写し又は誓約文</t>
  </si>
  <si>
    <t>サービス提供実施単位一覧表</t>
    <phoneticPr fontId="3"/>
  </si>
  <si>
    <t>日課表（サービス提供単位ごとのサービス内容がわかるもの）</t>
    <rPh sb="0" eb="3">
      <t>ニッカヒョウ</t>
    </rPh>
    <phoneticPr fontId="3"/>
  </si>
  <si>
    <t>外観及び内部の様子がわかる写真</t>
    <phoneticPr fontId="3"/>
  </si>
  <si>
    <t>建築基準法及び消防法に適合していることが確認できるもの（検査済証の写し、消防署の検査結果通知の写し等）</t>
    <phoneticPr fontId="3"/>
  </si>
  <si>
    <t>提出書類省略依頼書</t>
    <rPh sb="0" eb="2">
      <t>テイシュツ</t>
    </rPh>
    <rPh sb="2" eb="4">
      <t>ショルイ</t>
    </rPh>
    <rPh sb="4" eb="6">
      <t>ショウリャク</t>
    </rPh>
    <rPh sb="6" eb="9">
      <t>イライショ</t>
    </rPh>
    <phoneticPr fontId="3"/>
  </si>
  <si>
    <t>府　中　市　長　　宛</t>
    <rPh sb="0" eb="1">
      <t>フ</t>
    </rPh>
    <rPh sb="2" eb="3">
      <t>ナカ</t>
    </rPh>
    <phoneticPr fontId="3"/>
  </si>
  <si>
    <t>申請者</t>
    <phoneticPr fontId="3"/>
  </si>
  <si>
    <t>名称</t>
    <phoneticPr fontId="3"/>
  </si>
  <si>
    <t>代表者氏名</t>
    <phoneticPr fontId="3"/>
  </si>
  <si>
    <t>　下記書類については，既に府中市へ届け出ているものより変更はございません。
　つきましては，介護保険法第１１５条の４５の５第１項の規定に基づき，介護保険法施行規則第１４０条の６３の５に定められた指定事業所に係る指定の申請等に必要とされる下記書類について，提出の省略を依頼いたします。
　なお，省略を図った書類については，貴市より請求・閲覧等の申出があった場合は，誠実かつ迅速に対応するものとします。</t>
    <rPh sb="1" eb="3">
      <t>カキ</t>
    </rPh>
    <rPh sb="3" eb="5">
      <t>ショルイ</t>
    </rPh>
    <rPh sb="11" eb="12">
      <t>スデ</t>
    </rPh>
    <rPh sb="13" eb="16">
      <t>フチュウシ</t>
    </rPh>
    <rPh sb="17" eb="18">
      <t>トド</t>
    </rPh>
    <rPh sb="19" eb="20">
      <t>デ</t>
    </rPh>
    <rPh sb="27" eb="29">
      <t>ヘンコウ</t>
    </rPh>
    <rPh sb="46" eb="48">
      <t>カイゴ</t>
    </rPh>
    <rPh sb="48" eb="50">
      <t>ホケン</t>
    </rPh>
    <rPh sb="50" eb="51">
      <t>ホウ</t>
    </rPh>
    <rPh sb="51" eb="52">
      <t>ダイ</t>
    </rPh>
    <rPh sb="55" eb="56">
      <t>ジョウ</t>
    </rPh>
    <rPh sb="61" eb="62">
      <t>ダイ</t>
    </rPh>
    <rPh sb="63" eb="64">
      <t>コウ</t>
    </rPh>
    <rPh sb="65" eb="67">
      <t>キテイ</t>
    </rPh>
    <rPh sb="68" eb="69">
      <t>モト</t>
    </rPh>
    <rPh sb="72" eb="74">
      <t>カイゴ</t>
    </rPh>
    <rPh sb="74" eb="76">
      <t>ホケン</t>
    </rPh>
    <rPh sb="76" eb="77">
      <t>ホウ</t>
    </rPh>
    <rPh sb="77" eb="79">
      <t>セコウ</t>
    </rPh>
    <rPh sb="79" eb="81">
      <t>キソク</t>
    </rPh>
    <rPh sb="81" eb="82">
      <t>ダイ</t>
    </rPh>
    <rPh sb="85" eb="86">
      <t>ジョウ</t>
    </rPh>
    <rPh sb="92" eb="93">
      <t>サダ</t>
    </rPh>
    <rPh sb="97" eb="99">
      <t>シテイ</t>
    </rPh>
    <rPh sb="99" eb="102">
      <t>ジギョウショ</t>
    </rPh>
    <rPh sb="103" eb="104">
      <t>カカ</t>
    </rPh>
    <rPh sb="105" eb="107">
      <t>シテイ</t>
    </rPh>
    <rPh sb="108" eb="110">
      <t>シンセイ</t>
    </rPh>
    <rPh sb="110" eb="111">
      <t>トウ</t>
    </rPh>
    <rPh sb="112" eb="114">
      <t>ヒツヨウ</t>
    </rPh>
    <rPh sb="118" eb="120">
      <t>カキ</t>
    </rPh>
    <rPh sb="120" eb="122">
      <t>ショルイ</t>
    </rPh>
    <rPh sb="127" eb="129">
      <t>テイシュツ</t>
    </rPh>
    <rPh sb="130" eb="132">
      <t>ショウリャク</t>
    </rPh>
    <rPh sb="133" eb="135">
      <t>イライ</t>
    </rPh>
    <rPh sb="146" eb="148">
      <t>ショウリャク</t>
    </rPh>
    <rPh sb="149" eb="150">
      <t>ハカ</t>
    </rPh>
    <rPh sb="152" eb="154">
      <t>ショルイ</t>
    </rPh>
    <rPh sb="160" eb="162">
      <t>キシ</t>
    </rPh>
    <rPh sb="164" eb="166">
      <t>セイキュウ</t>
    </rPh>
    <rPh sb="167" eb="169">
      <t>エツラン</t>
    </rPh>
    <rPh sb="169" eb="170">
      <t>トウ</t>
    </rPh>
    <rPh sb="171" eb="173">
      <t>モウシデ</t>
    </rPh>
    <rPh sb="177" eb="179">
      <t>バアイ</t>
    </rPh>
    <rPh sb="181" eb="183">
      <t>セイジツ</t>
    </rPh>
    <rPh sb="185" eb="187">
      <t>ジンソク</t>
    </rPh>
    <rPh sb="188" eb="190">
      <t>タイオウ</t>
    </rPh>
    <phoneticPr fontId="3"/>
  </si>
  <si>
    <r>
      <t>省略を行う書類（下記に</t>
    </r>
    <r>
      <rPr>
        <sz val="12"/>
        <rFont val="Segoe UI Symbol"/>
        <family val="3"/>
      </rPr>
      <t>☑</t>
    </r>
    <r>
      <rPr>
        <sz val="12"/>
        <rFont val="HGPｺﾞｼｯｸM"/>
        <family val="3"/>
        <charset val="128"/>
      </rPr>
      <t>）※提出済みの書類より変更がないものに限る</t>
    </r>
    <rPh sb="0" eb="2">
      <t>ショウリャク</t>
    </rPh>
    <rPh sb="3" eb="4">
      <t>オコナ</t>
    </rPh>
    <rPh sb="5" eb="7">
      <t>ショルイ</t>
    </rPh>
    <rPh sb="8" eb="10">
      <t>カキ</t>
    </rPh>
    <rPh sb="14" eb="16">
      <t>テイシュツ</t>
    </rPh>
    <rPh sb="16" eb="17">
      <t>ズ</t>
    </rPh>
    <rPh sb="19" eb="21">
      <t>ショルイ</t>
    </rPh>
    <rPh sb="23" eb="25">
      <t>ヘンコウ</t>
    </rPh>
    <rPh sb="31" eb="32">
      <t>カギ</t>
    </rPh>
    <phoneticPr fontId="3"/>
  </si>
  <si>
    <t>□</t>
    <phoneticPr fontId="3"/>
  </si>
  <si>
    <t>履歴事項全部証明書又は条例等</t>
    <rPh sb="0" eb="2">
      <t>リレキ</t>
    </rPh>
    <rPh sb="2" eb="4">
      <t>ジコウ</t>
    </rPh>
    <rPh sb="4" eb="6">
      <t>ゼンブ</t>
    </rPh>
    <rPh sb="6" eb="9">
      <t>ショウメイショ</t>
    </rPh>
    <rPh sb="9" eb="10">
      <t>マタ</t>
    </rPh>
    <rPh sb="11" eb="13">
      <t>ジョウレイ</t>
    </rPh>
    <rPh sb="13" eb="14">
      <t>トウ</t>
    </rPh>
    <phoneticPr fontId="3"/>
  </si>
  <si>
    <t>事業所のサービス提供責任者の経歴書（参考様式３）</t>
    <rPh sb="0" eb="3">
      <t>ジギョウショ</t>
    </rPh>
    <rPh sb="8" eb="10">
      <t>テイキョウ</t>
    </rPh>
    <rPh sb="10" eb="13">
      <t>セキニンシャ</t>
    </rPh>
    <rPh sb="14" eb="17">
      <t>ケイレキショ</t>
    </rPh>
    <rPh sb="18" eb="20">
      <t>サンコウ</t>
    </rPh>
    <rPh sb="20" eb="22">
      <t>ヨウシキ</t>
    </rPh>
    <phoneticPr fontId="3"/>
  </si>
  <si>
    <t>事業所の平面図、写真</t>
    <rPh sb="8" eb="10">
      <t>シャシン</t>
    </rPh>
    <phoneticPr fontId="3"/>
  </si>
  <si>
    <t>利用者からの苦情を処理するために講ずる措置の概要（参考様式１４）</t>
    <phoneticPr fontId="3"/>
  </si>
  <si>
    <t>提出書類省略依頼書</t>
    <phoneticPr fontId="3"/>
  </si>
  <si>
    <t>指定申請書（指定更新申請書）</t>
    <rPh sb="0" eb="5">
      <t>シテイシンセイショ</t>
    </rPh>
    <rPh sb="6" eb="10">
      <t>シテイコウシン</t>
    </rPh>
    <rPh sb="10" eb="13">
      <t>シンセイショ</t>
    </rPh>
    <phoneticPr fontId="3"/>
  </si>
  <si>
    <t>付表</t>
    <rPh sb="0" eb="2">
      <t>フヒョウ</t>
    </rPh>
    <phoneticPr fontId="3"/>
  </si>
  <si>
    <t>別紙様式第三号（四）
別紙様式第三号（五）</t>
    <rPh sb="0" eb="4">
      <t>ベッシヨウシキ</t>
    </rPh>
    <rPh sb="4" eb="6">
      <t>ダイサン</t>
    </rPh>
    <rPh sb="6" eb="7">
      <t>ゴウ</t>
    </rPh>
    <rPh sb="8" eb="9">
      <t>ヨン</t>
    </rPh>
    <rPh sb="11" eb="13">
      <t>ベッシ</t>
    </rPh>
    <rPh sb="13" eb="15">
      <t>ヨウシキ</t>
    </rPh>
    <rPh sb="15" eb="16">
      <t>ダイ</t>
    </rPh>
    <rPh sb="16" eb="18">
      <t>サンゴウ</t>
    </rPh>
    <rPh sb="19" eb="20">
      <t>ゴ</t>
    </rPh>
    <phoneticPr fontId="3"/>
  </si>
  <si>
    <t>付表第三号（二）</t>
    <rPh sb="0" eb="2">
      <t>フヒョウ</t>
    </rPh>
    <rPh sb="2" eb="5">
      <t>ダイサンゴウ</t>
    </rPh>
    <rPh sb="6" eb="7">
      <t>ニ</t>
    </rPh>
    <phoneticPr fontId="3"/>
  </si>
  <si>
    <t>体制等に関する届出書</t>
    <rPh sb="0" eb="2">
      <t>タイセイ</t>
    </rPh>
    <rPh sb="2" eb="3">
      <t>ナド</t>
    </rPh>
    <rPh sb="4" eb="5">
      <t>カン</t>
    </rPh>
    <rPh sb="7" eb="10">
      <t>トドケデショ</t>
    </rPh>
    <phoneticPr fontId="3"/>
  </si>
  <si>
    <t>体制状況一覧表</t>
    <rPh sb="0" eb="4">
      <t>タイセイジョウキョウ</t>
    </rPh>
    <rPh sb="4" eb="7">
      <t>イチランヒョウ</t>
    </rPh>
    <phoneticPr fontId="3"/>
  </si>
  <si>
    <t>別紙３６</t>
    <rPh sb="0" eb="2">
      <t>ベッシ</t>
    </rPh>
    <phoneticPr fontId="3"/>
  </si>
  <si>
    <t>別紙１-４</t>
    <rPh sb="0" eb="2">
      <t>ベッシ</t>
    </rPh>
    <phoneticPr fontId="3"/>
  </si>
  <si>
    <t>組織体制図</t>
    <phoneticPr fontId="3"/>
  </si>
  <si>
    <t>就業規則の写し又は常勤職員の勤務時間に関する調べ</t>
    <rPh sb="7" eb="8">
      <t>マタ</t>
    </rPh>
    <rPh sb="9" eb="11">
      <t>ジョウキン</t>
    </rPh>
    <rPh sb="11" eb="13">
      <t>ショクイン</t>
    </rPh>
    <rPh sb="14" eb="16">
      <t>キンム</t>
    </rPh>
    <rPh sb="16" eb="18">
      <t>ジカン</t>
    </rPh>
    <rPh sb="19" eb="20">
      <t>カン</t>
    </rPh>
    <rPh sb="22" eb="23">
      <t>シラ</t>
    </rPh>
    <phoneticPr fontId="3"/>
  </si>
  <si>
    <t>資格証の写し、雇用契約書の写し又は誓約文
（はり師及びきゅう師の資格をもった職員を配置する場合は針灸師機能訓練実施歴書）</t>
    <rPh sb="24" eb="25">
      <t>シ</t>
    </rPh>
    <rPh sb="25" eb="26">
      <t>オヨ</t>
    </rPh>
    <rPh sb="30" eb="31">
      <t>シ</t>
    </rPh>
    <rPh sb="32" eb="34">
      <t>シカク</t>
    </rPh>
    <rPh sb="38" eb="40">
      <t>ショクイン</t>
    </rPh>
    <rPh sb="41" eb="43">
      <t>ハイチ</t>
    </rPh>
    <rPh sb="45" eb="47">
      <t>バアイ</t>
    </rPh>
    <rPh sb="48" eb="50">
      <t>ハリキュウ</t>
    </rPh>
    <rPh sb="50" eb="51">
      <t>シ</t>
    </rPh>
    <rPh sb="51" eb="53">
      <t>キノウ</t>
    </rPh>
    <rPh sb="53" eb="55">
      <t>クンレン</t>
    </rPh>
    <rPh sb="55" eb="57">
      <t>ジッシ</t>
    </rPh>
    <rPh sb="57" eb="58">
      <t>レキ</t>
    </rPh>
    <rPh sb="58" eb="59">
      <t>ショ</t>
    </rPh>
    <phoneticPr fontId="3"/>
  </si>
  <si>
    <t>参考様式１</t>
    <rPh sb="0" eb="4">
      <t>サンコウヨウシキ</t>
    </rPh>
    <phoneticPr fontId="3"/>
  </si>
  <si>
    <t>（参考様式１）</t>
    <rPh sb="1" eb="5">
      <t>サンコウヨウシキ</t>
    </rPh>
    <phoneticPr fontId="3"/>
  </si>
  <si>
    <t>（参考様式３）</t>
    <rPh sb="1" eb="3">
      <t>サンコウ</t>
    </rPh>
    <rPh sb="3" eb="5">
      <t>ヨウシキ</t>
    </rPh>
    <phoneticPr fontId="3"/>
  </si>
  <si>
    <t>参考様式３</t>
    <phoneticPr fontId="3"/>
  </si>
  <si>
    <t>参考様式４</t>
    <rPh sb="0" eb="4">
      <t>サンコウヨウシキ</t>
    </rPh>
    <phoneticPr fontId="3"/>
  </si>
  <si>
    <t>参考様式５</t>
    <phoneticPr fontId="3"/>
  </si>
  <si>
    <t>（参考様式４）</t>
    <rPh sb="1" eb="3">
      <t>サンコウ</t>
    </rPh>
    <rPh sb="3" eb="5">
      <t>ヨウシキ</t>
    </rPh>
    <phoneticPr fontId="3"/>
  </si>
  <si>
    <t>（参考様式５）</t>
    <rPh sb="1" eb="3">
      <t>サンコウ</t>
    </rPh>
    <rPh sb="3" eb="5">
      <t>ヨウシキ</t>
    </rPh>
    <phoneticPr fontId="3"/>
  </si>
  <si>
    <t>○○デイサービス</t>
    <phoneticPr fontId="7"/>
  </si>
  <si>
    <t>A</t>
  </si>
  <si>
    <t>ー</t>
  </si>
  <si>
    <t>○○　○○</t>
    <phoneticPr fontId="7"/>
  </si>
  <si>
    <t>a</t>
  </si>
  <si>
    <t>B</t>
  </si>
  <si>
    <t>社会福祉主事任用資格</t>
  </si>
  <si>
    <t>機能訓練指導員、介護職員</t>
    <rPh sb="0" eb="2">
      <t>キノウ</t>
    </rPh>
    <rPh sb="2" eb="4">
      <t>クンレン</t>
    </rPh>
    <rPh sb="4" eb="7">
      <t>シドウイン</t>
    </rPh>
    <rPh sb="8" eb="10">
      <t>カイゴ</t>
    </rPh>
    <rPh sb="10" eb="12">
      <t>ショクイン</t>
    </rPh>
    <phoneticPr fontId="7"/>
  </si>
  <si>
    <t>D</t>
  </si>
  <si>
    <t>看護職員、機能訓練指導員</t>
    <rPh sb="0" eb="2">
      <t>カンゴ</t>
    </rPh>
    <rPh sb="2" eb="4">
      <t>ショクイン</t>
    </rPh>
    <rPh sb="5" eb="7">
      <t>キノウ</t>
    </rPh>
    <rPh sb="7" eb="9">
      <t>クンレン</t>
    </rPh>
    <rPh sb="9" eb="12">
      <t>シドウイン</t>
    </rPh>
    <phoneticPr fontId="7"/>
  </si>
  <si>
    <t>看護職員、介護職員</t>
    <rPh sb="0" eb="2">
      <t>カンゴ</t>
    </rPh>
    <rPh sb="2" eb="4">
      <t>ショクイン</t>
    </rPh>
    <rPh sb="5" eb="7">
      <t>カイゴ</t>
    </rPh>
    <rPh sb="7" eb="9">
      <t>ショクイン</t>
    </rPh>
    <phoneticPr fontId="7"/>
  </si>
  <si>
    <t>(16) 利用者数　　　</t>
    <phoneticPr fontId="7"/>
  </si>
  <si>
    <t>１ 減算型</t>
    <phoneticPr fontId="3"/>
  </si>
  <si>
    <t>２ 基準型</t>
    <phoneticPr fontId="3"/>
  </si>
  <si>
    <t>２ 該当</t>
    <phoneticPr fontId="3"/>
  </si>
  <si>
    <t>同一建物減算（同一敷地内建物等に居住する者への提供割合(利用者50人以上））</t>
    <rPh sb="0" eb="2">
      <t>ドウイツ</t>
    </rPh>
    <rPh sb="2" eb="4">
      <t>タテモノ</t>
    </rPh>
    <rPh sb="4" eb="6">
      <t>ゲンサン</t>
    </rPh>
    <rPh sb="25" eb="27">
      <t>ワリアイ</t>
    </rPh>
    <rPh sb="28" eb="31">
      <t>リヨウシャ</t>
    </rPh>
    <rPh sb="33" eb="36">
      <t>ニンイジョウ</t>
    </rPh>
    <phoneticPr fontId="3"/>
  </si>
  <si>
    <t>□</t>
    <phoneticPr fontId="3"/>
  </si>
  <si>
    <t>１
２
３
４
５
６</t>
    <phoneticPr fontId="3"/>
  </si>
  <si>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</si>
  <si>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当該事業所で兼務する他の職種
（兼務の場合のみ記入）</t>
    <phoneticPr fontId="3"/>
  </si>
  <si>
    <t>他の事業所、施設等の職務との兼務
（兼務の場合のみ記入）</t>
    <rPh sb="8" eb="9">
      <t>トウ</t>
    </rPh>
    <rPh sb="10" eb="12">
      <t>ショクム</t>
    </rPh>
    <phoneticPr fontId="3"/>
  </si>
  <si>
    <t>兼務先の名称、所在地</t>
    <rPh sb="0" eb="2">
      <t>ケンム</t>
    </rPh>
    <rPh sb="2" eb="3">
      <t>サキ</t>
    </rPh>
    <rPh sb="4" eb="6">
      <t>メイショウ</t>
    </rPh>
    <rPh sb="7" eb="10">
      <t>ショザイチ</t>
    </rPh>
    <phoneticPr fontId="3"/>
  </si>
  <si>
    <t>兼務先のサービス種別、兼務する職種及び勤務時間等</t>
    <rPh sb="0" eb="2">
      <t>ケンム</t>
    </rPh>
    <rPh sb="2" eb="3">
      <t>サキ</t>
    </rPh>
    <rPh sb="8" eb="10">
      <t>シュベツ</t>
    </rPh>
    <phoneticPr fontId="3"/>
  </si>
  <si>
    <t xml:space="preserve">１
２
３
４
５
６
</t>
    <phoneticPr fontId="3"/>
  </si>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</sst>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00_ "/>
    <numFmt numFmtId="178" formatCode="h:mm;@"/>
    <numFmt numFmtId="179" formatCode="0.0"/>
    <numFmt numFmtId="180" formatCode="#,##0.0#"/>
  </numFmts>
  <fonts count="85"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2"/>
      <name val="ＭＳ Ｐゴシック"/>
      <family val="3"/>
      <charset val="128"/>
    </font>
    <font>
      <b/>
      <sz val="14"/>
      <name val="ＭＳ Ｐゴシック"/>
      <family val="3"/>
      <charset val="128"/>
    </font>
    <font>
      <b/>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ajor"/>
    </font>
    <font>
      <sz val="9.5"/>
      <name val="ＭＳ Ｐゴシック"/>
      <family val="3"/>
      <charset val="128"/>
      <scheme val="minor"/>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sz val="11"/>
      <color rgb="FF000000"/>
      <name val="ＭＳ Ｐゴシック"/>
      <family val="3"/>
      <charset val="128"/>
      <scheme val="minor"/>
    </font>
    <font>
      <b/>
      <sz val="10.5"/>
      <name val="ＭＳ Ｐゴシック"/>
      <family val="3"/>
      <charset val="128"/>
      <scheme val="minor"/>
    </font>
    <font>
      <sz val="14"/>
      <name val="ＭＳ Ｐゴシック"/>
      <family val="3"/>
      <charset val="128"/>
    </font>
    <font>
      <i/>
      <sz val="11"/>
      <name val="ＭＳ Ｐゴシック"/>
      <family val="3"/>
      <charset val="128"/>
    </font>
    <font>
      <i/>
      <sz val="11"/>
      <name val="ＭＳ Ｐ明朝"/>
      <family val="1"/>
      <charset val="128"/>
    </font>
    <font>
      <sz val="11"/>
      <name val="ＭＳ Ｐ明朝"/>
      <family val="1"/>
      <charset val="128"/>
    </font>
    <font>
      <sz val="11"/>
      <color rgb="FFFF0000"/>
      <name val="HGSｺﾞｼｯｸM"/>
      <family val="3"/>
      <charset val="128"/>
    </font>
    <font>
      <sz val="11"/>
      <color rgb="FFFF0000"/>
      <name val="ＭＳ Ｐゴシック"/>
      <family val="3"/>
      <charset val="128"/>
    </font>
    <font>
      <sz val="11"/>
      <color theme="1"/>
      <name val="HGSｺﾞｼｯｸM"/>
      <family val="3"/>
      <charset val="128"/>
    </font>
    <font>
      <u/>
      <sz val="11"/>
      <color indexed="36"/>
      <name val="ＭＳ Ｐゴシック"/>
      <family val="3"/>
      <charset val="128"/>
    </font>
    <font>
      <sz val="11"/>
      <color indexed="10"/>
      <name val="HGSｺﾞｼｯｸM"/>
      <family val="3"/>
      <charset val="128"/>
    </font>
    <font>
      <sz val="10.5"/>
      <name val="HGSｺﾞｼｯｸM"/>
      <family val="3"/>
      <charset val="128"/>
    </font>
    <font>
      <sz val="11"/>
      <color rgb="FFFF0000"/>
      <name val="HGｺﾞｼｯｸM"/>
      <family val="3"/>
      <charset val="128"/>
    </font>
    <font>
      <sz val="11"/>
      <name val="HGPｺﾞｼｯｸM"/>
      <family val="3"/>
      <charset val="128"/>
    </font>
    <font>
      <sz val="18"/>
      <name val="HGPｺﾞｼｯｸM"/>
      <family val="3"/>
      <charset val="128"/>
    </font>
    <font>
      <sz val="10.5"/>
      <name val="HGPｺﾞｼｯｸM"/>
      <family val="3"/>
      <charset val="128"/>
    </font>
    <font>
      <sz val="12"/>
      <name val="HGPｺﾞｼｯｸM"/>
      <family val="3"/>
      <charset val="128"/>
    </font>
    <font>
      <sz val="11"/>
      <color theme="1"/>
      <name val="ＭＳ Ｐゴシック"/>
      <family val="3"/>
      <charset val="128"/>
      <scheme val="minor"/>
    </font>
    <font>
      <sz val="12"/>
      <name val="Segoe UI Symbol"/>
      <family val="3"/>
    </font>
    <font>
      <sz val="11"/>
      <color rgb="FFFF0000"/>
      <name val="HGPｺﾞｼｯｸM"/>
      <family val="3"/>
      <charset val="128"/>
    </font>
    <font>
      <b/>
      <sz val="11"/>
      <name val="HGPｺﾞｼｯｸM"/>
      <family val="3"/>
      <charset val="128"/>
    </font>
    <font>
      <sz val="10.5"/>
      <color rgb="FFFF0000"/>
      <name val="HGPｺﾞｼｯｸM"/>
      <family val="3"/>
      <charset val="128"/>
    </font>
    <font>
      <sz val="10"/>
      <color rgb="FF000000"/>
      <name val="ＭＳ 明朝"/>
      <family val="1"/>
      <charset val="128"/>
    </font>
    <font>
      <sz val="9"/>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7">
    <xf numFmtId="0" fontId="0" fillId="0" borderId="0"/>
    <xf numFmtId="0" fontId="4" fillId="0" borderId="0"/>
    <xf numFmtId="0" fontId="8" fillId="0" borderId="0" applyNumberFormat="0" applyFill="0" applyBorder="0" applyAlignment="0" applyProtection="0"/>
    <xf numFmtId="0" fontId="13" fillId="0" borderId="0" applyBorder="0"/>
    <xf numFmtId="0" fontId="13" fillId="0" borderId="0" applyBorder="0"/>
    <xf numFmtId="0" fontId="16" fillId="0" borderId="0"/>
    <xf numFmtId="0" fontId="13" fillId="0" borderId="0" applyBorder="0"/>
    <xf numFmtId="0" fontId="16" fillId="0" borderId="0"/>
    <xf numFmtId="0" fontId="4" fillId="0" borderId="0"/>
    <xf numFmtId="0" fontId="2" fillId="0" borderId="0">
      <alignment vertical="center"/>
    </xf>
    <xf numFmtId="38" fontId="2" fillId="0" borderId="0" applyFont="0" applyFill="0" applyBorder="0" applyAlignment="0" applyProtection="0">
      <alignment vertical="center"/>
    </xf>
    <xf numFmtId="0" fontId="16" fillId="0" borderId="0">
      <alignment vertical="center"/>
    </xf>
    <xf numFmtId="0" fontId="16" fillId="0" borderId="0"/>
    <xf numFmtId="0" fontId="16" fillId="0" borderId="0">
      <alignment vertical="center"/>
    </xf>
    <xf numFmtId="0" fontId="78" fillId="0" borderId="0">
      <alignment vertical="center"/>
    </xf>
    <xf numFmtId="0" fontId="1" fillId="0" borderId="0">
      <alignment vertical="center"/>
    </xf>
    <xf numFmtId="38" fontId="1" fillId="0" borderId="0" applyFont="0" applyFill="0" applyBorder="0" applyAlignment="0" applyProtection="0">
      <alignment vertical="center"/>
    </xf>
  </cellStyleXfs>
  <cellXfs count="1605">
    <xf numFmtId="0" fontId="0" fillId="0" borderId="0" xfId="0" applyAlignment="1">
      <alignment horizontal="left" vertical="top"/>
    </xf>
    <xf numFmtId="0" fontId="9" fillId="2" borderId="0" xfId="1" applyFont="1" applyFill="1" applyAlignment="1">
      <alignment horizontal="left" vertical="center"/>
    </xf>
    <xf numFmtId="0" fontId="5" fillId="2" borderId="0" xfId="1" applyFont="1" applyFill="1" applyAlignment="1">
      <alignment horizontal="left" vertical="center"/>
    </xf>
    <xf numFmtId="0" fontId="10" fillId="2" borderId="0" xfId="1" applyFont="1" applyFill="1" applyAlignment="1">
      <alignment horizontal="left" vertical="center"/>
    </xf>
    <xf numFmtId="0" fontId="6" fillId="2" borderId="1" xfId="1" applyFont="1" applyFill="1" applyBorder="1" applyAlignment="1">
      <alignment horizontal="lef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0" xfId="1" applyFont="1" applyFill="1" applyAlignment="1">
      <alignment horizontal="left" vertical="center" wrapText="1"/>
    </xf>
    <xf numFmtId="0" fontId="13" fillId="0" borderId="0" xfId="3"/>
    <xf numFmtId="0" fontId="16" fillId="0" borderId="0" xfId="3" applyFont="1" applyBorder="1"/>
    <xf numFmtId="0" fontId="20" fillId="2" borderId="0" xfId="4" applyFont="1" applyFill="1" applyAlignment="1">
      <alignment vertical="center"/>
    </xf>
    <xf numFmtId="0" fontId="21" fillId="2" borderId="0" xfId="4" applyFont="1" applyFill="1" applyAlignment="1">
      <alignment vertical="center"/>
    </xf>
    <xf numFmtId="0" fontId="20" fillId="2" borderId="0" xfId="4" applyFont="1" applyFill="1" applyBorder="1" applyAlignment="1">
      <alignment vertical="center"/>
    </xf>
    <xf numFmtId="0" fontId="22" fillId="2" borderId="0" xfId="4" applyFont="1" applyFill="1" applyAlignment="1">
      <alignment vertical="center"/>
    </xf>
    <xf numFmtId="0" fontId="22" fillId="2" borderId="0" xfId="4" applyFont="1" applyFill="1" applyBorder="1" applyAlignment="1">
      <alignment vertical="center"/>
    </xf>
    <xf numFmtId="0" fontId="20" fillId="2" borderId="0" xfId="5" applyFont="1" applyFill="1" applyAlignment="1">
      <alignment vertical="center"/>
    </xf>
    <xf numFmtId="0" fontId="22" fillId="2" borderId="0" xfId="5" applyFont="1" applyFill="1" applyAlignment="1">
      <alignment vertical="center"/>
    </xf>
    <xf numFmtId="0" fontId="20" fillId="2" borderId="0" xfId="4" applyFont="1" applyFill="1" applyAlignment="1">
      <alignment horizontal="center" vertical="center"/>
    </xf>
    <xf numFmtId="0" fontId="22" fillId="2" borderId="0" xfId="4" applyFont="1" applyFill="1" applyAlignment="1">
      <alignment horizontal="left" vertical="center"/>
    </xf>
    <xf numFmtId="0" fontId="20" fillId="2" borderId="0" xfId="4" applyFont="1" applyFill="1" applyAlignment="1">
      <alignment horizontal="left" vertical="top"/>
    </xf>
    <xf numFmtId="0" fontId="20" fillId="2" borderId="0" xfId="4" applyFont="1" applyFill="1" applyAlignment="1">
      <alignment vertical="top"/>
    </xf>
    <xf numFmtId="0" fontId="20" fillId="2" borderId="0" xfId="4" applyFont="1" applyFill="1" applyAlignment="1">
      <alignment horizontal="left" vertical="top" wrapText="1"/>
    </xf>
    <xf numFmtId="49" fontId="20" fillId="0" borderId="6" xfId="5" applyNumberFormat="1" applyFont="1" applyBorder="1" applyAlignment="1">
      <alignment horizontal="left" vertical="center"/>
    </xf>
    <xf numFmtId="49" fontId="20" fillId="0" borderId="3" xfId="5" applyNumberFormat="1" applyFont="1" applyBorder="1" applyAlignment="1">
      <alignment horizontal="left" vertical="center"/>
    </xf>
    <xf numFmtId="49" fontId="20" fillId="0" borderId="7" xfId="5" applyNumberFormat="1" applyFont="1" applyBorder="1" applyAlignment="1">
      <alignment horizontal="left" vertical="center"/>
    </xf>
    <xf numFmtId="49" fontId="22" fillId="0" borderId="39" xfId="5" applyNumberFormat="1" applyFont="1" applyBorder="1" applyAlignment="1">
      <alignment horizontal="center" vertical="center"/>
    </xf>
    <xf numFmtId="49" fontId="22" fillId="0" borderId="40" xfId="5" applyNumberFormat="1" applyFont="1" applyBorder="1" applyAlignment="1">
      <alignment horizontal="center" vertical="center"/>
    </xf>
    <xf numFmtId="0" fontId="22" fillId="2" borderId="40" xfId="4" applyFont="1" applyFill="1" applyBorder="1" applyAlignment="1">
      <alignment vertical="center"/>
    </xf>
    <xf numFmtId="0" fontId="22" fillId="2" borderId="41" xfId="4" applyFont="1" applyFill="1" applyBorder="1" applyAlignment="1">
      <alignment vertical="center"/>
    </xf>
    <xf numFmtId="0" fontId="22" fillId="2" borderId="0" xfId="4" applyFont="1" applyFill="1" applyBorder="1" applyAlignment="1">
      <alignment horizontal="center" vertical="center" textRotation="255"/>
    </xf>
    <xf numFmtId="0" fontId="22" fillId="2" borderId="0" xfId="6" applyFont="1" applyFill="1" applyBorder="1" applyAlignment="1">
      <alignment horizontal="center" vertical="center" textRotation="255"/>
    </xf>
    <xf numFmtId="0" fontId="20" fillId="2" borderId="35" xfId="5" applyFont="1" applyFill="1" applyBorder="1" applyAlignment="1">
      <alignment horizontal="center" vertical="center" wrapText="1"/>
    </xf>
    <xf numFmtId="0" fontId="20" fillId="2" borderId="35" xfId="5" applyFont="1" applyFill="1" applyBorder="1" applyAlignment="1">
      <alignment vertical="center" wrapText="1"/>
    </xf>
    <xf numFmtId="0" fontId="20" fillId="2" borderId="0" xfId="5" applyFont="1" applyFill="1" applyAlignment="1">
      <alignment horizontal="center" vertical="center" wrapText="1"/>
    </xf>
    <xf numFmtId="0" fontId="22" fillId="2" borderId="0" xfId="5" applyFont="1" applyFill="1" applyAlignment="1">
      <alignment horizontal="center" vertical="center"/>
    </xf>
    <xf numFmtId="0" fontId="22" fillId="2" borderId="0" xfId="4" applyFont="1" applyFill="1" applyBorder="1" applyAlignment="1">
      <alignment horizontal="center" vertical="center"/>
    </xf>
    <xf numFmtId="0" fontId="20" fillId="2" borderId="5" xfId="4" applyFont="1" applyFill="1" applyBorder="1" applyAlignment="1">
      <alignment vertical="center"/>
    </xf>
    <xf numFmtId="0" fontId="20" fillId="2" borderId="36" xfId="4" applyFont="1" applyFill="1" applyBorder="1" applyAlignment="1">
      <alignment vertical="center"/>
    </xf>
    <xf numFmtId="0" fontId="20" fillId="2" borderId="9" xfId="4" applyFont="1" applyFill="1" applyBorder="1" applyAlignment="1">
      <alignment vertical="center"/>
    </xf>
    <xf numFmtId="49" fontId="23" fillId="2" borderId="3" xfId="4" applyNumberFormat="1" applyFont="1" applyFill="1" applyBorder="1" applyAlignment="1">
      <alignment vertical="center"/>
    </xf>
    <xf numFmtId="49" fontId="20" fillId="2" borderId="3" xfId="4" applyNumberFormat="1" applyFont="1" applyFill="1" applyBorder="1" applyAlignment="1">
      <alignment vertical="center"/>
    </xf>
    <xf numFmtId="0" fontId="22" fillId="2" borderId="0" xfId="4" applyFont="1" applyFill="1" applyBorder="1" applyAlignment="1">
      <alignment horizontal="centerContinuous" vertical="center"/>
    </xf>
    <xf numFmtId="0" fontId="22" fillId="2" borderId="0" xfId="4" applyFont="1" applyFill="1" applyBorder="1" applyAlignment="1">
      <alignment horizontal="left" vertical="center"/>
    </xf>
    <xf numFmtId="0" fontId="22" fillId="2" borderId="0" xfId="6" applyFont="1" applyFill="1" applyBorder="1" applyAlignment="1">
      <alignment vertical="center"/>
    </xf>
    <xf numFmtId="0" fontId="22" fillId="2" borderId="0" xfId="4" applyFont="1" applyFill="1" applyBorder="1" applyAlignment="1">
      <alignment horizontal="center" vertical="center" wrapText="1"/>
    </xf>
    <xf numFmtId="0" fontId="20" fillId="2" borderId="3" xfId="4" applyFont="1" applyFill="1" applyBorder="1" applyAlignment="1">
      <alignment vertical="center"/>
    </xf>
    <xf numFmtId="0" fontId="20" fillId="2" borderId="36" xfId="6" applyFont="1" applyFill="1" applyBorder="1" applyAlignment="1">
      <alignment vertical="center"/>
    </xf>
    <xf numFmtId="0" fontId="20" fillId="2" borderId="9" xfId="6" applyFont="1" applyFill="1" applyBorder="1" applyAlignment="1">
      <alignment vertical="center"/>
    </xf>
    <xf numFmtId="0" fontId="20" fillId="2" borderId="61" xfId="4" applyFont="1" applyFill="1" applyBorder="1" applyAlignment="1">
      <alignment horizontal="center" vertical="center"/>
    </xf>
    <xf numFmtId="0" fontId="20" fillId="2" borderId="62" xfId="4" applyFont="1" applyFill="1" applyBorder="1" applyAlignment="1">
      <alignment horizontal="center" vertical="center"/>
    </xf>
    <xf numFmtId="0" fontId="20" fillId="2" borderId="63" xfId="4" applyFont="1" applyFill="1" applyBorder="1" applyAlignment="1">
      <alignment horizontal="center" vertical="center"/>
    </xf>
    <xf numFmtId="0" fontId="20" fillId="2" borderId="64" xfId="4" applyFont="1" applyFill="1" applyBorder="1" applyAlignment="1">
      <alignment horizontal="center" vertical="center"/>
    </xf>
    <xf numFmtId="0" fontId="24" fillId="2" borderId="36" xfId="4" applyFont="1" applyFill="1" applyBorder="1" applyAlignment="1">
      <alignment vertical="center"/>
    </xf>
    <xf numFmtId="0" fontId="22" fillId="2" borderId="36" xfId="4" applyFont="1" applyFill="1" applyBorder="1" applyAlignment="1">
      <alignment vertical="center"/>
    </xf>
    <xf numFmtId="0" fontId="22" fillId="2" borderId="9" xfId="4" applyFont="1" applyFill="1" applyBorder="1" applyAlignment="1">
      <alignment vertical="center"/>
    </xf>
    <xf numFmtId="0" fontId="22" fillId="2" borderId="3" xfId="4" applyFont="1" applyFill="1" applyBorder="1" applyAlignment="1">
      <alignment vertical="center"/>
    </xf>
    <xf numFmtId="0" fontId="22" fillId="2" borderId="7" xfId="4" applyFont="1" applyFill="1" applyBorder="1" applyAlignment="1">
      <alignment vertical="center"/>
    </xf>
    <xf numFmtId="0" fontId="25" fillId="2" borderId="35" xfId="6" applyFont="1" applyFill="1" applyBorder="1" applyAlignment="1">
      <alignment horizontal="left" vertical="center" shrinkToFit="1"/>
    </xf>
    <xf numFmtId="0" fontId="23" fillId="2" borderId="0" xfId="4" applyFont="1" applyFill="1" applyBorder="1" applyAlignment="1">
      <alignment vertical="center"/>
    </xf>
    <xf numFmtId="0" fontId="26" fillId="2" borderId="0" xfId="4" applyFont="1" applyFill="1" applyAlignment="1">
      <alignment vertical="center"/>
    </xf>
    <xf numFmtId="49" fontId="22" fillId="0" borderId="0" xfId="4" applyNumberFormat="1" applyFont="1" applyBorder="1" applyAlignment="1">
      <alignment vertical="center"/>
    </xf>
    <xf numFmtId="49" fontId="22" fillId="0" borderId="0" xfId="4" applyNumberFormat="1" applyFont="1" applyAlignment="1">
      <alignment vertical="top" wrapText="1"/>
    </xf>
    <xf numFmtId="49" fontId="22" fillId="0" borderId="0" xfId="4" applyNumberFormat="1" applyFont="1" applyAlignment="1">
      <alignment vertical="center"/>
    </xf>
    <xf numFmtId="49" fontId="22" fillId="0" borderId="0" xfId="4" applyNumberFormat="1" applyFont="1" applyAlignment="1">
      <alignment horizontal="left" vertical="top"/>
    </xf>
    <xf numFmtId="49" fontId="22" fillId="0" borderId="0" xfId="4" applyNumberFormat="1" applyFont="1" applyAlignment="1">
      <alignment horizontal="left" vertical="top" wrapText="1"/>
    </xf>
    <xf numFmtId="0" fontId="20" fillId="2" borderId="79" xfId="4" applyFont="1" applyFill="1" applyBorder="1" applyAlignment="1">
      <alignment horizontal="center" vertical="center"/>
    </xf>
    <xf numFmtId="0" fontId="20" fillId="2" borderId="77" xfId="4" applyFont="1" applyFill="1" applyBorder="1" applyAlignment="1">
      <alignment horizontal="center" vertical="center"/>
    </xf>
    <xf numFmtId="0" fontId="20" fillId="2" borderId="80" xfId="5" applyFont="1" applyFill="1" applyBorder="1" applyAlignment="1">
      <alignment horizontal="center" vertical="center" wrapText="1"/>
    </xf>
    <xf numFmtId="0" fontId="20" fillId="2" borderId="81" xfId="5" applyFont="1" applyFill="1" applyBorder="1" applyAlignment="1">
      <alignment horizontal="center" vertical="center" wrapText="1"/>
    </xf>
    <xf numFmtId="0" fontId="20" fillId="2" borderId="20" xfId="5" applyFont="1" applyFill="1" applyBorder="1" applyAlignment="1">
      <alignment horizontal="center" vertical="center" wrapText="1"/>
    </xf>
    <xf numFmtId="0" fontId="27" fillId="2" borderId="0" xfId="8" applyFont="1" applyFill="1" applyAlignment="1">
      <alignment horizontal="left" vertical="top"/>
    </xf>
    <xf numFmtId="0" fontId="28" fillId="2" borderId="0" xfId="8" applyFont="1" applyFill="1" applyAlignment="1">
      <alignment horizontal="left" vertical="top"/>
    </xf>
    <xf numFmtId="0" fontId="29" fillId="2" borderId="0" xfId="8" applyFont="1" applyFill="1" applyAlignment="1">
      <alignment horizontal="left" vertical="top"/>
    </xf>
    <xf numFmtId="0" fontId="30" fillId="2" borderId="0" xfId="8" applyFont="1" applyFill="1" applyAlignment="1">
      <alignment horizontal="left" vertical="top"/>
    </xf>
    <xf numFmtId="0" fontId="28" fillId="2" borderId="88" xfId="8" applyFont="1" applyFill="1" applyBorder="1" applyAlignment="1">
      <alignment vertical="center" wrapText="1"/>
    </xf>
    <xf numFmtId="0" fontId="28" fillId="2" borderId="89" xfId="8" applyFont="1" applyFill="1" applyBorder="1" applyAlignment="1">
      <alignment vertical="center" wrapText="1"/>
    </xf>
    <xf numFmtId="0" fontId="28" fillId="2" borderId="34" xfId="8" applyFont="1" applyFill="1" applyBorder="1" applyAlignment="1">
      <alignment horizontal="left" vertical="center"/>
    </xf>
    <xf numFmtId="0" fontId="28" fillId="2" borderId="0" xfId="8" applyFont="1" applyFill="1" applyAlignment="1">
      <alignment horizontal="left" vertical="center"/>
    </xf>
    <xf numFmtId="0" fontId="30" fillId="2" borderId="26" xfId="8" applyFont="1" applyFill="1" applyBorder="1" applyAlignment="1">
      <alignment vertical="center" wrapText="1"/>
    </xf>
    <xf numFmtId="0" fontId="32" fillId="2" borderId="38" xfId="8" applyFont="1" applyFill="1" applyBorder="1" applyAlignment="1">
      <alignment vertical="center" wrapText="1"/>
    </xf>
    <xf numFmtId="0" fontId="30" fillId="2" borderId="24" xfId="8" applyFont="1" applyFill="1" applyBorder="1" applyAlignment="1">
      <alignment vertical="center" wrapText="1"/>
    </xf>
    <xf numFmtId="0" fontId="32" fillId="2" borderId="9" xfId="8" applyFont="1" applyFill="1" applyBorder="1" applyAlignment="1">
      <alignment vertical="center" wrapText="1"/>
    </xf>
    <xf numFmtId="0" fontId="30" fillId="2" borderId="88" xfId="8" applyFont="1" applyFill="1" applyBorder="1" applyAlignment="1">
      <alignment vertical="center" wrapText="1"/>
    </xf>
    <xf numFmtId="0" fontId="34" fillId="2" borderId="0" xfId="8" applyFont="1" applyFill="1" applyAlignment="1">
      <alignment horizontal="left" vertical="top"/>
    </xf>
    <xf numFmtId="0" fontId="35" fillId="2" borderId="17" xfId="8" applyFont="1" applyFill="1" applyBorder="1" applyAlignment="1">
      <alignment horizontal="left" vertical="top"/>
    </xf>
    <xf numFmtId="0" fontId="36" fillId="2" borderId="0" xfId="8" applyFont="1" applyFill="1" applyAlignment="1">
      <alignment horizontal="left" vertical="top"/>
    </xf>
    <xf numFmtId="0" fontId="35" fillId="2" borderId="26" xfId="8" applyFont="1" applyFill="1" applyBorder="1" applyAlignment="1">
      <alignment vertical="center" wrapText="1"/>
    </xf>
    <xf numFmtId="0" fontId="11" fillId="2" borderId="38" xfId="8" applyFont="1" applyFill="1" applyBorder="1" applyAlignment="1">
      <alignment vertical="center" wrapText="1"/>
    </xf>
    <xf numFmtId="0" fontId="35" fillId="2" borderId="24" xfId="8" applyFont="1" applyFill="1" applyBorder="1" applyAlignment="1">
      <alignment vertical="center" wrapText="1"/>
    </xf>
    <xf numFmtId="0" fontId="11" fillId="2" borderId="9" xfId="8" applyFont="1" applyFill="1" applyBorder="1" applyAlignment="1">
      <alignment vertical="center" wrapText="1"/>
    </xf>
    <xf numFmtId="0" fontId="35" fillId="2" borderId="0" xfId="8" applyFont="1" applyFill="1" applyAlignment="1">
      <alignment horizontal="left" vertical="top"/>
    </xf>
    <xf numFmtId="0" fontId="17" fillId="2" borderId="35" xfId="5" applyFont="1" applyFill="1" applyBorder="1" applyAlignment="1">
      <alignment horizontal="center" vertical="center" wrapText="1"/>
    </xf>
    <xf numFmtId="0" fontId="17" fillId="2" borderId="35" xfId="5" applyFont="1" applyFill="1" applyBorder="1" applyAlignment="1">
      <alignment vertical="center" wrapText="1"/>
    </xf>
    <xf numFmtId="0" fontId="17" fillId="2" borderId="0" xfId="5" applyFont="1" applyFill="1" applyAlignment="1">
      <alignment horizontal="center" vertical="center" wrapText="1"/>
    </xf>
    <xf numFmtId="49" fontId="18" fillId="2" borderId="3" xfId="4" applyNumberFormat="1" applyFont="1" applyFill="1" applyBorder="1" applyAlignment="1">
      <alignment vertical="center"/>
    </xf>
    <xf numFmtId="49" fontId="17" fillId="2" borderId="3" xfId="4" applyNumberFormat="1" applyFont="1" applyFill="1" applyBorder="1" applyAlignment="1">
      <alignment vertical="center"/>
    </xf>
    <xf numFmtId="0" fontId="10" fillId="2" borderId="88" xfId="8" applyFont="1" applyFill="1" applyBorder="1" applyAlignment="1">
      <alignment vertical="center" wrapText="1"/>
    </xf>
    <xf numFmtId="0" fontId="10" fillId="2" borderId="34" xfId="8" applyFont="1" applyFill="1" applyBorder="1" applyAlignment="1">
      <alignment horizontal="left" vertical="center"/>
    </xf>
    <xf numFmtId="0" fontId="34" fillId="2" borderId="0" xfId="8" applyFont="1" applyFill="1" applyAlignment="1">
      <alignment horizontal="left" vertical="center"/>
    </xf>
    <xf numFmtId="0" fontId="16" fillId="0" borderId="0" xfId="7" applyAlignment="1">
      <alignment vertical="center"/>
    </xf>
    <xf numFmtId="0" fontId="16" fillId="0" borderId="84" xfId="7" applyBorder="1" applyAlignment="1">
      <alignment vertical="center"/>
    </xf>
    <xf numFmtId="0" fontId="16" fillId="0" borderId="12" xfId="7" applyBorder="1" applyAlignment="1">
      <alignment vertical="center"/>
    </xf>
    <xf numFmtId="0" fontId="16" fillId="0" borderId="13" xfId="7" applyBorder="1" applyAlignment="1">
      <alignment vertical="center"/>
    </xf>
    <xf numFmtId="0" fontId="16" fillId="0" borderId="26" xfId="7" applyBorder="1" applyAlignment="1">
      <alignment vertical="center"/>
    </xf>
    <xf numFmtId="0" fontId="16" fillId="0" borderId="10" xfId="7" applyBorder="1" applyAlignment="1">
      <alignment vertical="center"/>
    </xf>
    <xf numFmtId="0" fontId="16" fillId="0" borderId="4" xfId="7" applyBorder="1" applyAlignment="1">
      <alignment vertical="center"/>
    </xf>
    <xf numFmtId="0" fontId="16" fillId="0" borderId="35" xfId="7" applyBorder="1" applyAlignment="1">
      <alignment vertical="center"/>
    </xf>
    <xf numFmtId="0" fontId="16" fillId="0" borderId="15" xfId="7" applyBorder="1" applyAlignment="1">
      <alignment vertical="center"/>
    </xf>
    <xf numFmtId="0" fontId="16" fillId="0" borderId="51" xfId="7" applyBorder="1" applyAlignment="1">
      <alignment vertical="center"/>
    </xf>
    <xf numFmtId="0" fontId="16" fillId="0" borderId="37" xfId="7" applyBorder="1" applyAlignment="1">
      <alignment horizontal="center" vertical="center"/>
    </xf>
    <xf numFmtId="0" fontId="16" fillId="0" borderId="51" xfId="7" applyBorder="1" applyAlignment="1">
      <alignment horizontal="center" vertical="center"/>
    </xf>
    <xf numFmtId="0" fontId="16" fillId="0" borderId="0" xfId="7" applyAlignment="1">
      <alignment horizontal="center" vertical="center"/>
    </xf>
    <xf numFmtId="0" fontId="16" fillId="0" borderId="8" xfId="7" applyBorder="1" applyAlignment="1">
      <alignment vertical="center"/>
    </xf>
    <xf numFmtId="0" fontId="16" fillId="0" borderId="38" xfId="7" applyBorder="1" applyAlignment="1">
      <alignment vertical="center"/>
    </xf>
    <xf numFmtId="0" fontId="16" fillId="0" borderId="5" xfId="7" applyBorder="1" applyAlignment="1">
      <alignment vertical="center"/>
    </xf>
    <xf numFmtId="0" fontId="16" fillId="0" borderId="2" xfId="7" applyBorder="1" applyAlignment="1">
      <alignment vertical="center"/>
    </xf>
    <xf numFmtId="0" fontId="16" fillId="0" borderId="36" xfId="7" applyBorder="1" applyAlignment="1">
      <alignment vertical="center"/>
    </xf>
    <xf numFmtId="0" fontId="16" fillId="0" borderId="37" xfId="7" applyBorder="1" applyAlignment="1">
      <alignment vertical="center"/>
    </xf>
    <xf numFmtId="0" fontId="16" fillId="0" borderId="9" xfId="7" applyBorder="1" applyAlignment="1">
      <alignment vertical="center"/>
    </xf>
    <xf numFmtId="0" fontId="16" fillId="0" borderId="22" xfId="7" applyBorder="1" applyAlignment="1">
      <alignment vertical="center"/>
    </xf>
    <xf numFmtId="0" fontId="16" fillId="0" borderId="17" xfId="7" applyBorder="1" applyAlignment="1">
      <alignment vertical="center"/>
    </xf>
    <xf numFmtId="0" fontId="16" fillId="0" borderId="18" xfId="7" applyBorder="1" applyAlignment="1">
      <alignment vertical="center"/>
    </xf>
    <xf numFmtId="0" fontId="16" fillId="0" borderId="0" xfId="7" applyAlignment="1">
      <alignment horizontal="right" vertical="center"/>
    </xf>
    <xf numFmtId="0" fontId="35" fillId="2" borderId="0" xfId="1" applyFont="1" applyFill="1" applyAlignment="1">
      <alignment horizontal="left" vertical="top"/>
    </xf>
    <xf numFmtId="0" fontId="34" fillId="2" borderId="0" xfId="1" applyFont="1" applyFill="1" applyAlignment="1">
      <alignment horizontal="left" vertical="top"/>
    </xf>
    <xf numFmtId="0" fontId="6" fillId="2" borderId="162" xfId="1" applyFont="1" applyFill="1" applyBorder="1" applyAlignment="1">
      <alignment horizontal="left" vertical="center" wrapText="1"/>
    </xf>
    <xf numFmtId="0" fontId="61" fillId="2" borderId="163" xfId="1" applyFont="1" applyFill="1" applyBorder="1" applyAlignment="1">
      <alignment horizontal="left" vertical="center" wrapText="1"/>
    </xf>
    <xf numFmtId="0" fontId="61" fillId="2" borderId="0" xfId="1" applyFont="1" applyFill="1" applyAlignment="1">
      <alignment horizontal="left" vertical="top"/>
    </xf>
    <xf numFmtId="0" fontId="6" fillId="2" borderId="164" xfId="1" applyFont="1" applyFill="1" applyBorder="1" applyAlignment="1">
      <alignment horizontal="left" vertical="center" wrapText="1"/>
    </xf>
    <xf numFmtId="0" fontId="61" fillId="2" borderId="165" xfId="1" applyFont="1" applyFill="1" applyBorder="1" applyAlignment="1">
      <alignment horizontal="left" vertical="center" wrapText="1"/>
    </xf>
    <xf numFmtId="0" fontId="61" fillId="2" borderId="0" xfId="1" applyFont="1" applyFill="1" applyAlignment="1">
      <alignment horizontal="left" vertical="center" wrapText="1"/>
    </xf>
    <xf numFmtId="0" fontId="6" fillId="2" borderId="0" xfId="1" applyFont="1" applyFill="1" applyAlignment="1">
      <alignment horizontal="left" vertical="top" wrapText="1"/>
    </xf>
    <xf numFmtId="0" fontId="36" fillId="2" borderId="0" xfId="1" applyFont="1" applyFill="1" applyAlignment="1">
      <alignment horizontal="left" vertical="top"/>
    </xf>
    <xf numFmtId="0" fontId="62" fillId="2" borderId="0" xfId="1" applyFont="1" applyFill="1" applyAlignment="1">
      <alignment horizontal="center" vertical="center"/>
    </xf>
    <xf numFmtId="0" fontId="35" fillId="2" borderId="0" xfId="1" applyFont="1" applyFill="1" applyAlignment="1">
      <alignment vertical="center"/>
    </xf>
    <xf numFmtId="0" fontId="35" fillId="2" borderId="0" xfId="1" applyFont="1" applyFill="1" applyAlignment="1">
      <alignment horizontal="center" vertical="center"/>
    </xf>
    <xf numFmtId="0" fontId="35" fillId="2" borderId="0" xfId="1" applyFont="1" applyFill="1" applyAlignment="1">
      <alignment horizontal="left" vertical="center"/>
    </xf>
    <xf numFmtId="0" fontId="34" fillId="2" borderId="0" xfId="1" applyFont="1" applyFill="1"/>
    <xf numFmtId="0" fontId="36" fillId="2" borderId="0" xfId="1" applyFont="1" applyFill="1" applyAlignment="1">
      <alignment horizontal="left"/>
    </xf>
    <xf numFmtId="0" fontId="33" fillId="2" borderId="0" xfId="1" applyFont="1" applyFill="1" applyAlignment="1">
      <alignment horizontal="right" vertical="top"/>
    </xf>
    <xf numFmtId="0" fontId="36" fillId="2" borderId="36" xfId="1" applyFont="1" applyFill="1" applyBorder="1"/>
    <xf numFmtId="0" fontId="34" fillId="2" borderId="35" xfId="1" applyFont="1" applyFill="1" applyBorder="1" applyAlignment="1">
      <alignment vertical="center"/>
    </xf>
    <xf numFmtId="0" fontId="35" fillId="2" borderId="0" xfId="1" applyFont="1" applyFill="1" applyAlignment="1">
      <alignment horizontal="center" vertical="top"/>
    </xf>
    <xf numFmtId="0" fontId="34" fillId="2" borderId="37" xfId="1" applyFont="1" applyFill="1" applyBorder="1" applyAlignment="1">
      <alignment horizontal="left" vertical="top"/>
    </xf>
    <xf numFmtId="0" fontId="34" fillId="2" borderId="5" xfId="1" applyFont="1" applyFill="1" applyBorder="1" applyAlignment="1">
      <alignment horizontal="left" vertical="top"/>
    </xf>
    <xf numFmtId="0" fontId="13" fillId="0" borderId="0" xfId="6"/>
    <xf numFmtId="0" fontId="13" fillId="0" borderId="77" xfId="6" applyBorder="1"/>
    <xf numFmtId="0" fontId="13" fillId="0" borderId="20" xfId="6" applyBorder="1"/>
    <xf numFmtId="0" fontId="13" fillId="0" borderId="3" xfId="6" applyBorder="1"/>
    <xf numFmtId="0" fontId="13" fillId="0" borderId="7" xfId="6" applyBorder="1"/>
    <xf numFmtId="0" fontId="13" fillId="0" borderId="4" xfId="6" applyBorder="1"/>
    <xf numFmtId="0" fontId="13" fillId="0" borderId="35" xfId="6" applyBorder="1"/>
    <xf numFmtId="0" fontId="13" fillId="0" borderId="8" xfId="6" applyBorder="1"/>
    <xf numFmtId="0" fontId="13" fillId="0" borderId="28" xfId="6" applyBorder="1"/>
    <xf numFmtId="0" fontId="13" fillId="0" borderId="5" xfId="6" applyBorder="1"/>
    <xf numFmtId="0" fontId="13" fillId="0" borderId="36" xfId="6" applyBorder="1"/>
    <xf numFmtId="0" fontId="13" fillId="0" borderId="25" xfId="6" applyBorder="1"/>
    <xf numFmtId="0" fontId="13" fillId="0" borderId="27" xfId="6" applyBorder="1"/>
    <xf numFmtId="0" fontId="13" fillId="0" borderId="24" xfId="6" applyBorder="1"/>
    <xf numFmtId="0" fontId="13" fillId="0" borderId="9" xfId="6" applyBorder="1"/>
    <xf numFmtId="0" fontId="13" fillId="0" borderId="30" xfId="6" applyBorder="1"/>
    <xf numFmtId="0" fontId="13" fillId="0" borderId="31" xfId="6" applyBorder="1"/>
    <xf numFmtId="0" fontId="13" fillId="0" borderId="30" xfId="6" applyBorder="1" applyAlignment="1">
      <alignment horizontal="centerContinuous"/>
    </xf>
    <xf numFmtId="0" fontId="13" fillId="0" borderId="3" xfId="6" applyBorder="1" applyAlignment="1">
      <alignment horizontal="centerContinuous"/>
    </xf>
    <xf numFmtId="0" fontId="13" fillId="0" borderId="7" xfId="6" applyBorder="1" applyAlignment="1">
      <alignment horizontal="centerContinuous"/>
    </xf>
    <xf numFmtId="0" fontId="13" fillId="0" borderId="6" xfId="6" applyBorder="1"/>
    <xf numFmtId="0" fontId="13" fillId="0" borderId="124" xfId="6" applyBorder="1"/>
    <xf numFmtId="0" fontId="13" fillId="0" borderId="125" xfId="6" applyBorder="1"/>
    <xf numFmtId="0" fontId="13" fillId="0" borderId="166" xfId="6" applyBorder="1"/>
    <xf numFmtId="0" fontId="13" fillId="0" borderId="151" xfId="6" applyBorder="1"/>
    <xf numFmtId="0" fontId="13" fillId="0" borderId="126" xfId="6" applyBorder="1"/>
    <xf numFmtId="0" fontId="13" fillId="0" borderId="108" xfId="6" applyBorder="1"/>
    <xf numFmtId="0" fontId="13" fillId="0" borderId="109" xfId="6" applyBorder="1"/>
    <xf numFmtId="0" fontId="13" fillId="0" borderId="115" xfId="6" applyBorder="1"/>
    <xf numFmtId="0" fontId="13" fillId="0" borderId="110" xfId="6" applyBorder="1"/>
    <xf numFmtId="0" fontId="13" fillId="0" borderId="116" xfId="6" applyBorder="1"/>
    <xf numFmtId="0" fontId="13" fillId="0" borderId="117" xfId="6" applyBorder="1"/>
    <xf numFmtId="0" fontId="13" fillId="0" borderId="123" xfId="6" applyBorder="1"/>
    <xf numFmtId="0" fontId="13" fillId="0" borderId="0" xfId="6" applyBorder="1"/>
    <xf numFmtId="0" fontId="13" fillId="0" borderId="118" xfId="6" applyBorder="1"/>
    <xf numFmtId="0" fontId="13" fillId="0" borderId="26" xfId="6" applyBorder="1"/>
    <xf numFmtId="0" fontId="13" fillId="0" borderId="38" xfId="6" applyBorder="1"/>
    <xf numFmtId="0" fontId="13" fillId="0" borderId="37" xfId="6" applyBorder="1"/>
    <xf numFmtId="0" fontId="13" fillId="0" borderId="15" xfId="6" applyBorder="1"/>
    <xf numFmtId="0" fontId="13" fillId="0" borderId="22" xfId="6" applyBorder="1"/>
    <xf numFmtId="0" fontId="13" fillId="0" borderId="17" xfId="6" applyBorder="1"/>
    <xf numFmtId="0" fontId="13" fillId="0" borderId="18" xfId="6" applyBorder="1"/>
    <xf numFmtId="0" fontId="17" fillId="0" borderId="0" xfId="6" applyFont="1"/>
    <xf numFmtId="0" fontId="17" fillId="0" borderId="0" xfId="6" applyFont="1" applyAlignment="1">
      <alignment vertical="top"/>
    </xf>
    <xf numFmtId="0" fontId="13" fillId="0" borderId="0" xfId="6" applyAlignment="1">
      <alignment vertical="top"/>
    </xf>
    <xf numFmtId="0" fontId="63" fillId="0" borderId="0" xfId="11" applyFont="1" applyAlignment="1">
      <alignment horizontal="center" vertical="center"/>
    </xf>
    <xf numFmtId="0" fontId="63" fillId="0" borderId="0" xfId="11" applyFont="1">
      <alignment vertical="center"/>
    </xf>
    <xf numFmtId="0" fontId="16" fillId="0" borderId="0" xfId="11">
      <alignment vertical="center"/>
    </xf>
    <xf numFmtId="0" fontId="16" fillId="0" borderId="1" xfId="11" applyBorder="1">
      <alignment vertical="center"/>
    </xf>
    <xf numFmtId="0" fontId="16" fillId="0" borderId="1" xfId="11" applyBorder="1" applyAlignment="1">
      <alignment horizontal="center" vertical="center"/>
    </xf>
    <xf numFmtId="0" fontId="16" fillId="0" borderId="0" xfId="11" applyAlignment="1">
      <alignment horizontal="center" vertical="center"/>
    </xf>
    <xf numFmtId="0" fontId="16" fillId="0" borderId="1" xfId="11" quotePrefix="1" applyBorder="1" applyAlignment="1">
      <alignment horizontal="center" vertical="center"/>
    </xf>
    <xf numFmtId="0" fontId="16" fillId="0" borderId="0" xfId="11" applyAlignment="1">
      <alignment horizontal="right" vertical="center"/>
    </xf>
    <xf numFmtId="0" fontId="16" fillId="0" borderId="157" xfId="11" applyBorder="1" applyAlignment="1">
      <alignment horizontal="center" vertical="center"/>
    </xf>
    <xf numFmtId="0" fontId="64" fillId="0" borderId="0" xfId="11" applyFont="1">
      <alignment vertical="center"/>
    </xf>
    <xf numFmtId="0" fontId="16" fillId="0" borderId="1" xfId="11" applyBorder="1" applyAlignment="1">
      <alignment vertical="center" shrinkToFit="1"/>
    </xf>
    <xf numFmtId="0" fontId="16" fillId="0" borderId="4" xfId="11" applyBorder="1">
      <alignment vertical="center"/>
    </xf>
    <xf numFmtId="0" fontId="16" fillId="0" borderId="37" xfId="11" applyBorder="1">
      <alignment vertical="center"/>
    </xf>
    <xf numFmtId="0" fontId="16" fillId="0" borderId="5" xfId="11" applyBorder="1">
      <alignment vertical="center"/>
    </xf>
    <xf numFmtId="0" fontId="16" fillId="0" borderId="0" xfId="3" applyFont="1"/>
    <xf numFmtId="0" fontId="65" fillId="0" borderId="0" xfId="3" applyFont="1"/>
    <xf numFmtId="0" fontId="16" fillId="0" borderId="84" xfId="3" applyFont="1" applyBorder="1"/>
    <xf numFmtId="0" fontId="16" fillId="0" borderId="13" xfId="3" applyFont="1" applyBorder="1"/>
    <xf numFmtId="0" fontId="16" fillId="0" borderId="12" xfId="3" applyFont="1" applyBorder="1"/>
    <xf numFmtId="0" fontId="16" fillId="0" borderId="66" xfId="3" applyFont="1" applyBorder="1"/>
    <xf numFmtId="0" fontId="16" fillId="0" borderId="137" xfId="3" applyFont="1" applyBorder="1" applyAlignment="1">
      <alignment horizontal="center"/>
    </xf>
    <xf numFmtId="0" fontId="16" fillId="0" borderId="22" xfId="3" applyFont="1" applyBorder="1"/>
    <xf numFmtId="0" fontId="16" fillId="0" borderId="18" xfId="3" applyFont="1" applyBorder="1"/>
    <xf numFmtId="0" fontId="16" fillId="0" borderId="17" xfId="3" applyFont="1" applyBorder="1"/>
    <xf numFmtId="0" fontId="16" fillId="0" borderId="74" xfId="3" applyFont="1" applyBorder="1"/>
    <xf numFmtId="0" fontId="16" fillId="0" borderId="167" xfId="3" applyFont="1" applyBorder="1"/>
    <xf numFmtId="0" fontId="16" fillId="0" borderId="15" xfId="3" applyFont="1" applyBorder="1"/>
    <xf numFmtId="0" fontId="16" fillId="0" borderId="37" xfId="3" applyFont="1" applyBorder="1"/>
    <xf numFmtId="0" fontId="16" fillId="0" borderId="168" xfId="3" applyFont="1" applyBorder="1"/>
    <xf numFmtId="0" fontId="66" fillId="0" borderId="168" xfId="3" applyFont="1" applyBorder="1"/>
    <xf numFmtId="0" fontId="66" fillId="0" borderId="0" xfId="3" applyFont="1" applyBorder="1"/>
    <xf numFmtId="0" fontId="66" fillId="0" borderId="0" xfId="3" applyFont="1" applyBorder="1" applyAlignment="1">
      <alignment horizontal="center" vertical="center"/>
    </xf>
    <xf numFmtId="0" fontId="66" fillId="0" borderId="168" xfId="3" applyFont="1" applyBorder="1" applyAlignment="1">
      <alignment vertical="center" shrinkToFit="1"/>
    </xf>
    <xf numFmtId="0" fontId="66" fillId="0" borderId="168" xfId="3" applyFont="1" applyBorder="1" applyAlignment="1">
      <alignment horizontal="left"/>
    </xf>
    <xf numFmtId="0" fontId="66" fillId="0" borderId="0" xfId="3" quotePrefix="1" applyFont="1" applyBorder="1"/>
    <xf numFmtId="0" fontId="66" fillId="0" borderId="0" xfId="3" applyFont="1" applyBorder="1" applyAlignment="1">
      <alignment horizontal="center"/>
    </xf>
    <xf numFmtId="0" fontId="66" fillId="0" borderId="0" xfId="3" applyFont="1" applyBorder="1" applyAlignment="1">
      <alignment vertical="center"/>
    </xf>
    <xf numFmtId="0" fontId="46" fillId="0" borderId="0" xfId="7" applyFont="1" applyAlignment="1">
      <alignment vertical="center"/>
    </xf>
    <xf numFmtId="0" fontId="46" fillId="0" borderId="0" xfId="7" applyFont="1" applyAlignment="1">
      <alignment horizontal="left" vertical="center"/>
    </xf>
    <xf numFmtId="0" fontId="46" fillId="0" borderId="0" xfId="7" applyFont="1" applyAlignment="1">
      <alignment horizontal="justify" vertical="center" wrapText="1"/>
    </xf>
    <xf numFmtId="0" fontId="46" fillId="0" borderId="0" xfId="7" applyFont="1" applyAlignment="1">
      <alignment horizontal="left" vertical="center" wrapText="1"/>
    </xf>
    <xf numFmtId="0" fontId="46" fillId="0" borderId="0" xfId="7" applyFont="1" applyAlignment="1">
      <alignment horizontal="center" vertical="center"/>
    </xf>
    <xf numFmtId="0" fontId="46" fillId="0" borderId="0" xfId="7" applyFont="1" applyAlignment="1">
      <alignment horizontal="right" vertical="center"/>
    </xf>
    <xf numFmtId="0" fontId="46" fillId="0" borderId="35" xfId="7" applyFont="1" applyBorder="1" applyAlignment="1">
      <alignment vertical="center" wrapText="1"/>
    </xf>
    <xf numFmtId="0" fontId="46" fillId="0" borderId="0" xfId="7" applyFont="1" applyAlignment="1">
      <alignment vertical="center" wrapText="1"/>
    </xf>
    <xf numFmtId="0" fontId="46" fillId="0" borderId="0" xfId="7" applyFont="1"/>
    <xf numFmtId="0" fontId="46" fillId="0" borderId="6" xfId="7" applyFont="1" applyBorder="1" applyAlignment="1">
      <alignment horizontal="center" vertical="center" textRotation="255" wrapText="1"/>
    </xf>
    <xf numFmtId="0" fontId="45" fillId="0" borderId="6" xfId="12" applyFont="1" applyBorder="1" applyAlignment="1">
      <alignment horizontal="center" vertical="center"/>
    </xf>
    <xf numFmtId="0" fontId="45" fillId="0" borderId="3" xfId="12" applyFont="1" applyBorder="1" applyAlignment="1">
      <alignment horizontal="center" vertical="center"/>
    </xf>
    <xf numFmtId="0" fontId="46" fillId="0" borderId="174" xfId="7" applyFont="1" applyBorder="1" applyAlignment="1">
      <alignment horizontal="left" wrapText="1"/>
    </xf>
    <xf numFmtId="0" fontId="46" fillId="0" borderId="175" xfId="7" applyFont="1" applyBorder="1" applyAlignment="1">
      <alignment horizontal="justify" wrapText="1"/>
    </xf>
    <xf numFmtId="0" fontId="46" fillId="0" borderId="175" xfId="7" applyFont="1" applyBorder="1"/>
    <xf numFmtId="0" fontId="46" fillId="0" borderId="176" xfId="7" applyFont="1" applyBorder="1"/>
    <xf numFmtId="0" fontId="46" fillId="0" borderId="0" xfId="7" applyFont="1" applyAlignment="1">
      <alignment horizontal="left"/>
    </xf>
    <xf numFmtId="0" fontId="46" fillId="0" borderId="170" xfId="7" applyFont="1" applyBorder="1"/>
    <xf numFmtId="0" fontId="39" fillId="0" borderId="0" xfId="12" applyFont="1" applyAlignment="1">
      <alignment horizontal="left" vertical="center"/>
    </xf>
    <xf numFmtId="0" fontId="46" fillId="0" borderId="0" xfId="12" applyFont="1" applyAlignment="1">
      <alignment horizontal="left" vertical="center"/>
    </xf>
    <xf numFmtId="0" fontId="46" fillId="0" borderId="0" xfId="12" applyFont="1" applyAlignment="1">
      <alignment horizontal="center" vertical="center"/>
    </xf>
    <xf numFmtId="0" fontId="46" fillId="0" borderId="7" xfId="12" applyFont="1" applyBorder="1" applyAlignment="1">
      <alignment horizontal="center" vertical="center"/>
    </xf>
    <xf numFmtId="0" fontId="46" fillId="0" borderId="172" xfId="12" applyFont="1" applyBorder="1" applyAlignment="1">
      <alignment horizontal="center" vertical="center"/>
    </xf>
    <xf numFmtId="0" fontId="46" fillId="0" borderId="175" xfId="12" applyFont="1" applyBorder="1" applyAlignment="1">
      <alignment horizontal="center" vertical="center"/>
    </xf>
    <xf numFmtId="0" fontId="16" fillId="0" borderId="4" xfId="12" applyBorder="1" applyAlignment="1">
      <alignment horizontal="center" vertical="center"/>
    </xf>
    <xf numFmtId="0" fontId="67" fillId="7" borderId="177" xfId="12" applyFont="1" applyFill="1" applyBorder="1" applyAlignment="1">
      <alignment horizontal="left" vertical="center" wrapText="1"/>
    </xf>
    <xf numFmtId="0" fontId="68" fillId="7" borderId="42" xfId="12" applyFont="1" applyFill="1" applyBorder="1" applyAlignment="1">
      <alignment horizontal="center" vertical="center"/>
    </xf>
    <xf numFmtId="0" fontId="67" fillId="7" borderId="170" xfId="12" applyFont="1" applyFill="1" applyBorder="1" applyAlignment="1">
      <alignment vertical="center"/>
    </xf>
    <xf numFmtId="0" fontId="68" fillId="7" borderId="170" xfId="12" applyFont="1" applyFill="1" applyBorder="1" applyAlignment="1">
      <alignment vertical="center"/>
    </xf>
    <xf numFmtId="0" fontId="68" fillId="7" borderId="0" xfId="12" applyFont="1" applyFill="1" applyAlignment="1">
      <alignment horizontal="center" vertical="center"/>
    </xf>
    <xf numFmtId="0" fontId="67" fillId="7" borderId="171" xfId="12" applyFont="1" applyFill="1" applyBorder="1" applyAlignment="1">
      <alignment vertical="center"/>
    </xf>
    <xf numFmtId="0" fontId="46" fillId="0" borderId="35" xfId="12" applyFont="1" applyBorder="1" applyAlignment="1">
      <alignment vertical="center"/>
    </xf>
    <xf numFmtId="0" fontId="46" fillId="0" borderId="8" xfId="12" applyFont="1" applyBorder="1" applyAlignment="1">
      <alignment vertical="top"/>
    </xf>
    <xf numFmtId="0" fontId="16" fillId="0" borderId="37" xfId="12" applyBorder="1" applyAlignment="1">
      <alignment horizontal="center" vertical="center"/>
    </xf>
    <xf numFmtId="0" fontId="67" fillId="7" borderId="46" xfId="12" applyFont="1" applyFill="1" applyBorder="1" applyAlignment="1">
      <alignment horizontal="left" vertical="center"/>
    </xf>
    <xf numFmtId="0" fontId="67" fillId="7" borderId="0" xfId="12" applyFont="1" applyFill="1" applyAlignment="1">
      <alignment vertical="center"/>
    </xf>
    <xf numFmtId="0" fontId="67" fillId="7" borderId="38" xfId="12" applyFont="1" applyFill="1" applyBorder="1" applyAlignment="1">
      <alignment vertical="center"/>
    </xf>
    <xf numFmtId="0" fontId="46" fillId="0" borderId="0" xfId="12" applyFont="1" applyAlignment="1">
      <alignment vertical="center"/>
    </xf>
    <xf numFmtId="0" fontId="46" fillId="0" borderId="38" xfId="12" applyFont="1" applyBorder="1" applyAlignment="1">
      <alignment vertical="top"/>
    </xf>
    <xf numFmtId="0" fontId="67" fillId="7" borderId="170" xfId="12" applyFont="1" applyFill="1" applyBorder="1" applyAlignment="1">
      <alignment horizontal="left" vertical="center"/>
    </xf>
    <xf numFmtId="0" fontId="16" fillId="0" borderId="37" xfId="12" applyBorder="1" applyAlignment="1">
      <alignment vertical="top"/>
    </xf>
    <xf numFmtId="0" fontId="69" fillId="0" borderId="180" xfId="12" applyFont="1" applyBorder="1" applyAlignment="1">
      <alignment vertical="center"/>
    </xf>
    <xf numFmtId="0" fontId="22" fillId="0" borderId="180" xfId="12" applyFont="1" applyBorder="1" applyAlignment="1">
      <alignment horizontal="center" vertical="center"/>
    </xf>
    <xf numFmtId="0" fontId="69" fillId="0" borderId="181" xfId="12" applyFont="1" applyBorder="1" applyAlignment="1">
      <alignment vertical="center"/>
    </xf>
    <xf numFmtId="0" fontId="22" fillId="0" borderId="181" xfId="12" applyFont="1" applyBorder="1" applyAlignment="1">
      <alignment vertical="center"/>
    </xf>
    <xf numFmtId="0" fontId="16" fillId="0" borderId="43" xfId="12" applyBorder="1" applyAlignment="1">
      <alignment horizontal="center" vertical="center"/>
    </xf>
    <xf numFmtId="0" fontId="22" fillId="0" borderId="181" xfId="12" applyFont="1" applyBorder="1" applyAlignment="1">
      <alignment horizontal="center" vertical="center"/>
    </xf>
    <xf numFmtId="0" fontId="69" fillId="0" borderId="0" xfId="12" applyFont="1" applyAlignment="1">
      <alignment vertical="center"/>
    </xf>
    <xf numFmtId="0" fontId="69" fillId="0" borderId="182" xfId="12" applyFont="1" applyBorder="1" applyAlignment="1">
      <alignment vertical="center"/>
    </xf>
    <xf numFmtId="0" fontId="16" fillId="0" borderId="46" xfId="12" applyBorder="1" applyAlignment="1">
      <alignment vertical="center"/>
    </xf>
    <xf numFmtId="0" fontId="16" fillId="0" borderId="47" xfId="12" applyBorder="1" applyAlignment="1">
      <alignment vertical="center"/>
    </xf>
    <xf numFmtId="0" fontId="46" fillId="0" borderId="0" xfId="12" applyFont="1" applyAlignment="1">
      <alignment vertical="top"/>
    </xf>
    <xf numFmtId="0" fontId="46" fillId="0" borderId="170" xfId="12" applyFont="1" applyBorder="1" applyAlignment="1">
      <alignment horizontal="left" vertical="center"/>
    </xf>
    <xf numFmtId="0" fontId="16" fillId="0" borderId="170" xfId="12" applyBorder="1" applyAlignment="1">
      <alignment horizontal="left" vertical="center"/>
    </xf>
    <xf numFmtId="0" fontId="16" fillId="0" borderId="171" xfId="12" applyBorder="1" applyAlignment="1">
      <alignment horizontal="left" vertical="center"/>
    </xf>
    <xf numFmtId="0" fontId="16" fillId="0" borderId="0" xfId="12" applyAlignment="1">
      <alignment vertical="top"/>
    </xf>
    <xf numFmtId="0" fontId="16" fillId="0" borderId="38" xfId="12" applyBorder="1" applyAlignment="1">
      <alignment vertical="top"/>
    </xf>
    <xf numFmtId="0" fontId="67" fillId="7" borderId="180" xfId="12" applyFont="1" applyFill="1" applyBorder="1" applyAlignment="1">
      <alignment vertical="center"/>
    </xf>
    <xf numFmtId="0" fontId="68" fillId="7" borderId="180" xfId="12" applyFont="1" applyFill="1" applyBorder="1" applyAlignment="1">
      <alignment horizontal="center" vertical="center"/>
    </xf>
    <xf numFmtId="0" fontId="67" fillId="7" borderId="181" xfId="12" applyFont="1" applyFill="1" applyBorder="1" applyAlignment="1">
      <alignment vertical="center"/>
    </xf>
    <xf numFmtId="0" fontId="68" fillId="7" borderId="181" xfId="12" applyFont="1" applyFill="1" applyBorder="1" applyAlignment="1">
      <alignment horizontal="center" vertical="center"/>
    </xf>
    <xf numFmtId="0" fontId="68" fillId="7" borderId="181" xfId="12" applyFont="1" applyFill="1" applyBorder="1" applyAlignment="1">
      <alignment horizontal="left" vertical="center"/>
    </xf>
    <xf numFmtId="0" fontId="16" fillId="7" borderId="170" xfId="12" applyFill="1" applyBorder="1" applyAlignment="1">
      <alignment horizontal="left" vertical="center"/>
    </xf>
    <xf numFmtId="0" fontId="16" fillId="7" borderId="171" xfId="12" applyFill="1" applyBorder="1" applyAlignment="1">
      <alignment horizontal="left" vertical="center"/>
    </xf>
    <xf numFmtId="0" fontId="46" fillId="0" borderId="183" xfId="12" applyFont="1" applyBorder="1" applyAlignment="1">
      <alignment vertical="center" wrapText="1"/>
    </xf>
    <xf numFmtId="0" fontId="16" fillId="0" borderId="180" xfId="12" applyBorder="1" applyAlignment="1">
      <alignment horizontal="center" vertical="center"/>
    </xf>
    <xf numFmtId="0" fontId="46" fillId="0" borderId="181" xfId="12" applyFont="1" applyBorder="1" applyAlignment="1">
      <alignment vertical="center"/>
    </xf>
    <xf numFmtId="0" fontId="16" fillId="0" borderId="181" xfId="12" applyBorder="1" applyAlignment="1">
      <alignment horizontal="center" vertical="center"/>
    </xf>
    <xf numFmtId="0" fontId="16" fillId="0" borderId="181" xfId="12" applyBorder="1" applyAlignment="1">
      <alignment horizontal="left" vertical="center"/>
    </xf>
    <xf numFmtId="0" fontId="16" fillId="0" borderId="182" xfId="12" applyBorder="1" applyAlignment="1">
      <alignment horizontal="left" vertical="center"/>
    </xf>
    <xf numFmtId="0" fontId="46" fillId="0" borderId="178" xfId="12" applyFont="1" applyBorder="1" applyAlignment="1">
      <alignment vertical="center" wrapText="1"/>
    </xf>
    <xf numFmtId="0" fontId="16" fillId="0" borderId="45" xfId="12" applyBorder="1" applyAlignment="1">
      <alignment horizontal="center" vertical="center"/>
    </xf>
    <xf numFmtId="0" fontId="46" fillId="0" borderId="46" xfId="12" applyFont="1" applyBorder="1" applyAlignment="1">
      <alignment vertical="center"/>
    </xf>
    <xf numFmtId="0" fontId="16" fillId="0" borderId="46" xfId="12" applyBorder="1" applyAlignment="1">
      <alignment horizontal="center" vertical="center"/>
    </xf>
    <xf numFmtId="0" fontId="16" fillId="0" borderId="46" xfId="12" applyBorder="1" applyAlignment="1">
      <alignment horizontal="left" vertical="center"/>
    </xf>
    <xf numFmtId="0" fontId="16" fillId="0" borderId="47" xfId="12" applyBorder="1" applyAlignment="1">
      <alignment horizontal="left" vertical="center"/>
    </xf>
    <xf numFmtId="0" fontId="46" fillId="0" borderId="184" xfId="12" applyFont="1" applyBorder="1" applyAlignment="1">
      <alignment horizontal="left" vertical="center"/>
    </xf>
    <xf numFmtId="0" fontId="16" fillId="0" borderId="48" xfId="12" applyBorder="1" applyAlignment="1">
      <alignment horizontal="center" vertical="center"/>
    </xf>
    <xf numFmtId="0" fontId="46" fillId="0" borderId="49" xfId="12" applyFont="1" applyBorder="1" applyAlignment="1">
      <alignment vertical="center"/>
    </xf>
    <xf numFmtId="0" fontId="16" fillId="0" borderId="49" xfId="12" applyBorder="1" applyAlignment="1">
      <alignment horizontal="center" vertical="center"/>
    </xf>
    <xf numFmtId="0" fontId="46" fillId="0" borderId="49" xfId="12" applyFont="1" applyBorder="1" applyAlignment="1">
      <alignment horizontal="left" vertical="center"/>
    </xf>
    <xf numFmtId="0" fontId="46" fillId="0" borderId="50" xfId="12" applyFont="1" applyBorder="1" applyAlignment="1">
      <alignment horizontal="left" vertical="center"/>
    </xf>
    <xf numFmtId="0" fontId="16" fillId="0" borderId="5" xfId="12" applyBorder="1" applyAlignment="1">
      <alignment vertical="top"/>
    </xf>
    <xf numFmtId="0" fontId="16" fillId="0" borderId="36" xfId="12" applyBorder="1" applyAlignment="1">
      <alignment vertical="top"/>
    </xf>
    <xf numFmtId="0" fontId="16" fillId="0" borderId="9" xfId="12" applyBorder="1" applyAlignment="1">
      <alignment vertical="top"/>
    </xf>
    <xf numFmtId="0" fontId="46" fillId="0" borderId="51" xfId="12" applyFont="1" applyBorder="1" applyAlignment="1">
      <alignment horizontal="left" vertical="center"/>
    </xf>
    <xf numFmtId="0" fontId="46" fillId="0" borderId="177" xfId="12" applyFont="1" applyBorder="1" applyAlignment="1">
      <alignment horizontal="left" vertical="center"/>
    </xf>
    <xf numFmtId="0" fontId="16" fillId="0" borderId="42" xfId="12" applyBorder="1" applyAlignment="1">
      <alignment horizontal="center" vertical="center"/>
    </xf>
    <xf numFmtId="0" fontId="46" fillId="0" borderId="43" xfId="12" applyFont="1" applyBorder="1" applyAlignment="1">
      <alignment vertical="center"/>
    </xf>
    <xf numFmtId="0" fontId="46" fillId="0" borderId="43" xfId="12" applyFont="1" applyBorder="1" applyAlignment="1">
      <alignment horizontal="left" vertical="center" wrapText="1"/>
    </xf>
    <xf numFmtId="0" fontId="46" fillId="0" borderId="43" xfId="12" applyFont="1" applyBorder="1" applyAlignment="1">
      <alignment horizontal="left" vertical="center"/>
    </xf>
    <xf numFmtId="0" fontId="46" fillId="0" borderId="171" xfId="12" applyFont="1" applyBorder="1" applyAlignment="1">
      <alignment horizontal="left" vertical="center"/>
    </xf>
    <xf numFmtId="0" fontId="67" fillId="7" borderId="179" xfId="12" applyFont="1" applyFill="1" applyBorder="1" applyAlignment="1">
      <alignment horizontal="left" vertical="center"/>
    </xf>
    <xf numFmtId="0" fontId="67" fillId="7" borderId="0" xfId="12" applyFont="1" applyFill="1" applyAlignment="1">
      <alignment horizontal="left" vertical="center" wrapText="1"/>
    </xf>
    <xf numFmtId="0" fontId="67" fillId="7" borderId="181" xfId="12" applyFont="1" applyFill="1" applyBorder="1" applyAlignment="1">
      <alignment horizontal="left" vertical="center" wrapText="1"/>
    </xf>
    <xf numFmtId="0" fontId="67" fillId="7" borderId="181" xfId="12" applyFont="1" applyFill="1" applyBorder="1" applyAlignment="1">
      <alignment horizontal="left" vertical="center"/>
    </xf>
    <xf numFmtId="0" fontId="67" fillId="7" borderId="171" xfId="12" applyFont="1" applyFill="1" applyBorder="1" applyAlignment="1">
      <alignment horizontal="left" vertical="center"/>
    </xf>
    <xf numFmtId="0" fontId="68" fillId="7" borderId="181" xfId="12" applyFont="1" applyFill="1" applyBorder="1" applyAlignment="1">
      <alignment vertical="center"/>
    </xf>
    <xf numFmtId="0" fontId="67" fillId="7" borderId="0" xfId="12" applyFont="1" applyFill="1" applyAlignment="1">
      <alignment horizontal="left" vertical="center"/>
    </xf>
    <xf numFmtId="0" fontId="46" fillId="0" borderId="37" xfId="12" applyFont="1" applyBorder="1" applyAlignment="1">
      <alignment vertical="top"/>
    </xf>
    <xf numFmtId="0" fontId="46" fillId="0" borderId="183" xfId="12" applyFont="1" applyBorder="1" applyAlignment="1">
      <alignment horizontal="left" vertical="center"/>
    </xf>
    <xf numFmtId="0" fontId="16" fillId="0" borderId="181" xfId="12" applyBorder="1" applyAlignment="1">
      <alignment vertical="center"/>
    </xf>
    <xf numFmtId="0" fontId="46" fillId="0" borderId="181" xfId="12" applyFont="1" applyBorder="1" applyAlignment="1">
      <alignment horizontal="left" vertical="center"/>
    </xf>
    <xf numFmtId="0" fontId="46" fillId="0" borderId="182" xfId="12" applyFont="1" applyBorder="1" applyAlignment="1">
      <alignment horizontal="left" vertical="center"/>
    </xf>
    <xf numFmtId="0" fontId="46" fillId="0" borderId="38" xfId="12" applyFont="1" applyBorder="1" applyAlignment="1">
      <alignment horizontal="left" vertical="center"/>
    </xf>
    <xf numFmtId="0" fontId="46" fillId="0" borderId="183" xfId="12" applyFont="1" applyBorder="1" applyAlignment="1">
      <alignment horizontal="left" vertical="center" shrinkToFit="1"/>
    </xf>
    <xf numFmtId="0" fontId="46" fillId="0" borderId="45" xfId="12" applyFont="1" applyBorder="1" applyAlignment="1">
      <alignment horizontal="center" vertical="center"/>
    </xf>
    <xf numFmtId="0" fontId="46" fillId="0" borderId="181" xfId="12" applyFont="1" applyBorder="1" applyAlignment="1">
      <alignment horizontal="center" vertical="center"/>
    </xf>
    <xf numFmtId="0" fontId="46" fillId="0" borderId="183" xfId="12" applyFont="1" applyBorder="1" applyAlignment="1">
      <alignment horizontal="left" vertical="center" wrapText="1"/>
    </xf>
    <xf numFmtId="0" fontId="71" fillId="7" borderId="183" xfId="12" applyFont="1" applyFill="1" applyBorder="1" applyAlignment="1">
      <alignment horizontal="left" vertical="center" wrapText="1"/>
    </xf>
    <xf numFmtId="0" fontId="67" fillId="7" borderId="45" xfId="12" applyFont="1" applyFill="1" applyBorder="1" applyAlignment="1">
      <alignment horizontal="center" vertical="center"/>
    </xf>
    <xf numFmtId="0" fontId="67" fillId="7" borderId="181" xfId="12" applyFont="1" applyFill="1" applyBorder="1" applyAlignment="1">
      <alignment horizontal="center" vertical="center"/>
    </xf>
    <xf numFmtId="0" fontId="67" fillId="7" borderId="182" xfId="12" applyFont="1" applyFill="1" applyBorder="1" applyAlignment="1">
      <alignment horizontal="left" vertical="center"/>
    </xf>
    <xf numFmtId="0" fontId="46" fillId="0" borderId="182" xfId="12" applyFont="1" applyBorder="1" applyAlignment="1">
      <alignment vertical="center"/>
    </xf>
    <xf numFmtId="0" fontId="16" fillId="0" borderId="0" xfId="12" applyAlignment="1">
      <alignment horizontal="center" vertical="center"/>
    </xf>
    <xf numFmtId="0" fontId="46" fillId="0" borderId="5" xfId="12" applyFont="1" applyBorder="1" applyAlignment="1">
      <alignment vertical="top"/>
    </xf>
    <xf numFmtId="0" fontId="46" fillId="0" borderId="36" xfId="12" applyFont="1" applyBorder="1" applyAlignment="1">
      <alignment vertical="top"/>
    </xf>
    <xf numFmtId="0" fontId="46" fillId="0" borderId="9" xfId="12" applyFont="1" applyBorder="1" applyAlignment="1">
      <alignment vertical="top"/>
    </xf>
    <xf numFmtId="0" fontId="16" fillId="0" borderId="0" xfId="12" applyAlignment="1">
      <alignment vertical="center"/>
    </xf>
    <xf numFmtId="0" fontId="46" fillId="0" borderId="35" xfId="12" applyFont="1" applyBorder="1" applyAlignment="1">
      <alignment horizontal="left" vertical="center"/>
    </xf>
    <xf numFmtId="0" fontId="46" fillId="0" borderId="38" xfId="12" applyFont="1" applyBorder="1" applyAlignment="1">
      <alignment vertical="center"/>
    </xf>
    <xf numFmtId="0" fontId="46" fillId="0" borderId="177" xfId="12" applyFont="1" applyBorder="1" applyAlignment="1">
      <alignment horizontal="left" vertical="center" wrapText="1"/>
    </xf>
    <xf numFmtId="0" fontId="46" fillId="0" borderId="170" xfId="12" applyFont="1" applyBorder="1" applyAlignment="1">
      <alignment vertical="center"/>
    </xf>
    <xf numFmtId="0" fontId="16" fillId="0" borderId="170" xfId="12" applyBorder="1" applyAlignment="1">
      <alignment vertical="center"/>
    </xf>
    <xf numFmtId="0" fontId="46" fillId="0" borderId="171" xfId="12" applyFont="1" applyBorder="1" applyAlignment="1">
      <alignment vertical="center"/>
    </xf>
    <xf numFmtId="0" fontId="16" fillId="0" borderId="169" xfId="12" applyBorder="1" applyAlignment="1">
      <alignment horizontal="center" vertical="center"/>
    </xf>
    <xf numFmtId="0" fontId="46" fillId="0" borderId="180" xfId="12" applyFont="1" applyBorder="1" applyAlignment="1">
      <alignment vertical="center"/>
    </xf>
    <xf numFmtId="0" fontId="16" fillId="7" borderId="180" xfId="12" applyFill="1" applyBorder="1" applyAlignment="1">
      <alignment horizontal="center" vertical="center"/>
    </xf>
    <xf numFmtId="0" fontId="46" fillId="7" borderId="181" xfId="12" applyFont="1" applyFill="1" applyBorder="1" applyAlignment="1">
      <alignment vertical="center"/>
    </xf>
    <xf numFmtId="0" fontId="16" fillId="7" borderId="181" xfId="12" applyFill="1" applyBorder="1" applyAlignment="1">
      <alignment horizontal="center" vertical="center"/>
    </xf>
    <xf numFmtId="0" fontId="16" fillId="7" borderId="181" xfId="12" applyFill="1" applyBorder="1" applyAlignment="1">
      <alignment horizontal="left" vertical="center"/>
    </xf>
    <xf numFmtId="0" fontId="16" fillId="7" borderId="182" xfId="12" applyFill="1" applyBorder="1" applyAlignment="1">
      <alignment horizontal="left" vertical="center"/>
    </xf>
    <xf numFmtId="0" fontId="16" fillId="7" borderId="45" xfId="12" applyFill="1" applyBorder="1" applyAlignment="1">
      <alignment horizontal="center" vertical="center"/>
    </xf>
    <xf numFmtId="0" fontId="46" fillId="7" borderId="46" xfId="12" applyFont="1" applyFill="1" applyBorder="1" applyAlignment="1">
      <alignment vertical="center"/>
    </xf>
    <xf numFmtId="0" fontId="16" fillId="7" borderId="46" xfId="12" applyFill="1" applyBorder="1" applyAlignment="1">
      <alignment horizontal="center" vertical="center"/>
    </xf>
    <xf numFmtId="0" fontId="6" fillId="7" borderId="46" xfId="12" applyFont="1" applyFill="1" applyBorder="1" applyAlignment="1">
      <alignment vertical="center"/>
    </xf>
    <xf numFmtId="0" fontId="16" fillId="7" borderId="46" xfId="12" applyFill="1" applyBorder="1" applyAlignment="1">
      <alignment horizontal="left" vertical="center"/>
    </xf>
    <xf numFmtId="0" fontId="73" fillId="7" borderId="46" xfId="12" applyFont="1" applyFill="1" applyBorder="1" applyAlignment="1">
      <alignment vertical="center"/>
    </xf>
    <xf numFmtId="0" fontId="16" fillId="7" borderId="47" xfId="12" applyFill="1" applyBorder="1" applyAlignment="1">
      <alignment horizontal="left" vertical="center"/>
    </xf>
    <xf numFmtId="0" fontId="46" fillId="7" borderId="181" xfId="12" applyFont="1" applyFill="1" applyBorder="1" applyAlignment="1">
      <alignment horizontal="left" vertical="center"/>
    </xf>
    <xf numFmtId="0" fontId="46" fillId="7" borderId="182" xfId="12" applyFont="1" applyFill="1" applyBorder="1" applyAlignment="1">
      <alignment horizontal="left" vertical="center"/>
    </xf>
    <xf numFmtId="0" fontId="16" fillId="7" borderId="5" xfId="12" applyFill="1" applyBorder="1" applyAlignment="1">
      <alignment horizontal="center" vertical="center"/>
    </xf>
    <xf numFmtId="0" fontId="67" fillId="7" borderId="36" xfId="12" applyFont="1" applyFill="1" applyBorder="1" applyAlignment="1">
      <alignment vertical="center"/>
    </xf>
    <xf numFmtId="0" fontId="46" fillId="7" borderId="36" xfId="12" applyFont="1" applyFill="1" applyBorder="1" applyAlignment="1">
      <alignment vertical="center"/>
    </xf>
    <xf numFmtId="0" fontId="16" fillId="7" borderId="36" xfId="12" applyFill="1" applyBorder="1" applyAlignment="1">
      <alignment horizontal="center" vertical="center"/>
    </xf>
    <xf numFmtId="0" fontId="67" fillId="7" borderId="36" xfId="12" applyFont="1" applyFill="1" applyBorder="1" applyAlignment="1">
      <alignment horizontal="left" vertical="center"/>
    </xf>
    <xf numFmtId="0" fontId="46" fillId="7" borderId="36" xfId="12" applyFont="1" applyFill="1" applyBorder="1" applyAlignment="1">
      <alignment horizontal="left" vertical="center"/>
    </xf>
    <xf numFmtId="0" fontId="46" fillId="7" borderId="9" xfId="12" applyFont="1" applyFill="1" applyBorder="1" applyAlignment="1">
      <alignment horizontal="left" vertical="center"/>
    </xf>
    <xf numFmtId="0" fontId="16" fillId="0" borderId="8" xfId="12" applyBorder="1" applyAlignment="1">
      <alignment vertical="top"/>
    </xf>
    <xf numFmtId="0" fontId="46" fillId="0" borderId="179" xfId="12" applyFont="1" applyBorder="1" applyAlignment="1">
      <alignment horizontal="left" vertical="center"/>
    </xf>
    <xf numFmtId="0" fontId="46" fillId="0" borderId="0" xfId="12" applyFont="1" applyAlignment="1">
      <alignment horizontal="left" vertical="center" wrapText="1"/>
    </xf>
    <xf numFmtId="0" fontId="46" fillId="0" borderId="181" xfId="12" applyFont="1" applyBorder="1" applyAlignment="1">
      <alignment horizontal="left" vertical="center" wrapText="1"/>
    </xf>
    <xf numFmtId="0" fontId="46" fillId="0" borderId="35" xfId="12" applyFont="1" applyBorder="1" applyAlignment="1">
      <alignment vertical="top"/>
    </xf>
    <xf numFmtId="0" fontId="46" fillId="7" borderId="50" xfId="12" applyFont="1" applyFill="1" applyBorder="1" applyAlignment="1">
      <alignment horizontal="left" vertical="center"/>
    </xf>
    <xf numFmtId="0" fontId="6" fillId="2" borderId="1" xfId="1" applyFont="1" applyFill="1" applyBorder="1" applyAlignment="1">
      <alignment vertical="center" wrapText="1"/>
    </xf>
    <xf numFmtId="0" fontId="6" fillId="2" borderId="6" xfId="1" applyFont="1" applyFill="1" applyBorder="1" applyAlignment="1">
      <alignment horizontal="center" vertical="center"/>
    </xf>
    <xf numFmtId="0" fontId="6" fillId="2" borderId="7" xfId="1" applyFont="1" applyFill="1" applyBorder="1" applyAlignment="1">
      <alignment vertical="center"/>
    </xf>
    <xf numFmtId="0" fontId="72" fillId="0" borderId="0" xfId="13" applyFont="1" applyAlignment="1">
      <alignment horizontal="left" vertical="top"/>
    </xf>
    <xf numFmtId="0" fontId="74" fillId="0" borderId="0" xfId="13" applyFont="1">
      <alignment vertical="center"/>
    </xf>
    <xf numFmtId="0" fontId="74" fillId="0" borderId="0" xfId="13" applyFont="1" applyAlignment="1">
      <alignment horizontal="center" vertical="center"/>
    </xf>
    <xf numFmtId="0" fontId="75" fillId="0" borderId="0" xfId="13" applyFont="1">
      <alignment vertical="center"/>
    </xf>
    <xf numFmtId="0" fontId="76" fillId="0" borderId="0" xfId="13" applyFont="1" applyAlignment="1">
      <alignment horizontal="left" vertical="center"/>
    </xf>
    <xf numFmtId="0" fontId="74" fillId="0" borderId="0" xfId="13" applyFont="1" applyAlignment="1">
      <alignment horizontal="right" vertical="center"/>
    </xf>
    <xf numFmtId="0" fontId="76" fillId="0" borderId="0" xfId="13" applyFont="1" applyAlignment="1">
      <alignment horizontal="center" vertical="center"/>
    </xf>
    <xf numFmtId="0" fontId="77" fillId="0" borderId="0" xfId="13" applyFont="1" applyAlignment="1">
      <alignment horizontal="left" vertical="center"/>
    </xf>
    <xf numFmtId="0" fontId="76" fillId="0" borderId="0" xfId="13" applyFont="1" applyAlignment="1">
      <alignment horizontal="justify" vertical="center"/>
    </xf>
    <xf numFmtId="0" fontId="74" fillId="0" borderId="0" xfId="13" applyFont="1" applyAlignment="1">
      <alignment horizontal="left" vertical="center"/>
    </xf>
    <xf numFmtId="0" fontId="76" fillId="0" borderId="0" xfId="13" applyFont="1">
      <alignment vertical="center"/>
    </xf>
    <xf numFmtId="0" fontId="74" fillId="0" borderId="0" xfId="13" applyFont="1" applyAlignment="1">
      <alignment vertical="center" shrinkToFit="1"/>
    </xf>
    <xf numFmtId="0" fontId="80" fillId="0" borderId="0" xfId="13" applyFont="1">
      <alignment vertical="center"/>
    </xf>
    <xf numFmtId="0" fontId="81" fillId="0" borderId="0" xfId="13" applyFont="1">
      <alignment vertical="center"/>
    </xf>
    <xf numFmtId="49" fontId="74" fillId="0" borderId="0" xfId="13" applyNumberFormat="1" applyFont="1">
      <alignment vertical="center"/>
    </xf>
    <xf numFmtId="0" fontId="80" fillId="0" borderId="0" xfId="13" applyFont="1" applyAlignment="1">
      <alignment horizontal="left" vertical="center"/>
    </xf>
    <xf numFmtId="0" fontId="80" fillId="0" borderId="0" xfId="13" applyFont="1" applyAlignment="1">
      <alignment horizontal="center" vertical="center"/>
    </xf>
    <xf numFmtId="0" fontId="80" fillId="0" borderId="0" xfId="13" applyFont="1" applyAlignment="1">
      <alignment horizontal="right" vertical="center"/>
    </xf>
    <xf numFmtId="0" fontId="82" fillId="0" borderId="0" xfId="13" applyFont="1" applyAlignment="1">
      <alignment horizontal="left" vertical="center"/>
    </xf>
    <xf numFmtId="0" fontId="80" fillId="0" borderId="0" xfId="13" applyFont="1" applyAlignment="1">
      <alignment vertical="center" shrinkToFit="1"/>
    </xf>
    <xf numFmtId="0" fontId="6" fillId="2" borderId="1" xfId="1" applyFont="1" applyFill="1" applyBorder="1" applyAlignment="1">
      <alignment horizontal="left" vertical="center" shrinkToFit="1"/>
    </xf>
    <xf numFmtId="0" fontId="83" fillId="0" borderId="0" xfId="6" applyFont="1"/>
    <xf numFmtId="0" fontId="39" fillId="0" borderId="0" xfId="15" applyFont="1">
      <alignment vertical="center"/>
    </xf>
    <xf numFmtId="0" fontId="39" fillId="0" borderId="0" xfId="15" applyFont="1" applyAlignment="1">
      <alignment horizontal="left" vertical="center"/>
    </xf>
    <xf numFmtId="0" fontId="40" fillId="0" borderId="0" xfId="15" applyFont="1" applyAlignment="1">
      <alignment horizontal="left" vertical="center"/>
    </xf>
    <xf numFmtId="0" fontId="41" fillId="0" borderId="0" xfId="15" applyFont="1" applyAlignment="1">
      <alignment horizontal="left" vertical="center"/>
    </xf>
    <xf numFmtId="0" fontId="40" fillId="0" borderId="0" xfId="15" applyFont="1" applyAlignment="1">
      <alignment horizontal="right" vertical="center"/>
    </xf>
    <xf numFmtId="0" fontId="40" fillId="0" borderId="0" xfId="15" applyFont="1" applyAlignment="1">
      <alignment horizontal="center" vertical="center"/>
    </xf>
    <xf numFmtId="0" fontId="40" fillId="0" borderId="0" xfId="15" applyFont="1">
      <alignment vertical="center"/>
    </xf>
    <xf numFmtId="0" fontId="40" fillId="2" borderId="0" xfId="15" applyFont="1" applyFill="1">
      <alignment vertical="center"/>
    </xf>
    <xf numFmtId="0" fontId="40" fillId="2" borderId="0" xfId="15" applyFont="1" applyFill="1" applyAlignment="1">
      <alignment horizontal="center" vertical="center"/>
    </xf>
    <xf numFmtId="0" fontId="39" fillId="2" borderId="0" xfId="15" quotePrefix="1" applyFont="1" applyFill="1">
      <alignment vertical="center"/>
    </xf>
    <xf numFmtId="0" fontId="39" fillId="0" borderId="0" xfId="15" applyFont="1" applyAlignment="1">
      <alignment horizontal="right" vertical="center"/>
    </xf>
    <xf numFmtId="0" fontId="39" fillId="0" borderId="0" xfId="15" applyFont="1" applyAlignment="1">
      <alignment horizontal="center" vertical="center"/>
    </xf>
    <xf numFmtId="0" fontId="39" fillId="2" borderId="0" xfId="15" applyFont="1" applyFill="1">
      <alignment vertical="center"/>
    </xf>
    <xf numFmtId="0" fontId="42" fillId="0" borderId="0" xfId="15" applyFont="1">
      <alignment vertical="center"/>
    </xf>
    <xf numFmtId="0" fontId="39" fillId="2" borderId="0" xfId="15" applyFont="1" applyFill="1" applyAlignment="1">
      <alignment horizontal="center" vertical="center"/>
    </xf>
    <xf numFmtId="20" fontId="39" fillId="2" borderId="0" xfId="15" applyNumberFormat="1" applyFont="1" applyFill="1">
      <alignment vertical="center"/>
    </xf>
    <xf numFmtId="0" fontId="39" fillId="2" borderId="0" xfId="15" applyFont="1" applyFill="1" applyAlignment="1">
      <alignment horizontal="right" vertical="center"/>
    </xf>
    <xf numFmtId="179" fontId="39" fillId="2" borderId="0" xfId="15" applyNumberFormat="1" applyFont="1" applyFill="1">
      <alignment vertical="center"/>
    </xf>
    <xf numFmtId="0" fontId="39" fillId="2" borderId="0" xfId="15" applyFont="1" applyFill="1" applyAlignment="1">
      <alignment horizontal="left" vertical="center"/>
    </xf>
    <xf numFmtId="179" fontId="39" fillId="0" borderId="0" xfId="15" applyNumberFormat="1" applyFont="1">
      <alignment vertical="center"/>
    </xf>
    <xf numFmtId="20" fontId="39" fillId="0" borderId="0" xfId="15" applyNumberFormat="1" applyFont="1">
      <alignment vertical="center"/>
    </xf>
    <xf numFmtId="0" fontId="42" fillId="0" borderId="0" xfId="15" applyFont="1" applyAlignment="1">
      <alignment horizontal="left" vertical="center"/>
    </xf>
    <xf numFmtId="0" fontId="39" fillId="2" borderId="0" xfId="15" applyFont="1" applyFill="1" applyProtection="1">
      <alignment vertical="center"/>
      <protection locked="0"/>
    </xf>
    <xf numFmtId="1" fontId="39" fillId="2" borderId="0" xfId="15" applyNumberFormat="1" applyFont="1" applyFill="1">
      <alignment vertical="center"/>
    </xf>
    <xf numFmtId="0" fontId="42" fillId="0" borderId="0" xfId="15" applyFont="1" applyAlignment="1">
      <alignment horizontal="right" vertical="center"/>
    </xf>
    <xf numFmtId="0" fontId="42" fillId="0" borderId="0" xfId="15" applyFont="1" applyAlignment="1"/>
    <xf numFmtId="0" fontId="42" fillId="0" borderId="0" xfId="15" applyFont="1" applyAlignment="1">
      <alignment horizontal="center" vertical="center"/>
    </xf>
    <xf numFmtId="0" fontId="43" fillId="2" borderId="0" xfId="15" applyFont="1" applyFill="1">
      <alignment vertical="center"/>
    </xf>
    <xf numFmtId="0" fontId="43" fillId="0" borderId="0" xfId="15" applyFont="1">
      <alignment vertical="center"/>
    </xf>
    <xf numFmtId="0" fontId="42" fillId="0" borderId="0" xfId="15" applyFont="1" applyAlignment="1">
      <alignment horizontal="left"/>
    </xf>
    <xf numFmtId="0" fontId="43" fillId="0" borderId="0" xfId="15" applyFont="1" applyAlignment="1">
      <alignment horizontal="left" vertical="center"/>
    </xf>
    <xf numFmtId="20" fontId="40" fillId="0" borderId="0" xfId="15" applyNumberFormat="1" applyFont="1">
      <alignment vertical="center"/>
    </xf>
    <xf numFmtId="0" fontId="41" fillId="0" borderId="0" xfId="15" applyFont="1" applyAlignment="1">
      <alignment horizontal="right" vertical="center"/>
    </xf>
    <xf numFmtId="0" fontId="44" fillId="0" borderId="0" xfId="15" applyFont="1" applyAlignment="1"/>
    <xf numFmtId="0" fontId="43" fillId="0" borderId="0" xfId="15" applyFont="1" applyAlignment="1">
      <alignment horizontal="right" vertical="center"/>
    </xf>
    <xf numFmtId="0" fontId="39" fillId="0" borderId="67" xfId="15" applyFont="1" applyBorder="1" applyAlignment="1">
      <alignment horizontal="center" vertical="center" wrapText="1"/>
    </xf>
    <xf numFmtId="0" fontId="39" fillId="0" borderId="38" xfId="15" applyFont="1" applyBorder="1" applyAlignment="1">
      <alignment horizontal="center" vertical="center" wrapText="1"/>
    </xf>
    <xf numFmtId="0" fontId="42" fillId="0" borderId="92" xfId="15" applyFont="1" applyBorder="1" applyAlignment="1">
      <alignment horizontal="center" vertical="center"/>
    </xf>
    <xf numFmtId="0" fontId="42" fillId="0" borderId="1" xfId="15" applyFont="1" applyBorder="1" applyAlignment="1">
      <alignment horizontal="center" vertical="center"/>
    </xf>
    <xf numFmtId="0" fontId="42" fillId="0" borderId="91" xfId="15" applyFont="1" applyBorder="1" applyAlignment="1">
      <alignment horizontal="center" vertical="center"/>
    </xf>
    <xf numFmtId="0" fontId="42" fillId="0" borderId="7" xfId="15" applyFont="1" applyBorder="1" applyAlignment="1">
      <alignment horizontal="center" vertical="center"/>
    </xf>
    <xf numFmtId="0" fontId="39" fillId="0" borderId="75" xfId="15" applyFont="1" applyBorder="1" applyAlignment="1">
      <alignment horizontal="center" vertical="center" wrapText="1"/>
    </xf>
    <xf numFmtId="0" fontId="42" fillId="0" borderId="93" xfId="15" applyFont="1" applyBorder="1" applyAlignment="1">
      <alignment horizontal="center" vertical="center" wrapText="1"/>
    </xf>
    <xf numFmtId="0" fontId="42" fillId="0" borderId="94" xfId="15" applyFont="1" applyBorder="1" applyAlignment="1">
      <alignment horizontal="center" vertical="center" wrapText="1"/>
    </xf>
    <xf numFmtId="0" fontId="42" fillId="0" borderId="97" xfId="15" applyFont="1" applyBorder="1" applyAlignment="1">
      <alignment horizontal="center" vertical="center" wrapText="1"/>
    </xf>
    <xf numFmtId="0" fontId="39" fillId="4" borderId="67" xfId="15" applyFont="1" applyFill="1" applyBorder="1" applyAlignment="1" applyProtection="1">
      <alignment horizontal="center" vertical="center" wrapText="1"/>
      <protection locked="0"/>
    </xf>
    <xf numFmtId="0" fontId="39" fillId="4" borderId="101" xfId="15" applyFont="1" applyFill="1" applyBorder="1" applyAlignment="1" applyProtection="1">
      <alignment horizontal="center" vertical="center" shrinkToFit="1"/>
      <protection locked="0"/>
    </xf>
    <xf numFmtId="0" fontId="39" fillId="4" borderId="102" xfId="15" applyFont="1" applyFill="1" applyBorder="1" applyAlignment="1" applyProtection="1">
      <alignment horizontal="center" vertical="center" shrinkToFit="1"/>
      <protection locked="0"/>
    </xf>
    <xf numFmtId="0" fontId="39" fillId="4" borderId="103" xfId="15" applyFont="1" applyFill="1" applyBorder="1" applyAlignment="1" applyProtection="1">
      <alignment horizontal="center" vertical="center" shrinkToFit="1"/>
      <protection locked="0"/>
    </xf>
    <xf numFmtId="0" fontId="39" fillId="4" borderId="38" xfId="15" applyFont="1" applyFill="1" applyBorder="1" applyAlignment="1" applyProtection="1">
      <alignment horizontal="center" vertical="center" wrapText="1"/>
      <protection locked="0"/>
    </xf>
    <xf numFmtId="180" fontId="39" fillId="0" borderId="111" xfId="15" applyNumberFormat="1" applyFont="1" applyBorder="1" applyAlignment="1">
      <alignment horizontal="center" vertical="center" shrinkToFit="1"/>
    </xf>
    <xf numFmtId="180" fontId="39" fillId="0" borderId="112" xfId="15" applyNumberFormat="1" applyFont="1" applyBorder="1" applyAlignment="1">
      <alignment horizontal="center" vertical="center" shrinkToFit="1"/>
    </xf>
    <xf numFmtId="180" fontId="39" fillId="0" borderId="113" xfId="15" applyNumberFormat="1" applyFont="1" applyBorder="1" applyAlignment="1">
      <alignment horizontal="center" vertical="center" shrinkToFit="1"/>
    </xf>
    <xf numFmtId="0" fontId="39" fillId="4" borderId="2" xfId="15" applyFont="1" applyFill="1" applyBorder="1" applyAlignment="1" applyProtection="1">
      <alignment horizontal="center" vertical="center" wrapText="1"/>
      <protection locked="0"/>
    </xf>
    <xf numFmtId="180" fontId="39" fillId="0" borderId="119" xfId="15" applyNumberFormat="1" applyFont="1" applyBorder="1" applyAlignment="1">
      <alignment horizontal="center" vertical="center" shrinkToFit="1"/>
    </xf>
    <xf numFmtId="180" fontId="39" fillId="0" borderId="120" xfId="15" applyNumberFormat="1" applyFont="1" applyBorder="1" applyAlignment="1">
      <alignment horizontal="center" vertical="center" shrinkToFit="1"/>
    </xf>
    <xf numFmtId="180" fontId="39" fillId="0" borderId="121" xfId="15" applyNumberFormat="1" applyFont="1" applyBorder="1" applyAlignment="1">
      <alignment horizontal="center" vertical="center" shrinkToFit="1"/>
    </xf>
    <xf numFmtId="0" fontId="39" fillId="4" borderId="10" xfId="15" applyFont="1" applyFill="1" applyBorder="1" applyAlignment="1" applyProtection="1">
      <alignment horizontal="center" vertical="center" wrapText="1"/>
      <protection locked="0"/>
    </xf>
    <xf numFmtId="0" fontId="39" fillId="4" borderId="75" xfId="15" applyFont="1" applyFill="1" applyBorder="1" applyAlignment="1" applyProtection="1">
      <alignment horizontal="center" vertical="center" wrapText="1"/>
      <protection locked="0"/>
    </xf>
    <xf numFmtId="0" fontId="43" fillId="2" borderId="134" xfId="15" applyFont="1" applyFill="1" applyBorder="1">
      <alignment vertical="center"/>
    </xf>
    <xf numFmtId="0" fontId="48" fillId="2" borderId="135" xfId="15" applyFont="1" applyFill="1" applyBorder="1" applyAlignment="1">
      <alignment horizontal="center" vertical="center"/>
    </xf>
    <xf numFmtId="0" fontId="43" fillId="2" borderId="135" xfId="15" applyFont="1" applyFill="1" applyBorder="1" applyAlignment="1">
      <alignment horizontal="center" vertical="center" wrapText="1"/>
    </xf>
    <xf numFmtId="0" fontId="43" fillId="2" borderId="135" xfId="15" applyFont="1" applyFill="1" applyBorder="1" applyAlignment="1">
      <alignment horizontal="center" vertical="center" shrinkToFit="1"/>
    </xf>
    <xf numFmtId="0" fontId="47" fillId="2" borderId="135" xfId="15" applyFont="1" applyFill="1" applyBorder="1" applyAlignment="1">
      <alignment horizontal="center" vertical="center" wrapText="1"/>
    </xf>
    <xf numFmtId="1" fontId="43" fillId="2" borderId="135" xfId="15" applyNumberFormat="1" applyFont="1" applyFill="1" applyBorder="1" applyAlignment="1">
      <alignment horizontal="center" vertical="center" wrapText="1"/>
    </xf>
    <xf numFmtId="0" fontId="43" fillId="2" borderId="136" xfId="15" applyFont="1" applyFill="1" applyBorder="1" applyAlignment="1">
      <alignment horizontal="center" vertical="center" wrapText="1"/>
    </xf>
    <xf numFmtId="0" fontId="43" fillId="0" borderId="19" xfId="15" applyFont="1" applyBorder="1">
      <alignment vertical="center"/>
    </xf>
    <xf numFmtId="0" fontId="43" fillId="0" borderId="77" xfId="15" applyFont="1" applyBorder="1" applyAlignment="1">
      <alignment vertical="center" wrapText="1"/>
    </xf>
    <xf numFmtId="180" fontId="42" fillId="2" borderId="65" xfId="15" applyNumberFormat="1" applyFont="1" applyFill="1" applyBorder="1" applyAlignment="1">
      <alignment horizontal="center" vertical="center" shrinkToFit="1"/>
    </xf>
    <xf numFmtId="180" fontId="42" fillId="2" borderId="95" xfId="15" applyNumberFormat="1" applyFont="1" applyFill="1" applyBorder="1" applyAlignment="1">
      <alignment horizontal="center" vertical="center" shrinkToFit="1"/>
    </xf>
    <xf numFmtId="180" fontId="42" fillId="2" borderId="137" xfId="15" applyNumberFormat="1" applyFont="1" applyFill="1" applyBorder="1" applyAlignment="1">
      <alignment horizontal="center" vertical="center" shrinkToFit="1"/>
    </xf>
    <xf numFmtId="0" fontId="43" fillId="0" borderId="30" xfId="15" applyFont="1" applyBorder="1">
      <alignment vertical="center"/>
    </xf>
    <xf numFmtId="0" fontId="43" fillId="0" borderId="3" xfId="15" applyFont="1" applyBorder="1" applyAlignment="1">
      <alignment vertical="center" wrapText="1"/>
    </xf>
    <xf numFmtId="180" fontId="42" fillId="2" borderId="92" xfId="15" applyNumberFormat="1" applyFont="1" applyFill="1" applyBorder="1" applyAlignment="1">
      <alignment horizontal="center" vertical="center" shrinkToFit="1"/>
    </xf>
    <xf numFmtId="180" fontId="42" fillId="2" borderId="1" xfId="15" applyNumberFormat="1" applyFont="1" applyFill="1" applyBorder="1" applyAlignment="1">
      <alignment horizontal="center" vertical="center" shrinkToFit="1"/>
    </xf>
    <xf numFmtId="180" fontId="42" fillId="2" borderId="91" xfId="15" applyNumberFormat="1" applyFont="1" applyFill="1" applyBorder="1" applyAlignment="1">
      <alignment horizontal="center" vertical="center" shrinkToFit="1"/>
    </xf>
    <xf numFmtId="180" fontId="42" fillId="6" borderId="92" xfId="15" applyNumberFormat="1" applyFont="1" applyFill="1" applyBorder="1" applyAlignment="1" applyProtection="1">
      <alignment horizontal="center" vertical="center" shrinkToFit="1"/>
      <protection locked="0"/>
    </xf>
    <xf numFmtId="180" fontId="42" fillId="6" borderId="1" xfId="15" applyNumberFormat="1" applyFont="1" applyFill="1" applyBorder="1" applyAlignment="1" applyProtection="1">
      <alignment horizontal="center" vertical="center" shrinkToFit="1"/>
      <protection locked="0"/>
    </xf>
    <xf numFmtId="180" fontId="42" fillId="6" borderId="91" xfId="15" applyNumberFormat="1" applyFont="1" applyFill="1" applyBorder="1" applyAlignment="1" applyProtection="1">
      <alignment horizontal="center" vertical="center" shrinkToFit="1"/>
      <protection locked="0"/>
    </xf>
    <xf numFmtId="0" fontId="43" fillId="0" borderId="33" xfId="15" applyFont="1" applyBorder="1">
      <alignment vertical="center"/>
    </xf>
    <xf numFmtId="0" fontId="43" fillId="0" borderId="88" xfId="15" applyFont="1" applyBorder="1" applyAlignment="1">
      <alignment vertical="center" wrapText="1"/>
    </xf>
    <xf numFmtId="180" fontId="42" fillId="0" borderId="92" xfId="15" applyNumberFormat="1" applyFont="1" applyBorder="1" applyAlignment="1">
      <alignment horizontal="center" vertical="center" shrinkToFit="1"/>
    </xf>
    <xf numFmtId="180" fontId="42" fillId="0" borderId="1" xfId="15" applyNumberFormat="1" applyFont="1" applyBorder="1" applyAlignment="1">
      <alignment horizontal="center" vertical="center" shrinkToFit="1"/>
    </xf>
    <xf numFmtId="180" fontId="42" fillId="0" borderId="91" xfId="15" applyNumberFormat="1" applyFont="1" applyBorder="1" applyAlignment="1">
      <alignment horizontal="center" vertical="center" shrinkToFit="1"/>
    </xf>
    <xf numFmtId="180" fontId="42" fillId="2" borderId="87" xfId="15" applyNumberFormat="1" applyFont="1" applyFill="1" applyBorder="1" applyAlignment="1">
      <alignment horizontal="center" vertical="center" shrinkToFit="1"/>
    </xf>
    <xf numFmtId="180" fontId="42" fillId="2" borderId="85" xfId="15" applyNumberFormat="1" applyFont="1" applyFill="1" applyBorder="1" applyAlignment="1">
      <alignment horizontal="center" vertical="center" shrinkToFit="1"/>
    </xf>
    <xf numFmtId="180" fontId="42" fillId="2" borderId="86" xfId="15" applyNumberFormat="1" applyFont="1" applyFill="1" applyBorder="1" applyAlignment="1">
      <alignment horizontal="center" vertical="center" shrinkToFit="1"/>
    </xf>
    <xf numFmtId="180" fontId="42" fillId="2" borderId="78" xfId="15" applyNumberFormat="1" applyFont="1" applyFill="1" applyBorder="1" applyAlignment="1">
      <alignment horizontal="center" vertical="center" shrinkToFit="1"/>
    </xf>
    <xf numFmtId="180" fontId="42" fillId="2" borderId="7" xfId="15" applyNumberFormat="1" applyFont="1" applyFill="1" applyBorder="1" applyAlignment="1">
      <alignment horizontal="center" vertical="center" shrinkToFit="1"/>
    </xf>
    <xf numFmtId="180" fontId="42" fillId="2" borderId="93" xfId="15" applyNumberFormat="1" applyFont="1" applyFill="1" applyBorder="1" applyAlignment="1">
      <alignment horizontal="center" vertical="center" shrinkToFit="1"/>
    </xf>
    <xf numFmtId="180" fontId="42" fillId="2" borderId="94" xfId="15" applyNumberFormat="1" applyFont="1" applyFill="1" applyBorder="1" applyAlignment="1">
      <alignment horizontal="center" vertical="center" shrinkToFit="1"/>
    </xf>
    <xf numFmtId="180" fontId="42" fillId="2" borderId="97" xfId="15" applyNumberFormat="1" applyFont="1" applyFill="1" applyBorder="1" applyAlignment="1">
      <alignment horizontal="center" vertical="center" shrinkToFit="1"/>
    </xf>
    <xf numFmtId="180" fontId="42" fillId="2" borderId="89" xfId="15" applyNumberFormat="1" applyFont="1" applyFill="1" applyBorder="1" applyAlignment="1">
      <alignment horizontal="center" vertical="center" shrinkToFit="1"/>
    </xf>
    <xf numFmtId="0" fontId="44" fillId="0" borderId="0" xfId="15" applyFont="1">
      <alignment vertical="center"/>
    </xf>
    <xf numFmtId="0" fontId="43" fillId="0" borderId="0" xfId="15" applyFont="1" applyAlignment="1">
      <alignment vertical="center" shrinkToFit="1"/>
    </xf>
    <xf numFmtId="0" fontId="46" fillId="0" borderId="0" xfId="15" applyFont="1" applyAlignment="1">
      <alignment vertical="center" shrinkToFit="1"/>
    </xf>
    <xf numFmtId="0" fontId="43" fillId="0" borderId="0" xfId="15" applyFont="1" applyAlignment="1">
      <alignment vertical="center" wrapText="1"/>
    </xf>
    <xf numFmtId="0" fontId="42" fillId="0" borderId="0" xfId="15" applyFont="1" applyAlignment="1">
      <alignment vertical="center" wrapText="1"/>
    </xf>
    <xf numFmtId="0" fontId="42" fillId="0" borderId="0" xfId="15" applyFont="1" applyAlignment="1">
      <alignment horizontal="justify" vertical="center" wrapText="1"/>
    </xf>
    <xf numFmtId="0" fontId="43" fillId="0" borderId="0" xfId="15" applyFont="1" applyAlignment="1">
      <alignment vertical="center" textRotation="90"/>
    </xf>
    <xf numFmtId="180" fontId="39" fillId="4" borderId="101" xfId="15" applyNumberFormat="1" applyFont="1" applyFill="1" applyBorder="1" applyAlignment="1" applyProtection="1">
      <alignment horizontal="center" vertical="center" shrinkToFit="1"/>
      <protection locked="0"/>
    </xf>
    <xf numFmtId="180" fontId="39" fillId="4" borderId="102" xfId="15" applyNumberFormat="1" applyFont="1" applyFill="1" applyBorder="1" applyAlignment="1" applyProtection="1">
      <alignment horizontal="center" vertical="center" shrinkToFit="1"/>
      <protection locked="0"/>
    </xf>
    <xf numFmtId="180" fontId="39" fillId="4" borderId="103" xfId="15" applyNumberFormat="1" applyFont="1" applyFill="1" applyBorder="1" applyAlignment="1" applyProtection="1">
      <alignment horizontal="center" vertical="center" shrinkToFit="1"/>
      <protection locked="0"/>
    </xf>
    <xf numFmtId="0" fontId="39" fillId="4" borderId="9" xfId="15" applyFont="1" applyFill="1" applyBorder="1" applyAlignment="1" applyProtection="1">
      <alignment horizontal="center" vertical="center" wrapText="1"/>
      <protection locked="0"/>
    </xf>
    <xf numFmtId="0" fontId="39" fillId="4" borderId="51" xfId="15" applyFont="1" applyFill="1" applyBorder="1" applyAlignment="1" applyProtection="1">
      <alignment horizontal="center" vertical="center" wrapText="1"/>
      <protection locked="0"/>
    </xf>
    <xf numFmtId="180" fontId="43" fillId="2" borderId="135" xfId="15" applyNumberFormat="1" applyFont="1" applyFill="1" applyBorder="1" applyAlignment="1">
      <alignment horizontal="center" vertical="center" shrinkToFit="1"/>
    </xf>
    <xf numFmtId="180" fontId="43" fillId="2" borderId="135" xfId="15" applyNumberFormat="1" applyFont="1" applyFill="1" applyBorder="1" applyAlignment="1">
      <alignment horizontal="center" vertical="center" wrapText="1"/>
    </xf>
    <xf numFmtId="0" fontId="49" fillId="2" borderId="0" xfId="15" applyFont="1" applyFill="1" applyAlignment="1">
      <alignment horizontal="left" vertical="center"/>
    </xf>
    <xf numFmtId="0" fontId="50" fillId="2" borderId="0" xfId="15" applyFont="1" applyFill="1" applyAlignment="1">
      <alignment horizontal="center" vertical="center"/>
    </xf>
    <xf numFmtId="0" fontId="50" fillId="2" borderId="0" xfId="15" applyFont="1" applyFill="1">
      <alignment vertical="center"/>
    </xf>
    <xf numFmtId="0" fontId="50" fillId="2" borderId="0" xfId="15" applyFont="1" applyFill="1" applyAlignment="1">
      <alignment horizontal="left" vertical="center"/>
    </xf>
    <xf numFmtId="0" fontId="51" fillId="2" borderId="0" xfId="15" applyFont="1" applyFill="1">
      <alignment vertical="center"/>
    </xf>
    <xf numFmtId="0" fontId="51" fillId="2" borderId="0" xfId="15" applyFont="1" applyFill="1" applyAlignment="1">
      <alignment horizontal="left" vertical="center"/>
    </xf>
    <xf numFmtId="0" fontId="50" fillId="2" borderId="1" xfId="15" applyFont="1" applyFill="1" applyBorder="1" applyAlignment="1">
      <alignment horizontal="center" vertical="center"/>
    </xf>
    <xf numFmtId="0" fontId="50" fillId="6" borderId="1" xfId="15" applyFont="1" applyFill="1" applyBorder="1" applyAlignment="1" applyProtection="1">
      <alignment horizontal="center" vertical="center"/>
      <protection locked="0"/>
    </xf>
    <xf numFmtId="20" fontId="50" fillId="6" borderId="1" xfId="15" applyNumberFormat="1" applyFont="1" applyFill="1" applyBorder="1" applyAlignment="1" applyProtection="1">
      <alignment horizontal="center" vertical="center"/>
      <protection locked="0"/>
    </xf>
    <xf numFmtId="178" fontId="50" fillId="2" borderId="1" xfId="15" applyNumberFormat="1" applyFont="1" applyFill="1" applyBorder="1" applyAlignment="1">
      <alignment horizontal="center" vertical="center"/>
    </xf>
    <xf numFmtId="0" fontId="50" fillId="6" borderId="1" xfId="15" applyFont="1" applyFill="1" applyBorder="1" applyAlignment="1" applyProtection="1">
      <alignment horizontal="left" vertical="center"/>
      <protection locked="0"/>
    </xf>
    <xf numFmtId="0" fontId="50" fillId="2" borderId="1" xfId="16" applyNumberFormat="1" applyFont="1" applyFill="1" applyBorder="1" applyAlignment="1" applyProtection="1">
      <alignment horizontal="center" vertical="center"/>
    </xf>
    <xf numFmtId="20" fontId="50" fillId="2" borderId="1" xfId="15" applyNumberFormat="1" applyFont="1" applyFill="1" applyBorder="1" applyAlignment="1">
      <alignment horizontal="center" vertical="center"/>
    </xf>
    <xf numFmtId="0" fontId="52" fillId="2" borderId="0" xfId="15" applyFont="1" applyFill="1" applyAlignment="1">
      <alignment horizontal="left" vertical="center"/>
    </xf>
    <xf numFmtId="0" fontId="1" fillId="2" borderId="0" xfId="15" applyFill="1">
      <alignment vertical="center"/>
    </xf>
    <xf numFmtId="0" fontId="43" fillId="2" borderId="0" xfId="15" applyFont="1" applyFill="1" applyAlignment="1">
      <alignment horizontal="left" vertical="center"/>
    </xf>
    <xf numFmtId="0" fontId="41" fillId="2" borderId="0" xfId="15" applyFont="1" applyFill="1" applyAlignment="1">
      <alignment horizontal="left" vertical="center"/>
    </xf>
    <xf numFmtId="0" fontId="43" fillId="6" borderId="1" xfId="15" applyFont="1" applyFill="1" applyBorder="1" applyAlignment="1">
      <alignment horizontal="left" vertical="center"/>
    </xf>
    <xf numFmtId="0" fontId="43" fillId="4" borderId="1" xfId="15" applyFont="1" applyFill="1" applyBorder="1" applyAlignment="1">
      <alignment horizontal="left" vertical="center"/>
    </xf>
    <xf numFmtId="0" fontId="53" fillId="2" borderId="0" xfId="15" applyFont="1" applyFill="1" applyAlignment="1">
      <alignment horizontal="left" vertical="center"/>
    </xf>
    <xf numFmtId="0" fontId="43" fillId="2" borderId="0" xfId="15" applyFont="1" applyFill="1" applyAlignment="1">
      <alignment horizontal="center" vertical="center"/>
    </xf>
    <xf numFmtId="0" fontId="43" fillId="2" borderId="1" xfId="15" applyFont="1" applyFill="1" applyBorder="1" applyAlignment="1">
      <alignment horizontal="center" vertical="center"/>
    </xf>
    <xf numFmtId="0" fontId="43" fillId="2" borderId="1" xfId="15" applyFont="1" applyFill="1" applyBorder="1" applyAlignment="1">
      <alignment horizontal="left" vertical="center"/>
    </xf>
    <xf numFmtId="0" fontId="54" fillId="2" borderId="0" xfId="15" applyFont="1" applyFill="1">
      <alignment vertical="center"/>
    </xf>
    <xf numFmtId="0" fontId="54" fillId="2" borderId="0" xfId="15" applyFont="1" applyFill="1" applyAlignment="1">
      <alignment horizontal="left" vertical="center"/>
    </xf>
    <xf numFmtId="0" fontId="44" fillId="2" borderId="0" xfId="15" applyFont="1" applyFill="1">
      <alignment vertical="center"/>
    </xf>
    <xf numFmtId="0" fontId="54" fillId="2" borderId="0" xfId="15" applyFont="1" applyFill="1" applyAlignment="1">
      <alignment vertical="center" shrinkToFit="1"/>
    </xf>
    <xf numFmtId="0" fontId="43" fillId="2" borderId="0" xfId="15" applyFont="1" applyFill="1" applyAlignment="1">
      <alignment vertical="center" wrapText="1"/>
    </xf>
    <xf numFmtId="0" fontId="42" fillId="2" borderId="0" xfId="15" applyFont="1" applyFill="1" applyAlignment="1"/>
    <xf numFmtId="0" fontId="42" fillId="2" borderId="0" xfId="15" applyFont="1" applyFill="1">
      <alignment vertical="center"/>
    </xf>
    <xf numFmtId="0" fontId="42" fillId="2" borderId="0" xfId="15" applyFont="1" applyFill="1" applyAlignment="1">
      <alignment vertical="center" wrapText="1"/>
    </xf>
    <xf numFmtId="0" fontId="42" fillId="2" borderId="0" xfId="15" applyFont="1" applyFill="1" applyAlignment="1">
      <alignment horizontal="justify" vertical="center" wrapText="1"/>
    </xf>
    <xf numFmtId="0" fontId="57" fillId="2" borderId="0" xfId="15" applyFont="1" applyFill="1">
      <alignment vertical="center"/>
    </xf>
    <xf numFmtId="0" fontId="58" fillId="2" borderId="0" xfId="15" applyFont="1" applyFill="1">
      <alignment vertical="center"/>
    </xf>
    <xf numFmtId="0" fontId="59" fillId="2" borderId="0" xfId="15" applyFont="1" applyFill="1">
      <alignment vertical="center"/>
    </xf>
    <xf numFmtId="0" fontId="39" fillId="2" borderId="1" xfId="15" applyFont="1" applyFill="1" applyBorder="1" applyAlignment="1">
      <alignment horizontal="center" vertical="center"/>
    </xf>
    <xf numFmtId="0" fontId="39" fillId="2" borderId="1" xfId="15" applyFont="1" applyFill="1" applyBorder="1">
      <alignment vertical="center"/>
    </xf>
    <xf numFmtId="0" fontId="39" fillId="2" borderId="1" xfId="15" applyFont="1" applyFill="1" applyBorder="1" applyAlignment="1">
      <alignment vertical="center" shrinkToFit="1"/>
    </xf>
    <xf numFmtId="0" fontId="59" fillId="2" borderId="157" xfId="15" applyFont="1" applyFill="1" applyBorder="1" applyAlignment="1">
      <alignment horizontal="center" vertical="center" shrinkToFit="1"/>
    </xf>
    <xf numFmtId="0" fontId="60" fillId="2" borderId="158" xfId="15" applyFont="1" applyFill="1" applyBorder="1" applyAlignment="1">
      <alignment horizontal="center" vertical="center"/>
    </xf>
    <xf numFmtId="0" fontId="60" fillId="2" borderId="159" xfId="15" applyFont="1" applyFill="1" applyBorder="1" applyAlignment="1">
      <alignment horizontal="center" vertical="center"/>
    </xf>
    <xf numFmtId="0" fontId="60" fillId="2" borderId="160" xfId="15" applyFont="1" applyFill="1" applyBorder="1" applyAlignment="1">
      <alignment horizontal="center" vertical="center"/>
    </xf>
    <xf numFmtId="0" fontId="59" fillId="2" borderId="159" xfId="15" applyFont="1" applyFill="1" applyBorder="1" applyAlignment="1">
      <alignment horizontal="center" vertical="center"/>
    </xf>
    <xf numFmtId="0" fontId="59" fillId="2" borderId="161" xfId="15" applyFont="1" applyFill="1" applyBorder="1" applyAlignment="1">
      <alignment horizontal="center" vertical="center"/>
    </xf>
    <xf numFmtId="0" fontId="60" fillId="2" borderId="87" xfId="15" applyFont="1" applyFill="1" applyBorder="1">
      <alignment vertical="center"/>
    </xf>
    <xf numFmtId="0" fontId="60" fillId="2" borderId="85" xfId="15" applyFont="1" applyFill="1" applyBorder="1" applyAlignment="1">
      <alignment vertical="center" shrinkToFit="1"/>
    </xf>
    <xf numFmtId="0" fontId="60" fillId="2" borderId="76" xfId="15" applyFont="1" applyFill="1" applyBorder="1" applyAlignment="1">
      <alignment vertical="center" shrinkToFit="1"/>
    </xf>
    <xf numFmtId="0" fontId="59" fillId="2" borderId="85" xfId="15" applyFont="1" applyFill="1" applyBorder="1">
      <alignment vertical="center"/>
    </xf>
    <xf numFmtId="0" fontId="59" fillId="2" borderId="86" xfId="15" applyFont="1" applyFill="1" applyBorder="1">
      <alignment vertical="center"/>
    </xf>
    <xf numFmtId="0" fontId="60" fillId="2" borderId="92" xfId="15" applyFont="1" applyFill="1" applyBorder="1">
      <alignment vertical="center"/>
    </xf>
    <xf numFmtId="0" fontId="60" fillId="2" borderId="1" xfId="15" applyFont="1" applyFill="1" applyBorder="1" applyAlignment="1">
      <alignment vertical="center" shrinkToFit="1"/>
    </xf>
    <xf numFmtId="0" fontId="60" fillId="2" borderId="6" xfId="15" applyFont="1" applyFill="1" applyBorder="1" applyAlignment="1">
      <alignment vertical="center" shrinkToFit="1"/>
    </xf>
    <xf numFmtId="0" fontId="60" fillId="2" borderId="1" xfId="15" applyFont="1" applyFill="1" applyBorder="1">
      <alignment vertical="center"/>
    </xf>
    <xf numFmtId="0" fontId="60" fillId="2" borderId="91" xfId="15" applyFont="1" applyFill="1" applyBorder="1">
      <alignment vertical="center"/>
    </xf>
    <xf numFmtId="0" fontId="59" fillId="2" borderId="1" xfId="15" applyFont="1" applyFill="1" applyBorder="1" applyAlignment="1">
      <alignment vertical="center" shrinkToFit="1"/>
    </xf>
    <xf numFmtId="0" fontId="59" fillId="2" borderId="1" xfId="15" applyFont="1" applyFill="1" applyBorder="1">
      <alignment vertical="center"/>
    </xf>
    <xf numFmtId="0" fontId="59" fillId="2" borderId="91" xfId="15" applyFont="1" applyFill="1" applyBorder="1">
      <alignment vertical="center"/>
    </xf>
    <xf numFmtId="0" fontId="59" fillId="2" borderId="93" xfId="15" applyFont="1" applyFill="1" applyBorder="1">
      <alignment vertical="center"/>
    </xf>
    <xf numFmtId="0" fontId="59" fillId="2" borderId="94" xfId="15" applyFont="1" applyFill="1" applyBorder="1" applyAlignment="1">
      <alignment vertical="center" shrinkToFit="1"/>
    </xf>
    <xf numFmtId="0" fontId="59" fillId="2" borderId="94" xfId="15" applyFont="1" applyFill="1" applyBorder="1">
      <alignment vertical="center"/>
    </xf>
    <xf numFmtId="0" fontId="59" fillId="2" borderId="97" xfId="15" applyFont="1" applyFill="1" applyBorder="1">
      <alignment vertical="center"/>
    </xf>
    <xf numFmtId="0" fontId="42" fillId="0" borderId="19" xfId="15" applyFont="1" applyBorder="1">
      <alignment vertical="center"/>
    </xf>
    <xf numFmtId="0" fontId="42" fillId="0" borderId="77" xfId="15" applyFont="1" applyBorder="1" applyAlignment="1">
      <alignment vertical="center" wrapText="1"/>
    </xf>
    <xf numFmtId="0" fontId="42" fillId="0" borderId="30" xfId="15" applyFont="1" applyBorder="1">
      <alignment vertical="center"/>
    </xf>
    <xf numFmtId="0" fontId="42" fillId="0" borderId="3" xfId="15" applyFont="1" applyBorder="1" applyAlignment="1">
      <alignment vertical="center" wrapText="1"/>
    </xf>
    <xf numFmtId="0" fontId="42" fillId="0" borderId="33" xfId="15" applyFont="1" applyBorder="1">
      <alignment vertical="center"/>
    </xf>
    <xf numFmtId="0" fontId="42" fillId="0" borderId="88" xfId="15" applyFont="1" applyBorder="1" applyAlignment="1">
      <alignment vertical="center" wrapText="1"/>
    </xf>
    <xf numFmtId="0" fontId="67" fillId="7" borderId="46" xfId="12" applyFont="1" applyFill="1" applyBorder="1" applyAlignment="1">
      <alignment vertical="center"/>
    </xf>
    <xf numFmtId="0" fontId="11" fillId="2" borderId="1" xfId="1" applyFont="1" applyFill="1" applyBorder="1" applyAlignment="1">
      <alignment horizontal="left" vertical="center" wrapText="1"/>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8" xfId="1" applyFont="1" applyFill="1" applyBorder="1" applyAlignment="1">
      <alignment horizontal="left" vertical="center"/>
    </xf>
    <xf numFmtId="0" fontId="6" fillId="2" borderId="9" xfId="1" applyFont="1" applyFill="1" applyBorder="1" applyAlignment="1">
      <alignment horizontal="left" vertical="center"/>
    </xf>
    <xf numFmtId="0" fontId="11" fillId="2" borderId="10"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6" fillId="2" borderId="10"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16" fillId="2" borderId="10" xfId="1" applyFont="1" applyFill="1" applyBorder="1" applyAlignment="1">
      <alignment horizontal="left" vertical="center"/>
    </xf>
    <xf numFmtId="0" fontId="16" fillId="2" borderId="2" xfId="1" applyFont="1" applyFill="1" applyBorder="1" applyAlignment="1">
      <alignment horizontal="left" vertical="center"/>
    </xf>
    <xf numFmtId="0" fontId="6" fillId="2" borderId="10" xfId="1" applyFont="1" applyFill="1" applyBorder="1" applyAlignment="1">
      <alignment horizontal="left" vertical="center"/>
    </xf>
    <xf numFmtId="0" fontId="6" fillId="2" borderId="2" xfId="1" applyFont="1" applyFill="1" applyBorder="1" applyAlignment="1">
      <alignment horizontal="left" vertical="center"/>
    </xf>
    <xf numFmtId="0" fontId="6" fillId="2" borderId="1" xfId="1" applyFont="1" applyFill="1" applyBorder="1" applyAlignment="1">
      <alignment horizontal="center" vertical="center" shrinkToFit="1"/>
    </xf>
    <xf numFmtId="49" fontId="12" fillId="2" borderId="6" xfId="2"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7"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1" xfId="1" applyFont="1" applyFill="1" applyBorder="1" applyAlignment="1">
      <alignment horizontal="center" vertical="center"/>
    </xf>
    <xf numFmtId="0" fontId="6" fillId="2" borderId="6" xfId="1" applyFont="1" applyFill="1" applyBorder="1" applyAlignment="1">
      <alignment horizontal="left" vertical="center"/>
    </xf>
    <xf numFmtId="0" fontId="6" fillId="2" borderId="3" xfId="1" applyFont="1" applyFill="1" applyBorder="1" applyAlignment="1">
      <alignment horizontal="left" vertical="center"/>
    </xf>
    <xf numFmtId="0" fontId="6" fillId="2" borderId="7" xfId="1" applyFont="1" applyFill="1" applyBorder="1" applyAlignment="1">
      <alignment horizontal="left" vertical="center"/>
    </xf>
    <xf numFmtId="49" fontId="6" fillId="2" borderId="6" xfId="1" applyNumberFormat="1" applyFont="1" applyFill="1" applyBorder="1" applyAlignment="1">
      <alignment horizontal="left" vertical="center"/>
    </xf>
    <xf numFmtId="0" fontId="10" fillId="2" borderId="10"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6" fillId="2" borderId="185" xfId="1" applyFont="1" applyFill="1" applyBorder="1" applyAlignment="1">
      <alignment horizontal="center" vertical="center"/>
    </xf>
    <xf numFmtId="0" fontId="6" fillId="2" borderId="186" xfId="1" applyFont="1" applyFill="1" applyBorder="1" applyAlignment="1">
      <alignment horizontal="center" vertical="center"/>
    </xf>
    <xf numFmtId="0" fontId="6" fillId="2" borderId="187" xfId="1" applyFont="1" applyFill="1" applyBorder="1" applyAlignment="1">
      <alignment horizontal="center" vertical="center"/>
    </xf>
    <xf numFmtId="0" fontId="6" fillId="2" borderId="188" xfId="1" applyFont="1" applyFill="1" applyBorder="1" applyAlignment="1">
      <alignment horizontal="center" vertical="center"/>
    </xf>
    <xf numFmtId="0" fontId="22" fillId="2" borderId="0" xfId="4" applyFont="1" applyFill="1" applyBorder="1" applyAlignment="1">
      <alignment horizontal="left" vertical="center" wrapText="1"/>
    </xf>
    <xf numFmtId="0" fontId="22" fillId="2" borderId="0" xfId="6" applyFont="1" applyFill="1" applyBorder="1" applyAlignment="1">
      <alignment horizontal="left" vertical="center"/>
    </xf>
    <xf numFmtId="0" fontId="22" fillId="2" borderId="0" xfId="4" applyFont="1" applyFill="1" applyBorder="1" applyAlignment="1">
      <alignment vertical="center" shrinkToFit="1"/>
    </xf>
    <xf numFmtId="0" fontId="22" fillId="2" borderId="0" xfId="6" applyFont="1" applyFill="1" applyBorder="1" applyAlignment="1">
      <alignment vertical="center" shrinkToFit="1"/>
    </xf>
    <xf numFmtId="0" fontId="20" fillId="2" borderId="6" xfId="4" applyFont="1" applyFill="1" applyBorder="1" applyAlignment="1">
      <alignment horizontal="center" vertical="center"/>
    </xf>
    <xf numFmtId="0" fontId="20" fillId="2" borderId="3" xfId="4" applyFont="1" applyFill="1" applyBorder="1" applyAlignment="1">
      <alignment horizontal="center" vertical="center"/>
    </xf>
    <xf numFmtId="0" fontId="20" fillId="2" borderId="7" xfId="4" applyFont="1" applyFill="1" applyBorder="1" applyAlignment="1">
      <alignment horizontal="center" vertical="center"/>
    </xf>
    <xf numFmtId="0" fontId="20" fillId="2" borderId="6" xfId="4" applyFont="1" applyFill="1" applyBorder="1" applyAlignment="1">
      <alignment horizontal="left" vertical="center"/>
    </xf>
    <xf numFmtId="0" fontId="20" fillId="2" borderId="3" xfId="4" applyFont="1" applyFill="1" applyBorder="1" applyAlignment="1">
      <alignment horizontal="left" vertical="center"/>
    </xf>
    <xf numFmtId="0" fontId="20" fillId="2" borderId="7" xfId="4" applyFont="1" applyFill="1" applyBorder="1" applyAlignment="1">
      <alignment horizontal="left" vertical="center"/>
    </xf>
    <xf numFmtId="0" fontId="22" fillId="2" borderId="0" xfId="4" applyFont="1" applyFill="1" applyBorder="1" applyAlignment="1">
      <alignment horizontal="left" vertical="center"/>
    </xf>
    <xf numFmtId="0" fontId="22" fillId="2" borderId="0" xfId="4" applyFont="1" applyFill="1" applyBorder="1" applyAlignment="1">
      <alignment horizontal="center" vertical="center" wrapText="1"/>
    </xf>
    <xf numFmtId="0" fontId="22" fillId="2" borderId="0" xfId="4" applyFont="1" applyFill="1" applyBorder="1" applyAlignment="1">
      <alignment horizontal="center" vertical="center"/>
    </xf>
    <xf numFmtId="0" fontId="20" fillId="2" borderId="4" xfId="6" applyFont="1" applyFill="1" applyBorder="1" applyAlignment="1">
      <alignment horizontal="center" vertical="center" wrapText="1"/>
    </xf>
    <xf numFmtId="0" fontId="20" fillId="2" borderId="35" xfId="6" applyFont="1" applyFill="1" applyBorder="1" applyAlignment="1">
      <alignment horizontal="center" vertical="center" wrapText="1"/>
    </xf>
    <xf numFmtId="0" fontId="20" fillId="2" borderId="8" xfId="6" applyFont="1" applyFill="1" applyBorder="1" applyAlignment="1">
      <alignment horizontal="center" vertical="center" wrapText="1"/>
    </xf>
    <xf numFmtId="0" fontId="20" fillId="2" borderId="37" xfId="6" applyFont="1" applyFill="1" applyBorder="1" applyAlignment="1">
      <alignment horizontal="center" vertical="center" wrapText="1"/>
    </xf>
    <xf numFmtId="0" fontId="20" fillId="2" borderId="0" xfId="6" applyFont="1" applyFill="1" applyBorder="1" applyAlignment="1">
      <alignment horizontal="center" vertical="center" wrapText="1"/>
    </xf>
    <xf numFmtId="0" fontId="20" fillId="2" borderId="38" xfId="6" applyFont="1" applyFill="1" applyBorder="1" applyAlignment="1">
      <alignment horizontal="center" vertical="center" wrapText="1"/>
    </xf>
    <xf numFmtId="0" fontId="20" fillId="2" borderId="5" xfId="6" applyFont="1" applyFill="1" applyBorder="1" applyAlignment="1">
      <alignment horizontal="center" vertical="center" wrapText="1"/>
    </xf>
    <xf numFmtId="0" fontId="20" fillId="2" borderId="36" xfId="6" applyFont="1" applyFill="1" applyBorder="1" applyAlignment="1">
      <alignment horizontal="center" vertical="center" wrapText="1"/>
    </xf>
    <xf numFmtId="0" fontId="20" fillId="2" borderId="9" xfId="6" applyFont="1" applyFill="1" applyBorder="1" applyAlignment="1">
      <alignment horizontal="center" vertical="center" wrapText="1"/>
    </xf>
    <xf numFmtId="0" fontId="20" fillId="2" borderId="52" xfId="4" applyFont="1" applyFill="1" applyBorder="1" applyAlignment="1">
      <alignment horizontal="center" vertical="center"/>
    </xf>
    <xf numFmtId="0" fontId="20" fillId="2" borderId="53" xfId="4" applyFont="1" applyFill="1" applyBorder="1" applyAlignment="1">
      <alignment horizontal="center" vertical="center"/>
    </xf>
    <xf numFmtId="0" fontId="20" fillId="2" borderId="54" xfId="4" applyFont="1" applyFill="1" applyBorder="1" applyAlignment="1">
      <alignment horizontal="center" vertical="center"/>
    </xf>
    <xf numFmtId="0" fontId="20" fillId="2" borderId="55" xfId="4" applyFont="1" applyFill="1" applyBorder="1" applyAlignment="1">
      <alignment horizontal="center" vertical="center"/>
    </xf>
    <xf numFmtId="0" fontId="20" fillId="2" borderId="56" xfId="4" applyFont="1" applyFill="1" applyBorder="1" applyAlignment="1">
      <alignment horizontal="center" vertical="center"/>
    </xf>
    <xf numFmtId="0" fontId="20" fillId="2" borderId="57" xfId="4" applyFont="1" applyFill="1" applyBorder="1" applyAlignment="1">
      <alignment horizontal="center" vertical="center"/>
    </xf>
    <xf numFmtId="0" fontId="20" fillId="2" borderId="58" xfId="4" applyFont="1" applyFill="1" applyBorder="1" applyAlignment="1">
      <alignment horizontal="center" vertical="center"/>
    </xf>
    <xf numFmtId="0" fontId="20" fillId="2" borderId="59" xfId="4" applyFont="1" applyFill="1" applyBorder="1" applyAlignment="1">
      <alignment horizontal="center" vertical="center"/>
    </xf>
    <xf numFmtId="0" fontId="20" fillId="2" borderId="60" xfId="4" applyFont="1" applyFill="1" applyBorder="1" applyAlignment="1">
      <alignment horizontal="center" vertical="center"/>
    </xf>
    <xf numFmtId="0" fontId="23" fillId="2" borderId="6" xfId="4" applyFont="1" applyFill="1" applyBorder="1" applyAlignment="1">
      <alignment vertical="center" shrinkToFit="1"/>
    </xf>
    <xf numFmtId="0" fontId="23" fillId="2" borderId="3" xfId="4" applyFont="1" applyFill="1" applyBorder="1" applyAlignment="1">
      <alignment vertical="center" shrinkToFit="1"/>
    </xf>
    <xf numFmtId="0" fontId="23" fillId="2" borderId="7" xfId="4" applyFont="1" applyFill="1" applyBorder="1" applyAlignment="1">
      <alignment vertical="center" shrinkToFit="1"/>
    </xf>
    <xf numFmtId="176" fontId="20" fillId="2" borderId="6" xfId="4" applyNumberFormat="1" applyFont="1" applyFill="1" applyBorder="1" applyAlignment="1">
      <alignment horizontal="center" vertical="center"/>
    </xf>
    <xf numFmtId="176" fontId="20" fillId="2" borderId="3" xfId="4" applyNumberFormat="1" applyFont="1" applyFill="1" applyBorder="1" applyAlignment="1">
      <alignment horizontal="center" vertical="center"/>
    </xf>
    <xf numFmtId="176" fontId="20" fillId="2" borderId="7" xfId="4" applyNumberFormat="1" applyFont="1" applyFill="1" applyBorder="1" applyAlignment="1">
      <alignment horizontal="center" vertical="center"/>
    </xf>
    <xf numFmtId="0" fontId="23" fillId="2" borderId="4" xfId="4" applyFont="1" applyFill="1" applyBorder="1" applyAlignment="1">
      <alignment horizontal="center" vertical="center"/>
    </xf>
    <xf numFmtId="0" fontId="23" fillId="2" borderId="8" xfId="6" applyFont="1" applyFill="1" applyBorder="1" applyAlignment="1">
      <alignment horizontal="center" vertical="center"/>
    </xf>
    <xf numFmtId="0" fontId="23" fillId="2" borderId="37" xfId="4" applyFont="1" applyFill="1" applyBorder="1" applyAlignment="1">
      <alignment horizontal="center" vertical="center"/>
    </xf>
    <xf numFmtId="0" fontId="23" fillId="2" borderId="38" xfId="6" applyFont="1" applyFill="1" applyBorder="1" applyAlignment="1">
      <alignment horizontal="center" vertical="center"/>
    </xf>
    <xf numFmtId="0" fontId="23" fillId="2" borderId="5" xfId="6" applyFont="1" applyFill="1" applyBorder="1" applyAlignment="1">
      <alignment horizontal="center" vertical="center"/>
    </xf>
    <xf numFmtId="0" fontId="23" fillId="2" borderId="9" xfId="6" applyFont="1" applyFill="1" applyBorder="1" applyAlignment="1">
      <alignment horizontal="center" vertical="center"/>
    </xf>
    <xf numFmtId="0" fontId="24" fillId="0" borderId="4" xfId="4" applyFont="1" applyBorder="1" applyAlignment="1">
      <alignment vertical="center" wrapText="1"/>
    </xf>
    <xf numFmtId="0" fontId="24" fillId="0" borderId="37" xfId="4" applyFont="1" applyBorder="1" applyAlignment="1">
      <alignment vertical="center"/>
    </xf>
    <xf numFmtId="0" fontId="22" fillId="2" borderId="0" xfId="4" applyFont="1" applyFill="1" applyBorder="1" applyAlignment="1">
      <alignment horizontal="center" vertical="center" textRotation="255"/>
    </xf>
    <xf numFmtId="0" fontId="20" fillId="2" borderId="0" xfId="5" applyFont="1" applyFill="1" applyAlignment="1">
      <alignment horizontal="left" vertical="center" wrapText="1"/>
    </xf>
    <xf numFmtId="0" fontId="20" fillId="2" borderId="38" xfId="5" applyFont="1" applyFill="1" applyBorder="1" applyAlignment="1">
      <alignment horizontal="left" vertical="center" wrapText="1"/>
    </xf>
    <xf numFmtId="0" fontId="20" fillId="2" borderId="37" xfId="5" applyFont="1" applyFill="1" applyBorder="1" applyAlignment="1">
      <alignment horizontal="left" vertical="top" wrapText="1"/>
    </xf>
    <xf numFmtId="0" fontId="20" fillId="2" borderId="0" xfId="5" applyFont="1" applyFill="1" applyAlignment="1">
      <alignment horizontal="left" vertical="top" wrapText="1"/>
    </xf>
    <xf numFmtId="0" fontId="20" fillId="2" borderId="38" xfId="5" applyFont="1" applyFill="1" applyBorder="1" applyAlignment="1">
      <alignment horizontal="left" vertical="top" wrapText="1"/>
    </xf>
    <xf numFmtId="0" fontId="20" fillId="2" borderId="10" xfId="6" applyFont="1" applyFill="1" applyBorder="1" applyAlignment="1">
      <alignment horizontal="center" vertical="center" textRotation="255" wrapText="1"/>
    </xf>
    <xf numFmtId="0" fontId="20" fillId="2" borderId="51" xfId="6" applyFont="1" applyFill="1" applyBorder="1" applyAlignment="1">
      <alignment horizontal="center" vertical="center" textRotation="255" wrapText="1"/>
    </xf>
    <xf numFmtId="0" fontId="20" fillId="2" borderId="4" xfId="4" applyFont="1" applyFill="1" applyBorder="1" applyAlignment="1">
      <alignment horizontal="center" vertical="center"/>
    </xf>
    <xf numFmtId="0" fontId="20" fillId="2" borderId="35" xfId="4" applyFont="1" applyFill="1" applyBorder="1" applyAlignment="1">
      <alignment horizontal="center" vertical="center"/>
    </xf>
    <xf numFmtId="0" fontId="20" fillId="2" borderId="8" xfId="4" applyFont="1" applyFill="1" applyBorder="1" applyAlignment="1">
      <alignment horizontal="center" vertical="center"/>
    </xf>
    <xf numFmtId="0" fontId="20" fillId="2" borderId="37" xfId="4" applyFont="1" applyFill="1" applyBorder="1" applyAlignment="1">
      <alignment horizontal="center" vertical="center"/>
    </xf>
    <xf numFmtId="0" fontId="20" fillId="2" borderId="0" xfId="4" applyFont="1" applyFill="1" applyBorder="1" applyAlignment="1">
      <alignment horizontal="center" vertical="center"/>
    </xf>
    <xf numFmtId="0" fontId="20" fillId="2" borderId="38" xfId="4" applyFont="1" applyFill="1" applyBorder="1" applyAlignment="1">
      <alignment horizontal="center" vertical="center"/>
    </xf>
    <xf numFmtId="0" fontId="20" fillId="2" borderId="5" xfId="4" applyFont="1" applyFill="1" applyBorder="1" applyAlignment="1">
      <alignment horizontal="center" vertical="center"/>
    </xf>
    <xf numFmtId="0" fontId="20" fillId="2" borderId="36" xfId="4" applyFont="1" applyFill="1" applyBorder="1" applyAlignment="1">
      <alignment horizontal="center" vertical="center"/>
    </xf>
    <xf numFmtId="0" fontId="20" fillId="2" borderId="9" xfId="4" applyFont="1" applyFill="1" applyBorder="1" applyAlignment="1">
      <alignment horizontal="center" vertical="center"/>
    </xf>
    <xf numFmtId="0" fontId="23" fillId="2" borderId="4"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23" fillId="2" borderId="8" xfId="4" applyFont="1" applyFill="1" applyBorder="1" applyAlignment="1">
      <alignment horizontal="center" vertical="center" wrapText="1"/>
    </xf>
    <xf numFmtId="0" fontId="23" fillId="2" borderId="37" xfId="4" applyFont="1" applyFill="1" applyBorder="1" applyAlignment="1">
      <alignment horizontal="center" vertical="center" wrapText="1"/>
    </xf>
    <xf numFmtId="0" fontId="23" fillId="2" borderId="0" xfId="4" applyFont="1" applyFill="1" applyBorder="1" applyAlignment="1">
      <alignment horizontal="center" vertical="center" wrapText="1"/>
    </xf>
    <xf numFmtId="0" fontId="23" fillId="2" borderId="38"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36" xfId="4" applyFont="1" applyFill="1" applyBorder="1" applyAlignment="1">
      <alignment horizontal="center" vertical="center" wrapText="1"/>
    </xf>
    <xf numFmtId="0" fontId="23" fillId="2" borderId="9" xfId="4" applyFont="1" applyFill="1" applyBorder="1" applyAlignment="1">
      <alignment horizontal="center" vertical="center" wrapText="1"/>
    </xf>
    <xf numFmtId="0" fontId="23" fillId="2" borderId="4" xfId="6" applyFont="1" applyFill="1" applyBorder="1" applyAlignment="1">
      <alignment horizontal="center" vertical="center" wrapText="1"/>
    </xf>
    <xf numFmtId="0" fontId="23" fillId="2" borderId="35" xfId="6" applyFont="1" applyFill="1" applyBorder="1" applyAlignment="1">
      <alignment horizontal="center" vertical="center" wrapText="1"/>
    </xf>
    <xf numFmtId="0" fontId="23" fillId="2" borderId="8" xfId="6" applyFont="1" applyFill="1" applyBorder="1" applyAlignment="1">
      <alignment horizontal="center" vertical="center" wrapText="1"/>
    </xf>
    <xf numFmtId="0" fontId="23" fillId="2" borderId="37" xfId="6" applyFont="1" applyFill="1" applyBorder="1" applyAlignment="1">
      <alignment horizontal="center" vertical="center" wrapText="1"/>
    </xf>
    <xf numFmtId="0" fontId="23" fillId="2" borderId="0" xfId="6" applyFont="1" applyFill="1" applyBorder="1" applyAlignment="1">
      <alignment horizontal="center" vertical="center" wrapText="1"/>
    </xf>
    <xf numFmtId="0" fontId="23" fillId="2" borderId="38" xfId="6" applyFont="1" applyFill="1" applyBorder="1" applyAlignment="1">
      <alignment horizontal="center" vertical="center" wrapText="1"/>
    </xf>
    <xf numFmtId="0" fontId="23" fillId="2" borderId="5" xfId="6" applyFont="1" applyFill="1" applyBorder="1" applyAlignment="1">
      <alignment horizontal="center" vertical="center" wrapText="1"/>
    </xf>
    <xf numFmtId="0" fontId="23" fillId="2" borderId="36" xfId="6" applyFont="1" applyFill="1" applyBorder="1" applyAlignment="1">
      <alignment horizontal="center" vertical="center" wrapText="1"/>
    </xf>
    <xf numFmtId="0" fontId="23" fillId="2" borderId="9" xfId="6" applyFont="1" applyFill="1" applyBorder="1" applyAlignment="1">
      <alignment horizontal="center" vertical="center" wrapText="1"/>
    </xf>
    <xf numFmtId="0" fontId="20" fillId="2" borderId="48" xfId="4" applyFont="1" applyFill="1" applyBorder="1" applyAlignment="1">
      <alignment horizontal="left" vertical="center"/>
    </xf>
    <xf numFmtId="0" fontId="20" fillId="2" borderId="49" xfId="4" applyFont="1" applyFill="1" applyBorder="1" applyAlignment="1">
      <alignment horizontal="left" vertical="center"/>
    </xf>
    <xf numFmtId="0" fontId="20" fillId="2" borderId="50" xfId="4" applyFont="1" applyFill="1" applyBorder="1" applyAlignment="1">
      <alignment horizontal="left" vertical="center"/>
    </xf>
    <xf numFmtId="0" fontId="20" fillId="2" borderId="4" xfId="4" applyFont="1" applyFill="1" applyBorder="1" applyAlignment="1">
      <alignment horizontal="left" vertical="center"/>
    </xf>
    <xf numFmtId="0" fontId="20" fillId="2" borderId="35" xfId="4" applyFont="1" applyFill="1" applyBorder="1" applyAlignment="1">
      <alignment horizontal="left" vertical="center"/>
    </xf>
    <xf numFmtId="0" fontId="20" fillId="2" borderId="8" xfId="4" applyFont="1" applyFill="1" applyBorder="1" applyAlignment="1">
      <alignment horizontal="left" vertical="center"/>
    </xf>
    <xf numFmtId="0" fontId="20" fillId="2" borderId="37" xfId="4" applyFont="1" applyFill="1" applyBorder="1" applyAlignment="1">
      <alignment horizontal="left" vertical="center"/>
    </xf>
    <xf numFmtId="0" fontId="20" fillId="2" borderId="0" xfId="4" applyFont="1" applyFill="1" applyBorder="1" applyAlignment="1">
      <alignment horizontal="left" vertical="center"/>
    </xf>
    <xf numFmtId="0" fontId="20" fillId="2" borderId="38" xfId="4" applyFont="1" applyFill="1" applyBorder="1" applyAlignment="1">
      <alignment horizontal="left" vertical="center"/>
    </xf>
    <xf numFmtId="0" fontId="20" fillId="2" borderId="4" xfId="5" applyFont="1" applyFill="1" applyBorder="1" applyAlignment="1">
      <alignment horizontal="center" vertical="center" wrapText="1"/>
    </xf>
    <xf numFmtId="0" fontId="20" fillId="2" borderId="35" xfId="5" applyFont="1" applyFill="1" applyBorder="1" applyAlignment="1">
      <alignment horizontal="center" vertical="center" wrapText="1"/>
    </xf>
    <xf numFmtId="49" fontId="20" fillId="2" borderId="35" xfId="5" applyNumberFormat="1" applyFont="1" applyFill="1" applyBorder="1" applyAlignment="1">
      <alignment horizontal="center" vertical="center" wrapText="1"/>
    </xf>
    <xf numFmtId="0" fontId="20" fillId="2" borderId="8" xfId="5" applyFont="1" applyFill="1" applyBorder="1" applyAlignment="1">
      <alignment horizontal="center" vertical="center" wrapText="1"/>
    </xf>
    <xf numFmtId="0" fontId="20" fillId="2" borderId="37" xfId="5" applyFont="1" applyFill="1" applyBorder="1" applyAlignment="1">
      <alignment horizontal="left" vertical="center" wrapText="1"/>
    </xf>
    <xf numFmtId="0" fontId="22" fillId="2" borderId="0" xfId="6" applyFont="1" applyFill="1" applyBorder="1" applyAlignment="1">
      <alignment horizontal="center" vertical="center" textRotation="255"/>
    </xf>
    <xf numFmtId="0" fontId="20" fillId="2" borderId="45" xfId="4" applyFont="1" applyFill="1" applyBorder="1" applyAlignment="1">
      <alignment horizontal="left" vertical="center"/>
    </xf>
    <xf numFmtId="0" fontId="20" fillId="2" borderId="46" xfId="4" applyFont="1" applyFill="1" applyBorder="1" applyAlignment="1">
      <alignment horizontal="left" vertical="center"/>
    </xf>
    <xf numFmtId="0" fontId="20" fillId="2" borderId="47" xfId="4" applyFont="1" applyFill="1" applyBorder="1" applyAlignment="1">
      <alignment horizontal="left" vertical="center"/>
    </xf>
    <xf numFmtId="0" fontId="22" fillId="2" borderId="45" xfId="4" applyFont="1" applyFill="1" applyBorder="1" applyAlignment="1">
      <alignment horizontal="left" vertical="center" wrapText="1"/>
    </xf>
    <xf numFmtId="0" fontId="22" fillId="2" borderId="46" xfId="4" applyFont="1" applyFill="1" applyBorder="1" applyAlignment="1">
      <alignment horizontal="left" vertical="center" wrapText="1"/>
    </xf>
    <xf numFmtId="0" fontId="22" fillId="2" borderId="47" xfId="4" applyFont="1" applyFill="1" applyBorder="1" applyAlignment="1">
      <alignment horizontal="left" vertical="center" wrapText="1"/>
    </xf>
    <xf numFmtId="0" fontId="20" fillId="2" borderId="4" xfId="4" applyFont="1" applyFill="1" applyBorder="1" applyAlignment="1">
      <alignment horizontal="left" vertical="center" wrapText="1"/>
    </xf>
    <xf numFmtId="0" fontId="20" fillId="2" borderId="37" xfId="4" applyFont="1" applyFill="1" applyBorder="1" applyAlignment="1">
      <alignment horizontal="left" vertical="center" wrapText="1"/>
    </xf>
    <xf numFmtId="0" fontId="20" fillId="2" borderId="4" xfId="4" applyFont="1" applyFill="1" applyBorder="1" applyAlignment="1">
      <alignment vertical="center"/>
    </xf>
    <xf numFmtId="0" fontId="20" fillId="2" borderId="35" xfId="4" applyFont="1" applyFill="1" applyBorder="1" applyAlignment="1">
      <alignment vertical="center"/>
    </xf>
    <xf numFmtId="0" fontId="20" fillId="2" borderId="8" xfId="4" applyFont="1" applyFill="1" applyBorder="1" applyAlignment="1">
      <alignment vertical="center"/>
    </xf>
    <xf numFmtId="0" fontId="20" fillId="2" borderId="35" xfId="4" applyFont="1" applyFill="1" applyBorder="1" applyAlignment="1">
      <alignment horizontal="left" vertical="center" wrapText="1"/>
    </xf>
    <xf numFmtId="0" fontId="20" fillId="2" borderId="8" xfId="4" applyFont="1" applyFill="1" applyBorder="1" applyAlignment="1">
      <alignment horizontal="left" vertical="center" wrapText="1"/>
    </xf>
    <xf numFmtId="0" fontId="20" fillId="2" borderId="5" xfId="4" applyFont="1" applyFill="1" applyBorder="1" applyAlignment="1">
      <alignment horizontal="left" vertical="center" wrapText="1"/>
    </xf>
    <xf numFmtId="0" fontId="20" fillId="2" borderId="36" xfId="4" applyFont="1" applyFill="1" applyBorder="1" applyAlignment="1">
      <alignment horizontal="left" vertical="center" wrapText="1"/>
    </xf>
    <xf numFmtId="0" fontId="20" fillId="2" borderId="9" xfId="4" applyFont="1" applyFill="1" applyBorder="1" applyAlignment="1">
      <alignment horizontal="left" vertical="center" wrapText="1"/>
    </xf>
    <xf numFmtId="0" fontId="20" fillId="2" borderId="5" xfId="4" applyFont="1" applyFill="1" applyBorder="1" applyAlignment="1">
      <alignment horizontal="left" vertical="center"/>
    </xf>
    <xf numFmtId="0" fontId="20" fillId="2" borderId="36" xfId="4" applyFont="1" applyFill="1" applyBorder="1" applyAlignment="1">
      <alignment horizontal="left" vertical="center"/>
    </xf>
    <xf numFmtId="0" fontId="20" fillId="2" borderId="9" xfId="4" applyFont="1" applyFill="1" applyBorder="1" applyAlignment="1">
      <alignment horizontal="left" vertical="center"/>
    </xf>
    <xf numFmtId="0" fontId="20" fillId="2" borderId="42" xfId="4" applyFont="1" applyFill="1" applyBorder="1" applyAlignment="1">
      <alignment horizontal="left" vertical="center"/>
    </xf>
    <xf numFmtId="0" fontId="20" fillId="2" borderId="43" xfId="4" applyFont="1" applyFill="1" applyBorder="1" applyAlignment="1">
      <alignment horizontal="left" vertical="center"/>
    </xf>
    <xf numFmtId="0" fontId="20" fillId="2" borderId="44" xfId="4" applyFont="1" applyFill="1" applyBorder="1" applyAlignment="1">
      <alignment horizontal="left" vertical="center"/>
    </xf>
    <xf numFmtId="0" fontId="20" fillId="2" borderId="4" xfId="4" applyFont="1" applyFill="1" applyBorder="1" applyAlignment="1">
      <alignment horizontal="center" vertical="center" wrapText="1"/>
    </xf>
    <xf numFmtId="0" fontId="20" fillId="2" borderId="8" xfId="4" applyFont="1" applyFill="1" applyBorder="1" applyAlignment="1">
      <alignment horizontal="center" vertical="center" wrapText="1"/>
    </xf>
    <xf numFmtId="0" fontId="20" fillId="2" borderId="5" xfId="4" applyFont="1" applyFill="1" applyBorder="1" applyAlignment="1">
      <alignment horizontal="center" vertical="center" wrapText="1"/>
    </xf>
    <xf numFmtId="0" fontId="20" fillId="2" borderId="9" xfId="4" applyFont="1" applyFill="1" applyBorder="1" applyAlignment="1">
      <alignment horizontal="center" vertical="center" wrapText="1"/>
    </xf>
    <xf numFmtId="31" fontId="20" fillId="2" borderId="35" xfId="4" applyNumberFormat="1" applyFont="1" applyFill="1" applyBorder="1" applyAlignment="1">
      <alignment horizontal="left" vertical="center"/>
    </xf>
    <xf numFmtId="0" fontId="20" fillId="2" borderId="0" xfId="4" applyFont="1" applyFill="1" applyAlignment="1">
      <alignment horizontal="left" vertical="top"/>
    </xf>
    <xf numFmtId="0" fontId="20" fillId="2" borderId="0" xfId="4" applyFont="1" applyFill="1" applyAlignment="1">
      <alignment horizontal="left" vertical="top" wrapText="1"/>
    </xf>
    <xf numFmtId="49" fontId="20" fillId="0" borderId="6" xfId="5" applyNumberFormat="1" applyFont="1" applyBorder="1" applyAlignment="1">
      <alignment horizontal="left" vertical="center"/>
    </xf>
    <xf numFmtId="49" fontId="20" fillId="0" borderId="3" xfId="5" applyNumberFormat="1" applyFont="1" applyBorder="1" applyAlignment="1">
      <alignment horizontal="left" vertical="center"/>
    </xf>
    <xf numFmtId="49" fontId="20" fillId="0" borderId="7" xfId="5" applyNumberFormat="1" applyFont="1" applyBorder="1" applyAlignment="1">
      <alignment horizontal="left" vertical="center"/>
    </xf>
    <xf numFmtId="0" fontId="20" fillId="2" borderId="4" xfId="4" applyFont="1" applyFill="1" applyBorder="1" applyAlignment="1">
      <alignment horizontal="center" vertical="center" textRotation="255"/>
    </xf>
    <xf numFmtId="0" fontId="20" fillId="2" borderId="37" xfId="4" applyFont="1" applyFill="1" applyBorder="1" applyAlignment="1">
      <alignment horizontal="center" vertical="center" textRotation="255"/>
    </xf>
    <xf numFmtId="0" fontId="20" fillId="2" borderId="5" xfId="5" applyFont="1" applyFill="1" applyBorder="1" applyAlignment="1">
      <alignment horizontal="left" vertical="top" wrapText="1"/>
    </xf>
    <xf numFmtId="0" fontId="20" fillId="2" borderId="36" xfId="5" applyFont="1" applyFill="1" applyBorder="1" applyAlignment="1">
      <alignment horizontal="left" vertical="top" wrapText="1"/>
    </xf>
    <xf numFmtId="0" fontId="20" fillId="2" borderId="9" xfId="5" applyFont="1" applyFill="1" applyBorder="1" applyAlignment="1">
      <alignment horizontal="left" vertical="top" wrapText="1"/>
    </xf>
    <xf numFmtId="49" fontId="20" fillId="2" borderId="6" xfId="4" applyNumberFormat="1" applyFont="1" applyFill="1" applyBorder="1" applyAlignment="1">
      <alignment horizontal="left" vertical="center"/>
    </xf>
    <xf numFmtId="49" fontId="20" fillId="2" borderId="3" xfId="4" applyNumberFormat="1" applyFont="1" applyFill="1" applyBorder="1" applyAlignment="1">
      <alignment horizontal="left" vertical="center"/>
    </xf>
    <xf numFmtId="49" fontId="20" fillId="2" borderId="3" xfId="4" applyNumberFormat="1" applyFont="1" applyFill="1" applyBorder="1" applyAlignment="1">
      <alignment horizontal="center" vertical="center"/>
    </xf>
    <xf numFmtId="49" fontId="20" fillId="2" borderId="7" xfId="4" applyNumberFormat="1" applyFont="1" applyFill="1" applyBorder="1" applyAlignment="1">
      <alignment horizontal="center" vertical="center"/>
    </xf>
    <xf numFmtId="49" fontId="20" fillId="2" borderId="7" xfId="4" applyNumberFormat="1" applyFont="1" applyFill="1" applyBorder="1" applyAlignment="1">
      <alignment horizontal="left" vertical="center"/>
    </xf>
    <xf numFmtId="0" fontId="20" fillId="2" borderId="1" xfId="5" applyFont="1" applyFill="1" applyBorder="1" applyAlignment="1">
      <alignment horizontal="center" vertical="center"/>
    </xf>
    <xf numFmtId="0" fontId="20" fillId="2" borderId="0" xfId="4" applyFont="1" applyFill="1" applyAlignment="1">
      <alignment horizontal="center" vertical="center"/>
    </xf>
    <xf numFmtId="0" fontId="22" fillId="2" borderId="0" xfId="4" applyFont="1" applyFill="1" applyAlignment="1">
      <alignment horizontal="left" vertical="center"/>
    </xf>
    <xf numFmtId="49" fontId="22" fillId="0" borderId="0" xfId="4" applyNumberFormat="1" applyFont="1" applyBorder="1" applyAlignment="1">
      <alignment horizontal="center" vertical="center"/>
    </xf>
    <xf numFmtId="0" fontId="22" fillId="2" borderId="12" xfId="4" applyFont="1" applyFill="1" applyBorder="1" applyAlignment="1">
      <alignment horizontal="center" vertical="top" wrapText="1"/>
    </xf>
    <xf numFmtId="0" fontId="22" fillId="2" borderId="0" xfId="4" applyFont="1" applyFill="1" applyBorder="1" applyAlignment="1">
      <alignment horizontal="center" vertical="top" wrapText="1"/>
    </xf>
    <xf numFmtId="0" fontId="22" fillId="2" borderId="12" xfId="4" applyFont="1" applyFill="1" applyBorder="1" applyAlignment="1">
      <alignment horizontal="left" vertical="top" wrapText="1"/>
    </xf>
    <xf numFmtId="0" fontId="22" fillId="2" borderId="0" xfId="4" applyFont="1" applyFill="1" applyBorder="1" applyAlignment="1">
      <alignment horizontal="left" vertical="top" wrapText="1"/>
    </xf>
    <xf numFmtId="0" fontId="20" fillId="2" borderId="28" xfId="5" applyFont="1" applyFill="1" applyBorder="1" applyAlignment="1">
      <alignment horizontal="center" vertical="center" wrapText="1"/>
    </xf>
    <xf numFmtId="0" fontId="20" fillId="2" borderId="15" xfId="5" applyFont="1" applyFill="1" applyBorder="1" applyAlignment="1">
      <alignment horizontal="left" vertical="center" wrapText="1"/>
    </xf>
    <xf numFmtId="0" fontId="20" fillId="2" borderId="65" xfId="4" applyFont="1" applyFill="1" applyBorder="1" applyAlignment="1">
      <alignment horizontal="center" vertical="center" textRotation="255"/>
    </xf>
    <xf numFmtId="0" fontId="20" fillId="2" borderId="71" xfId="6" applyFont="1" applyFill="1" applyBorder="1" applyAlignment="1">
      <alignment horizontal="center" vertical="center" textRotation="255"/>
    </xf>
    <xf numFmtId="0" fontId="20" fillId="2" borderId="73" xfId="6" applyFont="1" applyFill="1" applyBorder="1" applyAlignment="1">
      <alignment horizontal="center" vertical="center" textRotation="255"/>
    </xf>
    <xf numFmtId="0" fontId="20" fillId="2" borderId="66" xfId="4" applyFont="1" applyFill="1" applyBorder="1" applyAlignment="1">
      <alignment horizontal="left" vertical="center"/>
    </xf>
    <xf numFmtId="0" fontId="20" fillId="2" borderId="12" xfId="4" applyFont="1" applyFill="1" applyBorder="1" applyAlignment="1">
      <alignment horizontal="left" vertical="center"/>
    </xf>
    <xf numFmtId="0" fontId="20" fillId="2" borderId="67" xfId="4" applyFont="1" applyFill="1" applyBorder="1" applyAlignment="1">
      <alignment horizontal="left" vertical="center"/>
    </xf>
    <xf numFmtId="0" fontId="20" fillId="2" borderId="68" xfId="4" applyFont="1" applyFill="1" applyBorder="1" applyAlignment="1">
      <alignment horizontal="left" vertical="center"/>
    </xf>
    <xf numFmtId="0" fontId="20" fillId="2" borderId="69" xfId="4" applyFont="1" applyFill="1" applyBorder="1" applyAlignment="1">
      <alignment horizontal="left" vertical="center"/>
    </xf>
    <xf numFmtId="0" fontId="20" fillId="2" borderId="83" xfId="4" applyFont="1" applyFill="1" applyBorder="1" applyAlignment="1">
      <alignment horizontal="left" vertical="center"/>
    </xf>
    <xf numFmtId="0" fontId="20" fillId="2" borderId="66" xfId="4" applyFont="1" applyFill="1" applyBorder="1" applyAlignment="1">
      <alignment horizontal="center" vertical="center"/>
    </xf>
    <xf numFmtId="0" fontId="20" fillId="2" borderId="12" xfId="4" applyFont="1" applyFill="1" applyBorder="1" applyAlignment="1">
      <alignment horizontal="center" vertical="center"/>
    </xf>
    <xf numFmtId="0" fontId="20" fillId="2" borderId="67" xfId="4" applyFont="1" applyFill="1" applyBorder="1" applyAlignment="1">
      <alignment horizontal="center" vertical="center"/>
    </xf>
    <xf numFmtId="176" fontId="20" fillId="2" borderId="66" xfId="4" applyNumberFormat="1" applyFont="1" applyFill="1" applyBorder="1" applyAlignment="1">
      <alignment horizontal="left" vertical="center"/>
    </xf>
    <xf numFmtId="176" fontId="20" fillId="2" borderId="12" xfId="4" applyNumberFormat="1" applyFont="1" applyFill="1" applyBorder="1" applyAlignment="1">
      <alignment horizontal="left" vertical="center"/>
    </xf>
    <xf numFmtId="176" fontId="20" fillId="2" borderId="13" xfId="4" applyNumberFormat="1" applyFont="1" applyFill="1" applyBorder="1" applyAlignment="1">
      <alignment horizontal="left" vertical="center"/>
    </xf>
    <xf numFmtId="176" fontId="20" fillId="2" borderId="5" xfId="4" applyNumberFormat="1" applyFont="1" applyFill="1" applyBorder="1" applyAlignment="1">
      <alignment horizontal="left" vertical="center"/>
    </xf>
    <xf numFmtId="176" fontId="20" fillId="2" borderId="36" xfId="4" applyNumberFormat="1" applyFont="1" applyFill="1" applyBorder="1" applyAlignment="1">
      <alignment horizontal="left" vertical="center"/>
    </xf>
    <xf numFmtId="176" fontId="20" fillId="2" borderId="25" xfId="4" applyNumberFormat="1" applyFont="1" applyFill="1" applyBorder="1" applyAlignment="1">
      <alignment horizontal="left" vertical="center"/>
    </xf>
    <xf numFmtId="0" fontId="20" fillId="2" borderId="74" xfId="4" applyFont="1" applyFill="1" applyBorder="1" applyAlignment="1">
      <alignment horizontal="left" vertical="center"/>
    </xf>
    <xf numFmtId="0" fontId="20" fillId="2" borderId="17" xfId="4" applyFont="1" applyFill="1" applyBorder="1" applyAlignment="1">
      <alignment horizontal="left" vertical="center"/>
    </xf>
    <xf numFmtId="0" fontId="20" fillId="2" borderId="75" xfId="4" applyFont="1" applyFill="1" applyBorder="1" applyAlignment="1">
      <alignment horizontal="left" vertical="center"/>
    </xf>
    <xf numFmtId="0" fontId="20" fillId="2" borderId="74" xfId="5" applyFont="1" applyFill="1" applyBorder="1" applyAlignment="1">
      <alignment horizontal="left" vertical="center" wrapText="1"/>
    </xf>
    <xf numFmtId="0" fontId="20" fillId="2" borderId="17" xfId="5" applyFont="1" applyFill="1" applyBorder="1" applyAlignment="1">
      <alignment horizontal="left" vertical="center" wrapText="1"/>
    </xf>
    <xf numFmtId="0" fontId="20" fillId="2" borderId="18" xfId="5" applyFont="1" applyFill="1" applyBorder="1" applyAlignment="1">
      <alignment horizontal="left" vertical="center" wrapText="1"/>
    </xf>
    <xf numFmtId="0" fontId="20" fillId="2" borderId="5" xfId="5" applyFont="1" applyFill="1" applyBorder="1" applyAlignment="1">
      <alignment horizontal="left" vertical="center" wrapText="1"/>
    </xf>
    <xf numFmtId="0" fontId="20" fillId="2" borderId="36" xfId="5" applyFont="1" applyFill="1" applyBorder="1" applyAlignment="1">
      <alignment horizontal="left" vertical="center" wrapText="1"/>
    </xf>
    <xf numFmtId="0" fontId="20" fillId="2" borderId="25" xfId="5" applyFont="1" applyFill="1" applyBorder="1" applyAlignment="1">
      <alignment horizontal="left" vertical="center" wrapText="1"/>
    </xf>
    <xf numFmtId="0" fontId="20" fillId="2" borderId="71" xfId="4" applyFont="1" applyFill="1" applyBorder="1" applyAlignment="1">
      <alignment horizontal="center" vertical="center" textRotation="255"/>
    </xf>
    <xf numFmtId="0" fontId="20" fillId="2" borderId="73" xfId="4" applyFont="1" applyFill="1" applyBorder="1" applyAlignment="1">
      <alignment horizontal="center" vertical="center" textRotation="255"/>
    </xf>
    <xf numFmtId="0" fontId="20" fillId="2" borderId="76" xfId="4" applyFont="1" applyFill="1" applyBorder="1" applyAlignment="1">
      <alignment horizontal="left" vertical="center"/>
    </xf>
    <xf numFmtId="0" fontId="20" fillId="2" borderId="77" xfId="4" applyFont="1" applyFill="1" applyBorder="1" applyAlignment="1">
      <alignment horizontal="left" vertical="center"/>
    </xf>
    <xf numFmtId="0" fontId="20" fillId="2" borderId="78" xfId="4" applyFont="1" applyFill="1" applyBorder="1" applyAlignment="1">
      <alignment horizontal="left" vertical="center"/>
    </xf>
    <xf numFmtId="0" fontId="20" fillId="2" borderId="76" xfId="5" applyFont="1" applyFill="1" applyBorder="1" applyAlignment="1">
      <alignment horizontal="center" vertical="top" wrapText="1"/>
    </xf>
    <xf numFmtId="0" fontId="20" fillId="2" borderId="77" xfId="5" applyFont="1" applyFill="1" applyBorder="1" applyAlignment="1">
      <alignment horizontal="center" vertical="top" wrapText="1"/>
    </xf>
    <xf numFmtId="0" fontId="20" fillId="2" borderId="78" xfId="5" applyFont="1" applyFill="1" applyBorder="1" applyAlignment="1">
      <alignment horizontal="center" vertical="top" wrapText="1"/>
    </xf>
    <xf numFmtId="176" fontId="20" fillId="2" borderId="6" xfId="5" applyNumberFormat="1" applyFont="1" applyFill="1" applyBorder="1" applyAlignment="1">
      <alignment horizontal="left" vertical="center" wrapText="1" indent="1"/>
    </xf>
    <xf numFmtId="176" fontId="20" fillId="2" borderId="3" xfId="5" applyNumberFormat="1" applyFont="1" applyFill="1" applyBorder="1" applyAlignment="1">
      <alignment horizontal="left" vertical="center" wrapText="1" indent="1"/>
    </xf>
    <xf numFmtId="176" fontId="20" fillId="2" borderId="31" xfId="5" applyNumberFormat="1" applyFont="1" applyFill="1" applyBorder="1" applyAlignment="1">
      <alignment horizontal="left" vertical="center" wrapText="1" indent="1"/>
    </xf>
    <xf numFmtId="0" fontId="20" fillId="2" borderId="25" xfId="4" applyFont="1" applyFill="1" applyBorder="1" applyAlignment="1">
      <alignment horizontal="center" vertical="center"/>
    </xf>
    <xf numFmtId="0" fontId="20" fillId="2" borderId="82" xfId="4" applyFont="1" applyFill="1" applyBorder="1" applyAlignment="1">
      <alignment horizontal="left" vertical="center"/>
    </xf>
    <xf numFmtId="0" fontId="20" fillId="2" borderId="48" xfId="4" applyFont="1" applyFill="1" applyBorder="1" applyAlignment="1">
      <alignment horizontal="left" vertical="center" wrapText="1"/>
    </xf>
    <xf numFmtId="0" fontId="20" fillId="2" borderId="49" xfId="4" applyFont="1" applyFill="1" applyBorder="1" applyAlignment="1">
      <alignment horizontal="left" vertical="center" wrapText="1"/>
    </xf>
    <xf numFmtId="0" fontId="20" fillId="2" borderId="72" xfId="4" applyFont="1" applyFill="1" applyBorder="1" applyAlignment="1">
      <alignment horizontal="left" vertical="center" wrapText="1"/>
    </xf>
    <xf numFmtId="176" fontId="20" fillId="2" borderId="5" xfId="4" applyNumberFormat="1" applyFont="1" applyFill="1" applyBorder="1" applyAlignment="1">
      <alignment horizontal="left" vertical="top"/>
    </xf>
    <xf numFmtId="176" fontId="20" fillId="2" borderId="36" xfId="4" applyNumberFormat="1" applyFont="1" applyFill="1" applyBorder="1" applyAlignment="1">
      <alignment horizontal="left" vertical="top"/>
    </xf>
    <xf numFmtId="176" fontId="20" fillId="2" borderId="25" xfId="4" applyNumberFormat="1" applyFont="1" applyFill="1" applyBorder="1" applyAlignment="1">
      <alignment horizontal="left" vertical="top"/>
    </xf>
    <xf numFmtId="0" fontId="20" fillId="2" borderId="4" xfId="4" applyFont="1" applyFill="1" applyBorder="1" applyAlignment="1">
      <alignment horizontal="left" vertical="top" wrapText="1"/>
    </xf>
    <xf numFmtId="0" fontId="20" fillId="2" borderId="35" xfId="4" applyFont="1" applyFill="1" applyBorder="1" applyAlignment="1">
      <alignment horizontal="left" vertical="top" wrapText="1"/>
    </xf>
    <xf numFmtId="0" fontId="20" fillId="2" borderId="8" xfId="4" applyFont="1" applyFill="1" applyBorder="1" applyAlignment="1">
      <alignment horizontal="left" vertical="top" wrapText="1"/>
    </xf>
    <xf numFmtId="0" fontId="20" fillId="2" borderId="5" xfId="4" applyFont="1" applyFill="1" applyBorder="1" applyAlignment="1">
      <alignment horizontal="left" vertical="top" wrapText="1"/>
    </xf>
    <xf numFmtId="0" fontId="20" fillId="2" borderId="36" xfId="4" applyFont="1" applyFill="1" applyBorder="1" applyAlignment="1">
      <alignment horizontal="left" vertical="top" wrapText="1"/>
    </xf>
    <xf numFmtId="0" fontId="20" fillId="2" borderId="9" xfId="4" applyFont="1" applyFill="1" applyBorder="1" applyAlignment="1">
      <alignment horizontal="left" vertical="top" wrapText="1"/>
    </xf>
    <xf numFmtId="0" fontId="20" fillId="2" borderId="4" xfId="4" applyFont="1" applyFill="1" applyBorder="1" applyAlignment="1">
      <alignment horizontal="left" vertical="top"/>
    </xf>
    <xf numFmtId="0" fontId="20" fillId="2" borderId="35" xfId="4" applyFont="1" applyFill="1" applyBorder="1" applyAlignment="1">
      <alignment horizontal="left" vertical="top"/>
    </xf>
    <xf numFmtId="0" fontId="20" fillId="2" borderId="28" xfId="4" applyFont="1" applyFill="1" applyBorder="1" applyAlignment="1">
      <alignment horizontal="left" vertical="top"/>
    </xf>
    <xf numFmtId="0" fontId="20" fillId="2" borderId="70" xfId="4" applyFont="1" applyFill="1" applyBorder="1" applyAlignment="1">
      <alignment horizontal="left" vertical="center"/>
    </xf>
    <xf numFmtId="49" fontId="20" fillId="2" borderId="31" xfId="4" applyNumberFormat="1" applyFont="1" applyFill="1" applyBorder="1" applyAlignment="1">
      <alignment horizontal="left" vertical="center"/>
    </xf>
    <xf numFmtId="0" fontId="20" fillId="2" borderId="0" xfId="4" applyFont="1" applyFill="1" applyAlignment="1">
      <alignment horizontal="right" vertical="center"/>
    </xf>
    <xf numFmtId="49" fontId="22" fillId="0" borderId="0" xfId="4" applyNumberFormat="1" applyFont="1" applyAlignment="1">
      <alignment horizontal="center" vertical="center"/>
    </xf>
    <xf numFmtId="0" fontId="28" fillId="2" borderId="0" xfId="8" applyFont="1" applyFill="1" applyAlignment="1">
      <alignment horizontal="left" vertical="top"/>
    </xf>
    <xf numFmtId="0" fontId="30" fillId="2" borderId="22" xfId="8" applyFont="1" applyFill="1" applyBorder="1" applyAlignment="1">
      <alignment horizontal="center" vertical="center" wrapText="1"/>
    </xf>
    <xf numFmtId="0" fontId="30" fillId="2" borderId="17" xfId="8" applyFont="1" applyFill="1" applyBorder="1" applyAlignment="1">
      <alignment horizontal="center" vertical="center" wrapText="1"/>
    </xf>
    <xf numFmtId="49" fontId="30" fillId="2" borderId="90" xfId="8" applyNumberFormat="1" applyFont="1" applyFill="1" applyBorder="1" applyAlignment="1">
      <alignment horizontal="right" vertical="center" wrapText="1"/>
    </xf>
    <xf numFmtId="49" fontId="30" fillId="2" borderId="88" xfId="8" applyNumberFormat="1" applyFont="1" applyFill="1" applyBorder="1" applyAlignment="1">
      <alignment horizontal="right" vertical="center" wrapText="1"/>
    </xf>
    <xf numFmtId="178" fontId="30" fillId="2" borderId="88" xfId="8" applyNumberFormat="1" applyFont="1" applyFill="1" applyBorder="1" applyAlignment="1">
      <alignment horizontal="center" vertical="center" wrapText="1"/>
    </xf>
    <xf numFmtId="0" fontId="30" fillId="2" borderId="88" xfId="8" applyFont="1" applyFill="1" applyBorder="1" applyAlignment="1">
      <alignment horizontal="center" vertical="center" wrapText="1"/>
    </xf>
    <xf numFmtId="0" fontId="30" fillId="2" borderId="34" xfId="8" applyFont="1" applyFill="1" applyBorder="1" applyAlignment="1">
      <alignment horizontal="center" vertical="center" wrapText="1"/>
    </xf>
    <xf numFmtId="0" fontId="28" fillId="2" borderId="73" xfId="8" applyFont="1" applyFill="1" applyBorder="1" applyAlignment="1">
      <alignment horizontal="center" vertical="center"/>
    </xf>
    <xf numFmtId="0" fontId="28" fillId="2" borderId="94" xfId="8" applyFont="1" applyFill="1" applyBorder="1" applyAlignment="1">
      <alignment horizontal="center" vertical="center"/>
    </xf>
    <xf numFmtId="0" fontId="28" fillId="2" borderId="90" xfId="8" applyFont="1" applyFill="1" applyBorder="1" applyAlignment="1">
      <alignment horizontal="left" vertical="center"/>
    </xf>
    <xf numFmtId="0" fontId="28" fillId="2" borderId="88" xfId="8" applyFont="1" applyFill="1" applyBorder="1" applyAlignment="1">
      <alignment horizontal="left" vertical="center"/>
    </xf>
    <xf numFmtId="0" fontId="28" fillId="2" borderId="34" xfId="8" applyFont="1" applyFill="1" applyBorder="1" applyAlignment="1">
      <alignment horizontal="left" vertical="center"/>
    </xf>
    <xf numFmtId="0" fontId="30" fillId="2" borderId="30" xfId="8" applyFont="1" applyFill="1" applyBorder="1" applyAlignment="1">
      <alignment horizontal="center" vertical="center" wrapText="1"/>
    </xf>
    <xf numFmtId="0" fontId="30" fillId="2" borderId="3" xfId="8" applyFont="1" applyFill="1" applyBorder="1" applyAlignment="1">
      <alignment horizontal="center" vertical="center" wrapText="1"/>
    </xf>
    <xf numFmtId="49" fontId="30" fillId="2" borderId="6" xfId="8" applyNumberFormat="1" applyFont="1" applyFill="1" applyBorder="1" applyAlignment="1">
      <alignment horizontal="right" vertical="center" wrapText="1"/>
    </xf>
    <xf numFmtId="49" fontId="30" fillId="2" borderId="3" xfId="8" applyNumberFormat="1" applyFont="1" applyFill="1" applyBorder="1" applyAlignment="1">
      <alignment horizontal="right" vertical="center" wrapText="1"/>
    </xf>
    <xf numFmtId="49" fontId="30" fillId="2" borderId="3" xfId="8" applyNumberFormat="1" applyFont="1" applyFill="1" applyBorder="1" applyAlignment="1">
      <alignment horizontal="center" vertical="center" wrapText="1"/>
    </xf>
    <xf numFmtId="49" fontId="30" fillId="2" borderId="3" xfId="8" applyNumberFormat="1" applyFont="1" applyFill="1" applyBorder="1" applyAlignment="1">
      <alignment horizontal="left" vertical="center" wrapText="1"/>
    </xf>
    <xf numFmtId="49" fontId="30" fillId="2" borderId="31" xfId="8" applyNumberFormat="1" applyFont="1" applyFill="1" applyBorder="1" applyAlignment="1">
      <alignment horizontal="left" vertical="center" wrapText="1"/>
    </xf>
    <xf numFmtId="0" fontId="28" fillId="2" borderId="6" xfId="8" applyFont="1" applyFill="1" applyBorder="1" applyAlignment="1">
      <alignment horizontal="center" vertical="center" wrapText="1"/>
    </xf>
    <xf numFmtId="0" fontId="28" fillId="2" borderId="3" xfId="8" applyFont="1" applyFill="1" applyBorder="1" applyAlignment="1">
      <alignment horizontal="center" vertical="center" wrapText="1"/>
    </xf>
    <xf numFmtId="0" fontId="28" fillId="2" borderId="7" xfId="8" applyFont="1" applyFill="1" applyBorder="1" applyAlignment="1">
      <alignment horizontal="center" vertical="center" wrapText="1"/>
    </xf>
    <xf numFmtId="0" fontId="32" fillId="2" borderId="35" xfId="8" applyFont="1" applyFill="1" applyBorder="1" applyAlignment="1">
      <alignment horizontal="center" vertical="center" wrapText="1"/>
    </xf>
    <xf numFmtId="0" fontId="32" fillId="2" borderId="8" xfId="8" applyFont="1" applyFill="1" applyBorder="1" applyAlignment="1">
      <alignment horizontal="center" vertical="center" wrapText="1"/>
    </xf>
    <xf numFmtId="0" fontId="32" fillId="2" borderId="0" xfId="8" applyFont="1" applyFill="1" applyAlignment="1">
      <alignment horizontal="center" vertical="center" wrapText="1"/>
    </xf>
    <xf numFmtId="0" fontId="32" fillId="2" borderId="38" xfId="8" applyFont="1" applyFill="1" applyBorder="1" applyAlignment="1">
      <alignment horizontal="center" vertical="center" wrapText="1"/>
    </xf>
    <xf numFmtId="0" fontId="32" fillId="2" borderId="36" xfId="8" applyFont="1" applyFill="1" applyBorder="1" applyAlignment="1">
      <alignment horizontal="center" vertical="center" wrapText="1"/>
    </xf>
    <xf numFmtId="0" fontId="32" fillId="2" borderId="9" xfId="8" applyFont="1" applyFill="1" applyBorder="1" applyAlignment="1">
      <alignment horizontal="center" vertical="center" wrapText="1"/>
    </xf>
    <xf numFmtId="49" fontId="28" fillId="2" borderId="6" xfId="8" applyNumberFormat="1" applyFont="1" applyFill="1" applyBorder="1" applyAlignment="1">
      <alignment horizontal="center" vertical="center" wrapText="1"/>
    </xf>
    <xf numFmtId="49" fontId="28" fillId="2" borderId="3" xfId="8" applyNumberFormat="1" applyFont="1" applyFill="1" applyBorder="1" applyAlignment="1">
      <alignment horizontal="center" vertical="center" wrapText="1"/>
    </xf>
    <xf numFmtId="49" fontId="28" fillId="2" borderId="7" xfId="8" applyNumberFormat="1" applyFont="1" applyFill="1" applyBorder="1" applyAlignment="1">
      <alignment horizontal="center" vertical="center" wrapText="1"/>
    </xf>
    <xf numFmtId="49" fontId="30" fillId="2" borderId="6" xfId="8" applyNumberFormat="1" applyFont="1" applyFill="1" applyBorder="1" applyAlignment="1">
      <alignment horizontal="left" vertical="center" wrapText="1"/>
    </xf>
    <xf numFmtId="0" fontId="30" fillId="2" borderId="27" xfId="8" applyFont="1" applyFill="1" applyBorder="1" applyAlignment="1">
      <alignment horizontal="center" vertical="center" wrapText="1"/>
    </xf>
    <xf numFmtId="0" fontId="30" fillId="2" borderId="35" xfId="8" applyFont="1" applyFill="1" applyBorder="1" applyAlignment="1">
      <alignment horizontal="center" vertical="center" wrapText="1"/>
    </xf>
    <xf numFmtId="0" fontId="28" fillId="2" borderId="27" xfId="8" applyFont="1" applyFill="1" applyBorder="1" applyAlignment="1">
      <alignment horizontal="center" vertical="center"/>
    </xf>
    <xf numFmtId="0" fontId="28" fillId="2" borderId="35" xfId="8" applyFont="1" applyFill="1" applyBorder="1" applyAlignment="1">
      <alignment horizontal="center" vertical="center"/>
    </xf>
    <xf numFmtId="0" fontId="28" fillId="2" borderId="8" xfId="8" applyFont="1" applyFill="1" applyBorder="1" applyAlignment="1">
      <alignment horizontal="center" vertical="center"/>
    </xf>
    <xf numFmtId="0" fontId="28" fillId="2" borderId="26" xfId="8" applyFont="1" applyFill="1" applyBorder="1" applyAlignment="1">
      <alignment horizontal="center" vertical="center"/>
    </xf>
    <xf numFmtId="0" fontId="28" fillId="2" borderId="0" xfId="8" applyFont="1" applyFill="1" applyAlignment="1">
      <alignment horizontal="center" vertical="center"/>
    </xf>
    <xf numFmtId="0" fontId="28" fillId="2" borderId="38" xfId="8" applyFont="1" applyFill="1" applyBorder="1" applyAlignment="1">
      <alignment horizontal="center" vertical="center"/>
    </xf>
    <xf numFmtId="0" fontId="28" fillId="2" borderId="24" xfId="8" applyFont="1" applyFill="1" applyBorder="1" applyAlignment="1">
      <alignment horizontal="center" vertical="center"/>
    </xf>
    <xf numFmtId="0" fontId="28" fillId="2" borderId="36" xfId="8" applyFont="1" applyFill="1" applyBorder="1" applyAlignment="1">
      <alignment horizontal="center" vertical="center"/>
    </xf>
    <xf numFmtId="0" fontId="28" fillId="2" borderId="9" xfId="8" applyFont="1" applyFill="1" applyBorder="1" applyAlignment="1">
      <alignment horizontal="center" vertical="center"/>
    </xf>
    <xf numFmtId="0" fontId="31" fillId="2" borderId="1" xfId="8" applyFont="1" applyFill="1" applyBorder="1" applyAlignment="1">
      <alignment horizontal="center" vertical="center"/>
    </xf>
    <xf numFmtId="0" fontId="31" fillId="2" borderId="91" xfId="8" applyFont="1" applyFill="1" applyBorder="1" applyAlignment="1">
      <alignment horizontal="center" vertical="center"/>
    </xf>
    <xf numFmtId="0" fontId="28" fillId="2" borderId="33" xfId="8" applyFont="1" applyFill="1" applyBorder="1" applyAlignment="1">
      <alignment horizontal="center" vertical="center" wrapText="1"/>
    </xf>
    <xf numFmtId="0" fontId="28" fillId="2" borderId="88" xfId="8" applyFont="1" applyFill="1" applyBorder="1" applyAlignment="1">
      <alignment horizontal="center" vertical="center" wrapText="1"/>
    </xf>
    <xf numFmtId="0" fontId="28" fillId="2" borderId="89" xfId="8" applyFont="1" applyFill="1" applyBorder="1" applyAlignment="1">
      <alignment horizontal="center" vertical="center" wrapText="1"/>
    </xf>
    <xf numFmtId="177" fontId="28" fillId="2" borderId="90" xfId="8" applyNumberFormat="1" applyFont="1" applyFill="1" applyBorder="1" applyAlignment="1">
      <alignment horizontal="center" vertical="center" wrapText="1"/>
    </xf>
    <xf numFmtId="177" fontId="28" fillId="2" borderId="88" xfId="8" applyNumberFormat="1" applyFont="1" applyFill="1" applyBorder="1" applyAlignment="1">
      <alignment horizontal="center" vertical="center" wrapText="1"/>
    </xf>
    <xf numFmtId="0" fontId="28" fillId="2" borderId="90" xfId="8" applyFont="1" applyFill="1" applyBorder="1" applyAlignment="1">
      <alignment horizontal="center" vertical="center" wrapText="1"/>
    </xf>
    <xf numFmtId="0" fontId="28" fillId="2" borderId="90" xfId="8" applyFont="1" applyFill="1" applyBorder="1" applyAlignment="1">
      <alignment horizontal="center" vertical="center"/>
    </xf>
    <xf numFmtId="0" fontId="28" fillId="2" borderId="88" xfId="8" applyFont="1" applyFill="1" applyBorder="1" applyAlignment="1">
      <alignment horizontal="center" vertical="center"/>
    </xf>
    <xf numFmtId="49" fontId="20" fillId="0" borderId="90" xfId="4" applyNumberFormat="1" applyFont="1" applyBorder="1" applyAlignment="1">
      <alignment horizontal="left" vertical="center"/>
    </xf>
    <xf numFmtId="49" fontId="20" fillId="0" borderId="88" xfId="4" applyNumberFormat="1" applyFont="1" applyBorder="1" applyAlignment="1">
      <alignment horizontal="left" vertical="center"/>
    </xf>
    <xf numFmtId="49" fontId="20" fillId="0" borderId="34" xfId="4" applyNumberFormat="1" applyFont="1" applyBorder="1" applyAlignment="1">
      <alignment horizontal="left" vertical="center"/>
    </xf>
    <xf numFmtId="0" fontId="28" fillId="2" borderId="33" xfId="8" applyFont="1" applyFill="1" applyBorder="1" applyAlignment="1">
      <alignment horizontal="center" vertical="center"/>
    </xf>
    <xf numFmtId="0" fontId="28" fillId="2" borderId="89" xfId="8" applyFont="1" applyFill="1" applyBorder="1" applyAlignment="1">
      <alignment horizontal="center" vertical="center"/>
    </xf>
    <xf numFmtId="0" fontId="27" fillId="2" borderId="17" xfId="8" applyFont="1" applyFill="1" applyBorder="1" applyAlignment="1">
      <alignment horizontal="left" wrapText="1"/>
    </xf>
    <xf numFmtId="0" fontId="29" fillId="2" borderId="87" xfId="8" applyFont="1" applyFill="1" applyBorder="1" applyAlignment="1">
      <alignment horizontal="center" vertical="center" textRotation="255"/>
    </xf>
    <xf numFmtId="0" fontId="29" fillId="2" borderId="85" xfId="8" applyFont="1" applyFill="1" applyBorder="1" applyAlignment="1">
      <alignment horizontal="center" vertical="center" textRotation="255"/>
    </xf>
    <xf numFmtId="0" fontId="29" fillId="2" borderId="92" xfId="8" applyFont="1" applyFill="1" applyBorder="1" applyAlignment="1">
      <alignment horizontal="center" vertical="center" textRotation="255"/>
    </xf>
    <xf numFmtId="0" fontId="29" fillId="2" borderId="1" xfId="8" applyFont="1" applyFill="1" applyBorder="1" applyAlignment="1">
      <alignment horizontal="center" vertical="center" textRotation="255"/>
    </xf>
    <xf numFmtId="0" fontId="29" fillId="2" borderId="93" xfId="8" applyFont="1" applyFill="1" applyBorder="1" applyAlignment="1">
      <alignment horizontal="center" vertical="center" textRotation="255"/>
    </xf>
    <xf numFmtId="0" fontId="29" fillId="2" borderId="94" xfId="8" applyFont="1" applyFill="1" applyBorder="1" applyAlignment="1">
      <alignment horizontal="center" vertical="center" textRotation="255"/>
    </xf>
    <xf numFmtId="0" fontId="29" fillId="2" borderId="76" xfId="8" applyFont="1" applyFill="1" applyBorder="1" applyAlignment="1">
      <alignment horizontal="center" vertical="center"/>
    </xf>
    <xf numFmtId="0" fontId="29" fillId="2" borderId="77" xfId="8" applyFont="1" applyFill="1" applyBorder="1" applyAlignment="1">
      <alignment horizontal="center" vertical="center"/>
    </xf>
    <xf numFmtId="0" fontId="29" fillId="2" borderId="78" xfId="8" applyFont="1" applyFill="1" applyBorder="1" applyAlignment="1">
      <alignment horizontal="center" vertical="center"/>
    </xf>
    <xf numFmtId="0" fontId="29" fillId="2" borderId="76" xfId="8" applyFont="1" applyFill="1" applyBorder="1" applyAlignment="1">
      <alignment horizontal="left" vertical="center"/>
    </xf>
    <xf numFmtId="0" fontId="29" fillId="2" borderId="77" xfId="8" applyFont="1" applyFill="1" applyBorder="1" applyAlignment="1">
      <alignment horizontal="left" vertical="center"/>
    </xf>
    <xf numFmtId="0" fontId="29" fillId="2" borderId="20" xfId="8" applyFont="1" applyFill="1" applyBorder="1" applyAlignment="1">
      <alignment horizontal="left" vertical="center"/>
    </xf>
    <xf numFmtId="0" fontId="29" fillId="2" borderId="6" xfId="8" applyFont="1" applyFill="1" applyBorder="1" applyAlignment="1">
      <alignment horizontal="center" vertical="center"/>
    </xf>
    <xf numFmtId="0" fontId="29" fillId="2" borderId="3" xfId="8" applyFont="1" applyFill="1" applyBorder="1" applyAlignment="1">
      <alignment horizontal="center" vertical="center"/>
    </xf>
    <xf numFmtId="0" fontId="29" fillId="2" borderId="7" xfId="8" applyFont="1" applyFill="1" applyBorder="1" applyAlignment="1">
      <alignment horizontal="center" vertical="center"/>
    </xf>
    <xf numFmtId="0" fontId="29" fillId="2" borderId="3" xfId="8" applyFont="1" applyFill="1" applyBorder="1" applyAlignment="1">
      <alignment horizontal="left" vertical="center" wrapText="1"/>
    </xf>
    <xf numFmtId="0" fontId="29" fillId="2" borderId="31" xfId="8" applyFont="1" applyFill="1" applyBorder="1" applyAlignment="1">
      <alignment horizontal="left" vertical="center" wrapText="1"/>
    </xf>
    <xf numFmtId="0" fontId="29" fillId="2" borderId="1" xfId="8" applyFont="1" applyFill="1" applyBorder="1" applyAlignment="1">
      <alignment horizontal="center" vertical="center"/>
    </xf>
    <xf numFmtId="0" fontId="29" fillId="2" borderId="94" xfId="8" applyFont="1" applyFill="1" applyBorder="1" applyAlignment="1">
      <alignment horizontal="center" vertical="center"/>
    </xf>
    <xf numFmtId="0" fontId="20" fillId="2" borderId="6" xfId="4" applyFont="1" applyFill="1" applyBorder="1" applyAlignment="1">
      <alignment horizontal="center" vertical="center" shrinkToFit="1"/>
    </xf>
    <xf numFmtId="0" fontId="20" fillId="2" borderId="3" xfId="4" applyFont="1" applyFill="1" applyBorder="1" applyAlignment="1">
      <alignment horizontal="center" vertical="center" shrinkToFit="1"/>
    </xf>
    <xf numFmtId="0" fontId="20" fillId="2" borderId="7" xfId="4" applyFont="1" applyFill="1" applyBorder="1" applyAlignment="1">
      <alignment horizontal="center" vertical="center" shrinkToFit="1"/>
    </xf>
    <xf numFmtId="49" fontId="20" fillId="0" borderId="6" xfId="4" applyNumberFormat="1" applyFont="1" applyBorder="1" applyAlignment="1">
      <alignment horizontal="left" vertical="center"/>
    </xf>
    <xf numFmtId="49" fontId="20" fillId="0" borderId="3" xfId="4" applyNumberFormat="1" applyFont="1" applyBorder="1" applyAlignment="1">
      <alignment horizontal="left" vertical="center"/>
    </xf>
    <xf numFmtId="49" fontId="20" fillId="0" borderId="31" xfId="4" applyNumberFormat="1" applyFont="1" applyBorder="1" applyAlignment="1">
      <alignment horizontal="left" vertical="center"/>
    </xf>
    <xf numFmtId="0" fontId="20" fillId="2" borderId="94" xfId="5" applyFont="1" applyFill="1" applyBorder="1" applyAlignment="1">
      <alignment horizontal="center" vertical="center"/>
    </xf>
    <xf numFmtId="49" fontId="20" fillId="0" borderId="35" xfId="5" applyNumberFormat="1" applyFont="1" applyBorder="1" applyAlignment="1">
      <alignment horizontal="center" vertical="center" wrapText="1"/>
    </xf>
    <xf numFmtId="0" fontId="29" fillId="3" borderId="30" xfId="8" applyFont="1" applyFill="1" applyBorder="1" applyAlignment="1">
      <alignment horizontal="left" vertical="center"/>
    </xf>
    <xf numFmtId="0" fontId="29" fillId="3" borderId="3" xfId="8" applyFont="1" applyFill="1" applyBorder="1" applyAlignment="1">
      <alignment horizontal="left" vertical="center"/>
    </xf>
    <xf numFmtId="0" fontId="29" fillId="3" borderId="31" xfId="8" applyFont="1" applyFill="1" applyBorder="1" applyAlignment="1">
      <alignment horizontal="left" vertical="center"/>
    </xf>
    <xf numFmtId="0" fontId="29" fillId="2" borderId="30" xfId="8" applyFont="1" applyFill="1" applyBorder="1" applyAlignment="1">
      <alignment horizontal="center" vertical="center"/>
    </xf>
    <xf numFmtId="0" fontId="29" fillId="2" borderId="31" xfId="8" applyFont="1" applyFill="1" applyBorder="1" applyAlignment="1">
      <alignment horizontal="center" vertical="center"/>
    </xf>
    <xf numFmtId="0" fontId="28" fillId="3" borderId="11" xfId="8" applyFont="1" applyFill="1" applyBorder="1" applyAlignment="1">
      <alignment horizontal="center" vertical="center" textRotation="255"/>
    </xf>
    <xf numFmtId="0" fontId="28" fillId="3" borderId="14" xfId="8" applyFont="1" applyFill="1" applyBorder="1" applyAlignment="1">
      <alignment horizontal="center" vertical="center" textRotation="255"/>
    </xf>
    <xf numFmtId="0" fontId="28" fillId="3" borderId="16" xfId="8" applyFont="1" applyFill="1" applyBorder="1" applyAlignment="1">
      <alignment horizontal="center" vertical="center" textRotation="255"/>
    </xf>
    <xf numFmtId="0" fontId="29" fillId="3" borderId="19" xfId="8" applyFont="1" applyFill="1" applyBorder="1" applyAlignment="1">
      <alignment horizontal="left" vertical="center"/>
    </xf>
    <xf numFmtId="0" fontId="29" fillId="3" borderId="77" xfId="8" applyFont="1" applyFill="1" applyBorder="1" applyAlignment="1">
      <alignment horizontal="left" vertical="center"/>
    </xf>
    <xf numFmtId="0" fontId="29" fillId="3" borderId="20" xfId="8" applyFont="1" applyFill="1" applyBorder="1" applyAlignment="1">
      <alignment horizontal="left" vertical="center"/>
    </xf>
    <xf numFmtId="0" fontId="29" fillId="2" borderId="27" xfId="8" applyFont="1" applyFill="1" applyBorder="1" applyAlignment="1">
      <alignment horizontal="center" vertical="center"/>
    </xf>
    <xf numFmtId="0" fontId="29" fillId="2" borderId="35" xfId="8" applyFont="1" applyFill="1" applyBorder="1" applyAlignment="1">
      <alignment horizontal="center" vertical="center"/>
    </xf>
    <xf numFmtId="0" fontId="29" fillId="2" borderId="8" xfId="8" applyFont="1" applyFill="1" applyBorder="1" applyAlignment="1">
      <alignment horizontal="center" vertical="center"/>
    </xf>
    <xf numFmtId="0" fontId="29" fillId="2" borderId="24" xfId="8" applyFont="1" applyFill="1" applyBorder="1" applyAlignment="1">
      <alignment horizontal="center" vertical="center"/>
    </xf>
    <xf numFmtId="0" fontId="29" fillId="2" borderId="36" xfId="8" applyFont="1" applyFill="1" applyBorder="1" applyAlignment="1">
      <alignment horizontal="center" vertical="center"/>
    </xf>
    <xf numFmtId="0" fontId="29" fillId="2" borderId="9" xfId="8" applyFont="1" applyFill="1" applyBorder="1" applyAlignment="1">
      <alignment horizontal="center" vertical="center"/>
    </xf>
    <xf numFmtId="0" fontId="29" fillId="2" borderId="6" xfId="8" applyFont="1" applyFill="1" applyBorder="1" applyAlignment="1">
      <alignment horizontal="center" vertical="center" wrapText="1"/>
    </xf>
    <xf numFmtId="0" fontId="29" fillId="2" borderId="3" xfId="8" applyFont="1" applyFill="1" applyBorder="1" applyAlignment="1">
      <alignment horizontal="center" vertical="center" wrapText="1"/>
    </xf>
    <xf numFmtId="0" fontId="29" fillId="2" borderId="31" xfId="8" applyFont="1" applyFill="1" applyBorder="1" applyAlignment="1">
      <alignment horizontal="center" vertical="center" wrapText="1"/>
    </xf>
    <xf numFmtId="0" fontId="28" fillId="3" borderId="26" xfId="8" applyFont="1" applyFill="1" applyBorder="1" applyAlignment="1">
      <alignment horizontal="center" vertical="center" textRotation="255"/>
    </xf>
    <xf numFmtId="0" fontId="29" fillId="2" borderId="6" xfId="8" applyFont="1" applyFill="1" applyBorder="1" applyAlignment="1">
      <alignment horizontal="left" vertical="center"/>
    </xf>
    <xf numFmtId="0" fontId="29" fillId="2" borderId="3" xfId="8" applyFont="1" applyFill="1" applyBorder="1" applyAlignment="1">
      <alignment horizontal="left" vertical="center"/>
    </xf>
    <xf numFmtId="0" fontId="29" fillId="2" borderId="31" xfId="8" applyFont="1" applyFill="1" applyBorder="1" applyAlignment="1">
      <alignment horizontal="left" vertical="center"/>
    </xf>
    <xf numFmtId="0" fontId="29" fillId="2" borderId="0" xfId="8" applyFont="1" applyFill="1" applyAlignment="1">
      <alignment horizontal="center" vertical="center" wrapText="1"/>
    </xf>
    <xf numFmtId="0" fontId="29" fillId="2" borderId="28" xfId="8" applyFont="1" applyFill="1" applyBorder="1" applyAlignment="1">
      <alignment horizontal="center" vertical="center"/>
    </xf>
    <xf numFmtId="0" fontId="29" fillId="2" borderId="1" xfId="8" applyFont="1" applyFill="1" applyBorder="1" applyAlignment="1">
      <alignment horizontal="left" vertical="center"/>
    </xf>
    <xf numFmtId="0" fontId="29" fillId="2" borderId="37" xfId="8" applyFont="1" applyFill="1" applyBorder="1" applyAlignment="1">
      <alignment horizontal="left" vertical="center" wrapText="1"/>
    </xf>
    <xf numFmtId="0" fontId="29" fillId="2" borderId="0" xfId="8" applyFont="1" applyFill="1" applyAlignment="1">
      <alignment horizontal="left" vertical="center" wrapText="1"/>
    </xf>
    <xf numFmtId="0" fontId="29" fillId="2" borderId="15" xfId="8" applyFont="1" applyFill="1" applyBorder="1" applyAlignment="1">
      <alignment horizontal="left" vertical="center" wrapText="1"/>
    </xf>
    <xf numFmtId="0" fontId="29" fillId="2" borderId="5" xfId="8" applyFont="1" applyFill="1" applyBorder="1" applyAlignment="1">
      <alignment horizontal="left" vertical="center" wrapText="1"/>
    </xf>
    <xf numFmtId="0" fontId="29" fillId="2" borderId="36" xfId="8" applyFont="1" applyFill="1" applyBorder="1" applyAlignment="1">
      <alignment horizontal="left" vertical="center" wrapText="1"/>
    </xf>
    <xf numFmtId="0" fontId="29" fillId="2" borderId="25" xfId="8" applyFont="1" applyFill="1" applyBorder="1" applyAlignment="1">
      <alignment horizontal="left" vertical="center" wrapText="1"/>
    </xf>
    <xf numFmtId="176" fontId="29" fillId="2" borderId="1" xfId="8" applyNumberFormat="1" applyFont="1" applyFill="1" applyBorder="1" applyAlignment="1">
      <alignment horizontal="left" vertical="center"/>
    </xf>
    <xf numFmtId="0" fontId="29" fillId="2" borderId="27" xfId="8" applyFont="1" applyFill="1" applyBorder="1" applyAlignment="1">
      <alignment horizontal="center" vertical="center" textRotation="255"/>
    </xf>
    <xf numFmtId="0" fontId="29" fillId="2" borderId="8" xfId="8" applyFont="1" applyFill="1" applyBorder="1" applyAlignment="1">
      <alignment horizontal="center" vertical="center" textRotation="255"/>
    </xf>
    <xf numFmtId="0" fontId="29" fillId="2" borderId="26" xfId="8" applyFont="1" applyFill="1" applyBorder="1" applyAlignment="1">
      <alignment horizontal="center" vertical="center" textRotation="255"/>
    </xf>
    <xf numFmtId="0" fontId="29" fillId="2" borderId="38" xfId="8" applyFont="1" applyFill="1" applyBorder="1" applyAlignment="1">
      <alignment horizontal="center" vertical="center" textRotation="255"/>
    </xf>
    <xf numFmtId="0" fontId="29" fillId="2" borderId="6" xfId="8" applyFont="1" applyFill="1" applyBorder="1" applyAlignment="1">
      <alignment horizontal="left" vertical="center" wrapText="1"/>
    </xf>
    <xf numFmtId="0" fontId="29" fillId="2" borderId="84" xfId="8" applyFont="1" applyFill="1" applyBorder="1" applyAlignment="1">
      <alignment horizontal="center" vertical="center" textRotation="255"/>
    </xf>
    <xf numFmtId="0" fontId="29" fillId="2" borderId="67" xfId="8" applyFont="1" applyFill="1" applyBorder="1" applyAlignment="1">
      <alignment horizontal="center" vertical="center" textRotation="255"/>
    </xf>
    <xf numFmtId="0" fontId="29" fillId="2" borderId="24" xfId="8" applyFont="1" applyFill="1" applyBorder="1" applyAlignment="1">
      <alignment horizontal="center" vertical="center" textRotation="255"/>
    </xf>
    <xf numFmtId="0" fontId="29" fillId="2" borderId="9" xfId="8" applyFont="1" applyFill="1" applyBorder="1" applyAlignment="1">
      <alignment horizontal="center" vertical="center" textRotation="255"/>
    </xf>
    <xf numFmtId="0" fontId="30" fillId="2" borderId="85" xfId="8" applyFont="1" applyFill="1" applyBorder="1" applyAlignment="1">
      <alignment horizontal="center" vertical="center"/>
    </xf>
    <xf numFmtId="0" fontId="30" fillId="2" borderId="85" xfId="8" applyFont="1" applyFill="1" applyBorder="1" applyAlignment="1">
      <alignment horizontal="left" vertical="center"/>
    </xf>
    <xf numFmtId="0" fontId="30" fillId="2" borderId="86" xfId="8" applyFont="1" applyFill="1" applyBorder="1" applyAlignment="1">
      <alignment horizontal="left" vertical="center"/>
    </xf>
    <xf numFmtId="0" fontId="29" fillId="2" borderId="84" xfId="8" applyFont="1" applyFill="1" applyBorder="1" applyAlignment="1">
      <alignment horizontal="center" vertical="center" wrapText="1"/>
    </xf>
    <xf numFmtId="0" fontId="29" fillId="2" borderId="12" xfId="8" applyFont="1" applyFill="1" applyBorder="1" applyAlignment="1">
      <alignment horizontal="center" vertical="center" wrapText="1"/>
    </xf>
    <xf numFmtId="0" fontId="29" fillId="2" borderId="26" xfId="8" applyFont="1" applyFill="1" applyBorder="1" applyAlignment="1">
      <alignment horizontal="center" vertical="center" wrapText="1"/>
    </xf>
    <xf numFmtId="0" fontId="29" fillId="2" borderId="66" xfId="8" applyFont="1" applyFill="1" applyBorder="1" applyAlignment="1">
      <alignment horizontal="center" vertical="center"/>
    </xf>
    <xf numFmtId="0" fontId="29" fillId="2" borderId="12" xfId="8" applyFont="1" applyFill="1" applyBorder="1" applyAlignment="1">
      <alignment horizontal="center" vertical="center"/>
    </xf>
    <xf numFmtId="0" fontId="29" fillId="2" borderId="67" xfId="8" applyFont="1" applyFill="1" applyBorder="1" applyAlignment="1">
      <alignment horizontal="center" vertical="center"/>
    </xf>
    <xf numFmtId="0" fontId="29" fillId="2" borderId="37" xfId="8" applyFont="1" applyFill="1" applyBorder="1" applyAlignment="1">
      <alignment horizontal="center" vertical="center"/>
    </xf>
    <xf numFmtId="0" fontId="29" fillId="2" borderId="0" xfId="8" applyFont="1" applyFill="1" applyAlignment="1">
      <alignment horizontal="center" vertical="center"/>
    </xf>
    <xf numFmtId="0" fontId="29" fillId="2" borderId="38" xfId="8" applyFont="1" applyFill="1" applyBorder="1" applyAlignment="1">
      <alignment horizontal="center" vertical="center"/>
    </xf>
    <xf numFmtId="0" fontId="29" fillId="2" borderId="13" xfId="8" applyFont="1" applyFill="1" applyBorder="1" applyAlignment="1">
      <alignment horizontal="center" vertical="center"/>
    </xf>
    <xf numFmtId="0" fontId="29" fillId="2" borderId="4" xfId="8" applyFont="1" applyFill="1" applyBorder="1" applyAlignment="1">
      <alignment horizontal="center" vertical="center"/>
    </xf>
    <xf numFmtId="0" fontId="35" fillId="2" borderId="22" xfId="8" applyFont="1" applyFill="1" applyBorder="1" applyAlignment="1">
      <alignment horizontal="center" vertical="center" wrapText="1"/>
    </xf>
    <xf numFmtId="0" fontId="35" fillId="2" borderId="17" xfId="8" applyFont="1" applyFill="1" applyBorder="1" applyAlignment="1">
      <alignment horizontal="center" vertical="center" wrapText="1"/>
    </xf>
    <xf numFmtId="49" fontId="35" fillId="2" borderId="90" xfId="8" applyNumberFormat="1" applyFont="1" applyFill="1" applyBorder="1" applyAlignment="1">
      <alignment horizontal="right" vertical="center" wrapText="1"/>
    </xf>
    <xf numFmtId="49" fontId="35" fillId="2" borderId="88" xfId="8" applyNumberFormat="1" applyFont="1" applyFill="1" applyBorder="1" applyAlignment="1">
      <alignment horizontal="right" vertical="center" wrapText="1"/>
    </xf>
    <xf numFmtId="178" fontId="35" fillId="2" borderId="88" xfId="8" applyNumberFormat="1" applyFont="1" applyFill="1" applyBorder="1" applyAlignment="1">
      <alignment horizontal="center" vertical="center" wrapText="1"/>
    </xf>
    <xf numFmtId="0" fontId="35" fillId="2" borderId="88" xfId="8" applyFont="1" applyFill="1" applyBorder="1" applyAlignment="1">
      <alignment horizontal="center" vertical="center" wrapText="1"/>
    </xf>
    <xf numFmtId="0" fontId="35" fillId="2" borderId="34" xfId="8" applyFont="1" applyFill="1" applyBorder="1" applyAlignment="1">
      <alignment horizontal="center" vertical="center" wrapText="1"/>
    </xf>
    <xf numFmtId="49" fontId="35" fillId="2" borderId="3" xfId="8" applyNumberFormat="1" applyFont="1" applyFill="1" applyBorder="1" applyAlignment="1">
      <alignment horizontal="center" vertical="center" wrapText="1"/>
    </xf>
    <xf numFmtId="49" fontId="35" fillId="2" borderId="3" xfId="8" applyNumberFormat="1" applyFont="1" applyFill="1" applyBorder="1" applyAlignment="1">
      <alignment horizontal="left" vertical="center" wrapText="1"/>
    </xf>
    <xf numFmtId="49" fontId="35" fillId="2" borderId="31" xfId="8" applyNumberFormat="1" applyFont="1" applyFill="1" applyBorder="1" applyAlignment="1">
      <alignment horizontal="left" vertical="center" wrapText="1"/>
    </xf>
    <xf numFmtId="0" fontId="35" fillId="2" borderId="30" xfId="8" applyFont="1" applyFill="1" applyBorder="1" applyAlignment="1">
      <alignment horizontal="center" vertical="center" wrapText="1"/>
    </xf>
    <xf numFmtId="0" fontId="35" fillId="2" borderId="3" xfId="8" applyFont="1" applyFill="1" applyBorder="1" applyAlignment="1">
      <alignment horizontal="center" vertical="center" wrapText="1"/>
    </xf>
    <xf numFmtId="49" fontId="35" fillId="2" borderId="6" xfId="8" applyNumberFormat="1" applyFont="1" applyFill="1" applyBorder="1" applyAlignment="1">
      <alignment horizontal="right" vertical="center" wrapText="1"/>
    </xf>
    <xf numFmtId="49" fontId="35" fillId="2" borderId="3" xfId="8" applyNumberFormat="1" applyFont="1" applyFill="1" applyBorder="1" applyAlignment="1">
      <alignment horizontal="right" vertical="center" wrapText="1"/>
    </xf>
    <xf numFmtId="0" fontId="10" fillId="2" borderId="6" xfId="8" applyFont="1" applyFill="1" applyBorder="1" applyAlignment="1">
      <alignment horizontal="center" vertical="center" wrapText="1"/>
    </xf>
    <xf numFmtId="0" fontId="10" fillId="2" borderId="3" xfId="8" applyFont="1" applyFill="1" applyBorder="1" applyAlignment="1">
      <alignment horizontal="center" vertical="center" wrapText="1"/>
    </xf>
    <xf numFmtId="0" fontId="10" fillId="2" borderId="7" xfId="8" applyFont="1" applyFill="1" applyBorder="1" applyAlignment="1">
      <alignment horizontal="center" vertical="center" wrapText="1"/>
    </xf>
    <xf numFmtId="0" fontId="11" fillId="2" borderId="35" xfId="8" applyFont="1" applyFill="1" applyBorder="1" applyAlignment="1">
      <alignment horizontal="center" vertical="center" wrapText="1"/>
    </xf>
    <xf numFmtId="0" fontId="11" fillId="2" borderId="8" xfId="8" applyFont="1" applyFill="1" applyBorder="1" applyAlignment="1">
      <alignment horizontal="center" vertical="center" wrapText="1"/>
    </xf>
    <xf numFmtId="0" fontId="11" fillId="2" borderId="0" xfId="8" applyFont="1" applyFill="1" applyAlignment="1">
      <alignment horizontal="center" vertical="center" wrapText="1"/>
    </xf>
    <xf numFmtId="0" fontId="11" fillId="2" borderId="38" xfId="8" applyFont="1" applyFill="1" applyBorder="1" applyAlignment="1">
      <alignment horizontal="center" vertical="center" wrapText="1"/>
    </xf>
    <xf numFmtId="0" fontId="11" fillId="2" borderId="36" xfId="8" applyFont="1" applyFill="1" applyBorder="1" applyAlignment="1">
      <alignment horizontal="center" vertical="center" wrapText="1"/>
    </xf>
    <xf numFmtId="0" fontId="11" fillId="2" borderId="9" xfId="8" applyFont="1" applyFill="1" applyBorder="1" applyAlignment="1">
      <alignment horizontal="center" vertical="center" wrapText="1"/>
    </xf>
    <xf numFmtId="49" fontId="35" fillId="2" borderId="6" xfId="8" applyNumberFormat="1" applyFont="1" applyFill="1" applyBorder="1" applyAlignment="1">
      <alignment horizontal="left" vertical="center" wrapText="1"/>
    </xf>
    <xf numFmtId="0" fontId="35" fillId="2" borderId="27" xfId="8" applyFont="1" applyFill="1" applyBorder="1" applyAlignment="1">
      <alignment horizontal="center" vertical="center" wrapText="1"/>
    </xf>
    <xf numFmtId="0" fontId="35" fillId="2" borderId="35" xfId="8" applyFont="1" applyFill="1" applyBorder="1" applyAlignment="1">
      <alignment horizontal="center" vertical="center" wrapText="1"/>
    </xf>
    <xf numFmtId="0" fontId="10" fillId="2" borderId="27" xfId="8" applyFont="1" applyFill="1" applyBorder="1" applyAlignment="1">
      <alignment horizontal="center" vertical="center"/>
    </xf>
    <xf numFmtId="0" fontId="10" fillId="2" borderId="35" xfId="8" applyFont="1" applyFill="1" applyBorder="1" applyAlignment="1">
      <alignment horizontal="center" vertical="center"/>
    </xf>
    <xf numFmtId="0" fontId="10" fillId="2" borderId="8" xfId="8" applyFont="1" applyFill="1" applyBorder="1" applyAlignment="1">
      <alignment horizontal="center" vertical="center"/>
    </xf>
    <xf numFmtId="0" fontId="10" fillId="2" borderId="26" xfId="8" applyFont="1" applyFill="1" applyBorder="1" applyAlignment="1">
      <alignment horizontal="center" vertical="center"/>
    </xf>
    <xf numFmtId="0" fontId="10" fillId="2" borderId="0" xfId="8" applyFont="1" applyFill="1" applyAlignment="1">
      <alignment horizontal="center" vertical="center"/>
    </xf>
    <xf numFmtId="0" fontId="10" fillId="2" borderId="38" xfId="8" applyFont="1" applyFill="1" applyBorder="1" applyAlignment="1">
      <alignment horizontal="center" vertical="center"/>
    </xf>
    <xf numFmtId="0" fontId="10" fillId="2" borderId="24" xfId="8" applyFont="1" applyFill="1" applyBorder="1" applyAlignment="1">
      <alignment horizontal="center" vertical="center"/>
    </xf>
    <xf numFmtId="0" fontId="10" fillId="2" borderId="36" xfId="8" applyFont="1" applyFill="1" applyBorder="1" applyAlignment="1">
      <alignment horizontal="center" vertical="center"/>
    </xf>
    <xf numFmtId="0" fontId="10" fillId="2" borderId="9" xfId="8" applyFont="1" applyFill="1" applyBorder="1" applyAlignment="1">
      <alignment horizontal="center" vertical="center"/>
    </xf>
    <xf numFmtId="0" fontId="38" fillId="2" borderId="1" xfId="8" applyFont="1" applyFill="1" applyBorder="1" applyAlignment="1">
      <alignment horizontal="center" vertical="center"/>
    </xf>
    <xf numFmtId="0" fontId="38" fillId="2" borderId="91" xfId="8" applyFont="1" applyFill="1" applyBorder="1" applyAlignment="1">
      <alignment horizontal="center" vertical="center"/>
    </xf>
    <xf numFmtId="49" fontId="10" fillId="2" borderId="6" xfId="8" applyNumberFormat="1" applyFont="1" applyFill="1" applyBorder="1" applyAlignment="1">
      <alignment horizontal="center" vertical="center" wrapText="1"/>
    </xf>
    <xf numFmtId="49" fontId="10" fillId="2" borderId="3" xfId="8" applyNumberFormat="1" applyFont="1" applyFill="1" applyBorder="1" applyAlignment="1">
      <alignment horizontal="center" vertical="center" wrapText="1"/>
    </xf>
    <xf numFmtId="49" fontId="10" fillId="2" borderId="7" xfId="8" applyNumberFormat="1" applyFont="1" applyFill="1" applyBorder="1" applyAlignment="1">
      <alignment horizontal="center" vertical="center" wrapText="1"/>
    </xf>
    <xf numFmtId="0" fontId="10" fillId="2" borderId="33" xfId="8" applyFont="1" applyFill="1" applyBorder="1" applyAlignment="1">
      <alignment horizontal="center" vertical="center" wrapText="1"/>
    </xf>
    <xf numFmtId="0" fontId="10" fillId="2" borderId="88" xfId="8" applyFont="1" applyFill="1" applyBorder="1" applyAlignment="1">
      <alignment horizontal="center" vertical="center" wrapText="1"/>
    </xf>
    <xf numFmtId="0" fontId="10" fillId="2" borderId="89" xfId="8" applyFont="1" applyFill="1" applyBorder="1" applyAlignment="1">
      <alignment horizontal="center" vertical="center" wrapText="1"/>
    </xf>
    <xf numFmtId="49" fontId="10" fillId="2" borderId="90" xfId="8" applyNumberFormat="1" applyFont="1" applyFill="1" applyBorder="1" applyAlignment="1">
      <alignment horizontal="center" vertical="center" wrapText="1"/>
    </xf>
    <xf numFmtId="49" fontId="10" fillId="2" borderId="88" xfId="8" applyNumberFormat="1" applyFont="1" applyFill="1" applyBorder="1" applyAlignment="1">
      <alignment horizontal="center" vertical="center" wrapText="1"/>
    </xf>
    <xf numFmtId="0" fontId="10" fillId="2" borderId="90" xfId="8" applyFont="1" applyFill="1" applyBorder="1" applyAlignment="1">
      <alignment horizontal="center" vertical="center" wrapText="1"/>
    </xf>
    <xf numFmtId="49" fontId="10" fillId="2" borderId="90" xfId="8" applyNumberFormat="1" applyFont="1" applyFill="1" applyBorder="1" applyAlignment="1">
      <alignment horizontal="center" vertical="center"/>
    </xf>
    <xf numFmtId="49" fontId="10" fillId="2" borderId="88" xfId="8" applyNumberFormat="1" applyFont="1" applyFill="1" applyBorder="1" applyAlignment="1">
      <alignment horizontal="center" vertical="center"/>
    </xf>
    <xf numFmtId="0" fontId="33" fillId="2" borderId="0" xfId="8" applyFont="1" applyFill="1" applyAlignment="1">
      <alignment horizontal="left" wrapText="1"/>
    </xf>
    <xf numFmtId="0" fontId="33" fillId="2" borderId="17" xfId="8" applyFont="1" applyFill="1" applyBorder="1" applyAlignment="1">
      <alignment horizontal="left" wrapText="1"/>
    </xf>
    <xf numFmtId="0" fontId="37" fillId="2" borderId="87" xfId="8" applyFont="1" applyFill="1" applyBorder="1" applyAlignment="1">
      <alignment horizontal="center" vertical="center" textRotation="255"/>
    </xf>
    <xf numFmtId="0" fontId="37" fillId="2" borderId="85" xfId="8" applyFont="1" applyFill="1" applyBorder="1" applyAlignment="1">
      <alignment horizontal="center" vertical="center" textRotation="255"/>
    </xf>
    <xf numFmtId="0" fontId="37" fillId="2" borderId="92" xfId="8" applyFont="1" applyFill="1" applyBorder="1" applyAlignment="1">
      <alignment horizontal="center" vertical="center" textRotation="255"/>
    </xf>
    <xf numFmtId="0" fontId="37" fillId="2" borderId="1" xfId="8" applyFont="1" applyFill="1" applyBorder="1" applyAlignment="1">
      <alignment horizontal="center" vertical="center" textRotation="255"/>
    </xf>
    <xf numFmtId="0" fontId="37" fillId="2" borderId="93" xfId="8" applyFont="1" applyFill="1" applyBorder="1" applyAlignment="1">
      <alignment horizontal="center" vertical="center" textRotation="255"/>
    </xf>
    <xf numFmtId="0" fontId="37" fillId="2" borderId="94" xfId="8" applyFont="1" applyFill="1" applyBorder="1" applyAlignment="1">
      <alignment horizontal="center" vertical="center" textRotation="255"/>
    </xf>
    <xf numFmtId="0" fontId="37" fillId="2" borderId="76" xfId="8" applyFont="1" applyFill="1" applyBorder="1" applyAlignment="1">
      <alignment horizontal="center" vertical="center"/>
    </xf>
    <xf numFmtId="0" fontId="37" fillId="2" borderId="77" xfId="8" applyFont="1" applyFill="1" applyBorder="1" applyAlignment="1">
      <alignment horizontal="center" vertical="center"/>
    </xf>
    <xf numFmtId="0" fontId="37" fillId="2" borderId="78" xfId="8" applyFont="1" applyFill="1" applyBorder="1" applyAlignment="1">
      <alignment horizontal="center" vertical="center"/>
    </xf>
    <xf numFmtId="0" fontId="37" fillId="2" borderId="20" xfId="8" applyFont="1" applyFill="1" applyBorder="1" applyAlignment="1">
      <alignment horizontal="center" vertical="center"/>
    </xf>
    <xf numFmtId="0" fontId="37" fillId="2" borderId="1" xfId="8" applyFont="1" applyFill="1" applyBorder="1" applyAlignment="1">
      <alignment horizontal="center" vertical="center"/>
    </xf>
    <xf numFmtId="0" fontId="37" fillId="2" borderId="3" xfId="8" applyFont="1" applyFill="1" applyBorder="1" applyAlignment="1">
      <alignment horizontal="center" vertical="center"/>
    </xf>
    <xf numFmtId="0" fontId="37" fillId="2" borderId="31" xfId="8" applyFont="1" applyFill="1" applyBorder="1" applyAlignment="1">
      <alignment horizontal="center" vertical="center"/>
    </xf>
    <xf numFmtId="0" fontId="17" fillId="2" borderId="4" xfId="5" applyFont="1" applyFill="1" applyBorder="1" applyAlignment="1">
      <alignment horizontal="center" vertical="center" wrapText="1"/>
    </xf>
    <xf numFmtId="0" fontId="17" fillId="2" borderId="35" xfId="5" applyFont="1" applyFill="1" applyBorder="1" applyAlignment="1">
      <alignment horizontal="center" vertical="center" wrapText="1"/>
    </xf>
    <xf numFmtId="49" fontId="17" fillId="0" borderId="35" xfId="5" applyNumberFormat="1" applyFont="1" applyBorder="1" applyAlignment="1">
      <alignment horizontal="center" vertical="center" wrapText="1"/>
    </xf>
    <xf numFmtId="0" fontId="37" fillId="2" borderId="94" xfId="8" applyFont="1" applyFill="1" applyBorder="1" applyAlignment="1">
      <alignment horizontal="center" vertical="center"/>
    </xf>
    <xf numFmtId="0" fontId="17" fillId="2" borderId="6" xfId="4" applyFont="1" applyFill="1" applyBorder="1" applyAlignment="1">
      <alignment horizontal="center" vertical="center" shrinkToFit="1"/>
    </xf>
    <xf numFmtId="0" fontId="17" fillId="2" borderId="3" xfId="4" applyFont="1" applyFill="1" applyBorder="1" applyAlignment="1">
      <alignment horizontal="center" vertical="center" shrinkToFit="1"/>
    </xf>
    <xf numFmtId="0" fontId="17" fillId="2" borderId="7" xfId="4" applyFont="1" applyFill="1" applyBorder="1" applyAlignment="1">
      <alignment horizontal="center" vertical="center" shrinkToFit="1"/>
    </xf>
    <xf numFmtId="49" fontId="17" fillId="2" borderId="6" xfId="4" applyNumberFormat="1" applyFont="1" applyFill="1" applyBorder="1" applyAlignment="1">
      <alignment horizontal="left" vertical="center"/>
    </xf>
    <xf numFmtId="49" fontId="17" fillId="2" borderId="3" xfId="4" applyNumberFormat="1" applyFont="1" applyFill="1" applyBorder="1" applyAlignment="1">
      <alignment horizontal="left" vertical="center"/>
    </xf>
    <xf numFmtId="49" fontId="17" fillId="2" borderId="3" xfId="4" applyNumberFormat="1" applyFont="1" applyFill="1" applyBorder="1" applyAlignment="1">
      <alignment horizontal="center" vertical="center"/>
    </xf>
    <xf numFmtId="49" fontId="17" fillId="2" borderId="7" xfId="4" applyNumberFormat="1" applyFont="1" applyFill="1" applyBorder="1" applyAlignment="1">
      <alignment horizontal="center" vertical="center"/>
    </xf>
    <xf numFmtId="49" fontId="17" fillId="0" borderId="6" xfId="4" applyNumberFormat="1" applyFont="1" applyBorder="1" applyAlignment="1">
      <alignment horizontal="left" vertical="center"/>
    </xf>
    <xf numFmtId="49" fontId="17" fillId="0" borderId="3" xfId="4" applyNumberFormat="1" applyFont="1" applyBorder="1" applyAlignment="1">
      <alignment horizontal="left" vertical="center"/>
    </xf>
    <xf numFmtId="49" fontId="17" fillId="0" borderId="31" xfId="4" applyNumberFormat="1" applyFont="1" applyBorder="1" applyAlignment="1">
      <alignment horizontal="left" vertical="center"/>
    </xf>
    <xf numFmtId="0" fontId="17" fillId="2" borderId="94" xfId="5" applyFont="1" applyFill="1" applyBorder="1" applyAlignment="1">
      <alignment horizontal="center" vertical="center"/>
    </xf>
    <xf numFmtId="49" fontId="17" fillId="0" borderId="90" xfId="4" applyNumberFormat="1" applyFont="1" applyBorder="1" applyAlignment="1">
      <alignment horizontal="left" vertical="center"/>
    </xf>
    <xf numFmtId="49" fontId="17" fillId="0" borderId="88" xfId="4" applyNumberFormat="1" applyFont="1" applyBorder="1" applyAlignment="1">
      <alignment horizontal="left" vertical="center"/>
    </xf>
    <xf numFmtId="49" fontId="17" fillId="0" borderId="34" xfId="4" applyNumberFormat="1" applyFont="1" applyBorder="1" applyAlignment="1">
      <alignment horizontal="left" vertical="center"/>
    </xf>
    <xf numFmtId="0" fontId="17" fillId="2" borderId="28" xfId="5" applyFont="1" applyFill="1" applyBorder="1" applyAlignment="1">
      <alignment horizontal="center" vertical="center" wrapText="1"/>
    </xf>
    <xf numFmtId="0" fontId="17" fillId="2" borderId="37"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15" xfId="5" applyFont="1" applyFill="1" applyBorder="1" applyAlignment="1">
      <alignment horizontal="left" vertical="center" wrapText="1"/>
    </xf>
    <xf numFmtId="0" fontId="17" fillId="2" borderId="5" xfId="5" applyFont="1" applyFill="1" applyBorder="1" applyAlignment="1">
      <alignment horizontal="left" vertical="center" wrapText="1"/>
    </xf>
    <xf numFmtId="0" fontId="17" fillId="2" borderId="36" xfId="5" applyFont="1" applyFill="1" applyBorder="1" applyAlignment="1">
      <alignment horizontal="left" vertical="center" wrapText="1"/>
    </xf>
    <xf numFmtId="0" fontId="17" fillId="2" borderId="25" xfId="5" applyFont="1" applyFill="1" applyBorder="1" applyAlignment="1">
      <alignment horizontal="left" vertical="center" wrapText="1"/>
    </xf>
    <xf numFmtId="0" fontId="37" fillId="3" borderId="3" xfId="8" applyFont="1" applyFill="1" applyBorder="1" applyAlignment="1">
      <alignment horizontal="left" vertical="center"/>
    </xf>
    <xf numFmtId="0" fontId="37" fillId="3" borderId="31" xfId="8" applyFont="1" applyFill="1" applyBorder="1" applyAlignment="1">
      <alignment horizontal="left" vertical="center"/>
    </xf>
    <xf numFmtId="0" fontId="37" fillId="2" borderId="30" xfId="8" applyFont="1" applyFill="1" applyBorder="1" applyAlignment="1">
      <alignment horizontal="center" vertical="center"/>
    </xf>
    <xf numFmtId="0" fontId="37" fillId="2" borderId="7" xfId="8" applyFont="1" applyFill="1" applyBorder="1" applyAlignment="1">
      <alignment horizontal="center" vertical="center"/>
    </xf>
    <xf numFmtId="0" fontId="37" fillId="2" borderId="6" xfId="8" applyFont="1" applyFill="1" applyBorder="1" applyAlignment="1">
      <alignment horizontal="center" vertical="center"/>
    </xf>
    <xf numFmtId="0" fontId="10" fillId="3" borderId="11" xfId="8" applyFont="1" applyFill="1" applyBorder="1" applyAlignment="1">
      <alignment horizontal="center" vertical="center" textRotation="255"/>
    </xf>
    <xf numFmtId="0" fontId="10" fillId="3" borderId="14" xfId="8" applyFont="1" applyFill="1" applyBorder="1" applyAlignment="1">
      <alignment horizontal="center" vertical="center" textRotation="255"/>
    </xf>
    <xf numFmtId="0" fontId="10" fillId="3" borderId="16" xfId="8" applyFont="1" applyFill="1" applyBorder="1" applyAlignment="1">
      <alignment horizontal="center" vertical="center" textRotation="255"/>
    </xf>
    <xf numFmtId="0" fontId="37" fillId="3" borderId="77" xfId="8" applyFont="1" applyFill="1" applyBorder="1" applyAlignment="1">
      <alignment horizontal="left" vertical="center"/>
    </xf>
    <xf numFmtId="0" fontId="37" fillId="3" borderId="20" xfId="8" applyFont="1" applyFill="1" applyBorder="1" applyAlignment="1">
      <alignment horizontal="left" vertical="center"/>
    </xf>
    <xf numFmtId="0" fontId="37" fillId="2" borderId="27" xfId="8" applyFont="1" applyFill="1" applyBorder="1" applyAlignment="1">
      <alignment horizontal="center" vertical="center"/>
    </xf>
    <xf numFmtId="0" fontId="37" fillId="2" borderId="35" xfId="8" applyFont="1" applyFill="1" applyBorder="1" applyAlignment="1">
      <alignment horizontal="center" vertical="center"/>
    </xf>
    <xf numFmtId="0" fontId="37" fillId="2" borderId="8" xfId="8" applyFont="1" applyFill="1" applyBorder="1" applyAlignment="1">
      <alignment horizontal="center" vertical="center"/>
    </xf>
    <xf numFmtId="0" fontId="37" fillId="2" borderId="24" xfId="8" applyFont="1" applyFill="1" applyBorder="1" applyAlignment="1">
      <alignment horizontal="center" vertical="center"/>
    </xf>
    <xf numFmtId="0" fontId="37" fillId="2" borderId="36" xfId="8" applyFont="1" applyFill="1" applyBorder="1" applyAlignment="1">
      <alignment horizontal="center" vertical="center"/>
    </xf>
    <xf numFmtId="0" fontId="37" fillId="2" borderId="9" xfId="8" applyFont="1" applyFill="1" applyBorder="1" applyAlignment="1">
      <alignment horizontal="center" vertical="center"/>
    </xf>
    <xf numFmtId="0" fontId="37" fillId="2" borderId="6" xfId="8" applyFont="1" applyFill="1" applyBorder="1" applyAlignment="1">
      <alignment horizontal="center" vertical="center" wrapText="1"/>
    </xf>
    <xf numFmtId="0" fontId="33" fillId="2" borderId="0" xfId="8" applyFont="1" applyFill="1" applyAlignment="1">
      <alignment horizontal="left" vertical="top"/>
    </xf>
    <xf numFmtId="0" fontId="35" fillId="2" borderId="17" xfId="8" applyFont="1" applyFill="1" applyBorder="1" applyAlignment="1">
      <alignment horizontal="left" vertical="center" wrapText="1"/>
    </xf>
    <xf numFmtId="0" fontId="10" fillId="3" borderId="26" xfId="8" applyFont="1" applyFill="1" applyBorder="1" applyAlignment="1">
      <alignment horizontal="center" vertical="center" textRotation="255"/>
    </xf>
    <xf numFmtId="0" fontId="42" fillId="0" borderId="77" xfId="15" applyFont="1" applyBorder="1" applyAlignment="1">
      <alignment horizontal="left" vertical="center" wrapText="1"/>
    </xf>
    <xf numFmtId="0" fontId="42" fillId="0" borderId="20" xfId="15" applyFont="1" applyBorder="1" applyAlignment="1">
      <alignment horizontal="left" vertical="center" wrapText="1"/>
    </xf>
    <xf numFmtId="180" fontId="42" fillId="2" borderId="19" xfId="15" applyNumberFormat="1" applyFont="1" applyFill="1" applyBorder="1" applyAlignment="1">
      <alignment horizontal="center" vertical="center" wrapText="1"/>
    </xf>
    <xf numFmtId="180" fontId="42" fillId="2" borderId="78" xfId="15" applyNumberFormat="1" applyFont="1" applyFill="1" applyBorder="1" applyAlignment="1">
      <alignment horizontal="center" vertical="center" wrapText="1"/>
    </xf>
    <xf numFmtId="0" fontId="39" fillId="4" borderId="10" xfId="15" applyFont="1" applyFill="1" applyBorder="1" applyAlignment="1" applyProtection="1">
      <alignment horizontal="center" vertical="center" wrapText="1"/>
      <protection locked="0"/>
    </xf>
    <xf numFmtId="0" fontId="39" fillId="5" borderId="51" xfId="15" applyFont="1" applyFill="1" applyBorder="1" applyAlignment="1" applyProtection="1">
      <alignment horizontal="center" vertical="center" wrapText="1"/>
      <protection locked="0"/>
    </xf>
    <xf numFmtId="0" fontId="39" fillId="5" borderId="2" xfId="15" applyFont="1" applyFill="1" applyBorder="1" applyAlignment="1" applyProtection="1">
      <alignment horizontal="center" vertical="center" wrapText="1"/>
      <protection locked="0"/>
    </xf>
    <xf numFmtId="0" fontId="39" fillId="4" borderId="6" xfId="15" applyFont="1" applyFill="1" applyBorder="1" applyAlignment="1" applyProtection="1">
      <alignment horizontal="center" vertical="center" shrinkToFit="1"/>
      <protection locked="0"/>
    </xf>
    <xf numFmtId="0" fontId="39" fillId="5" borderId="3" xfId="15" applyFont="1" applyFill="1" applyBorder="1" applyAlignment="1" applyProtection="1">
      <alignment horizontal="center" vertical="center" shrinkToFit="1"/>
      <protection locked="0"/>
    </xf>
    <xf numFmtId="0" fontId="39" fillId="5" borderId="7" xfId="15" applyFont="1" applyFill="1" applyBorder="1" applyAlignment="1" applyProtection="1">
      <alignment horizontal="center" vertical="center" shrinkToFit="1"/>
      <protection locked="0"/>
    </xf>
    <xf numFmtId="0" fontId="39" fillId="5" borderId="6" xfId="15" applyFont="1" applyFill="1" applyBorder="1" applyAlignment="1" applyProtection="1">
      <alignment horizontal="center" vertical="center" shrinkToFit="1"/>
      <protection locked="0"/>
    </xf>
    <xf numFmtId="0" fontId="39" fillId="6" borderId="4" xfId="15" applyFont="1" applyFill="1" applyBorder="1" applyAlignment="1" applyProtection="1">
      <alignment horizontal="center" vertical="center" wrapText="1"/>
      <protection locked="0"/>
    </xf>
    <xf numFmtId="0" fontId="39" fillId="6" borderId="35" xfId="15" applyFont="1" applyFill="1" applyBorder="1" applyAlignment="1" applyProtection="1">
      <alignment horizontal="center" vertical="center" wrapText="1"/>
      <protection locked="0"/>
    </xf>
    <xf numFmtId="0" fontId="39" fillId="6" borderId="28" xfId="15" applyFont="1" applyFill="1" applyBorder="1" applyAlignment="1" applyProtection="1">
      <alignment horizontal="center" vertical="center" wrapText="1"/>
      <protection locked="0"/>
    </xf>
    <xf numFmtId="0" fontId="39" fillId="6" borderId="37" xfId="15" applyFont="1" applyFill="1" applyBorder="1" applyAlignment="1" applyProtection="1">
      <alignment horizontal="center" vertical="center" wrapText="1"/>
      <protection locked="0"/>
    </xf>
    <xf numFmtId="0" fontId="39" fillId="6" borderId="0" xfId="15" applyFont="1" applyFill="1" applyAlignment="1" applyProtection="1">
      <alignment horizontal="center" vertical="center" wrapText="1"/>
      <protection locked="0"/>
    </xf>
    <xf numFmtId="0" fontId="39" fillId="6" borderId="15" xfId="15" applyFont="1" applyFill="1" applyBorder="1" applyAlignment="1" applyProtection="1">
      <alignment horizontal="center" vertical="center" wrapText="1"/>
      <protection locked="0"/>
    </xf>
    <xf numFmtId="0" fontId="39" fillId="6" borderId="5" xfId="15" applyFont="1" applyFill="1" applyBorder="1" applyAlignment="1" applyProtection="1">
      <alignment horizontal="center" vertical="center" wrapText="1"/>
      <protection locked="0"/>
    </xf>
    <xf numFmtId="0" fontId="39" fillId="6" borderId="36" xfId="15" applyFont="1" applyFill="1" applyBorder="1" applyAlignment="1" applyProtection="1">
      <alignment horizontal="center" vertical="center" wrapText="1"/>
      <protection locked="0"/>
    </xf>
    <xf numFmtId="0" fontId="39" fillId="6" borderId="25" xfId="15" applyFont="1" applyFill="1" applyBorder="1" applyAlignment="1" applyProtection="1">
      <alignment horizontal="center" vertical="center" wrapText="1"/>
      <protection locked="0"/>
    </xf>
    <xf numFmtId="0" fontId="46" fillId="0" borderId="124" xfId="15" applyFont="1" applyBorder="1" applyAlignment="1">
      <alignment horizontal="center" vertical="center" wrapText="1"/>
    </xf>
    <xf numFmtId="0" fontId="46" fillId="0" borderId="125" xfId="15" applyFont="1" applyBorder="1" applyAlignment="1">
      <alignment horizontal="center" vertical="center" wrapText="1"/>
    </xf>
    <xf numFmtId="0" fontId="46" fillId="0" borderId="126" xfId="15" applyFont="1" applyBorder="1" applyAlignment="1">
      <alignment horizontal="center" vertical="center" wrapText="1"/>
    </xf>
    <xf numFmtId="180" fontId="42" fillId="2" borderId="76" xfId="15" applyNumberFormat="1" applyFont="1" applyFill="1" applyBorder="1" applyAlignment="1">
      <alignment horizontal="center" vertical="center" wrapText="1"/>
    </xf>
    <xf numFmtId="180" fontId="42" fillId="2" borderId="20" xfId="15" applyNumberFormat="1" applyFont="1" applyFill="1" applyBorder="1" applyAlignment="1">
      <alignment horizontal="center" vertical="center" wrapText="1"/>
    </xf>
    <xf numFmtId="0" fontId="43" fillId="0" borderId="138" xfId="15" applyFont="1" applyBorder="1" applyAlignment="1">
      <alignment horizontal="center" vertical="center" wrapText="1"/>
    </xf>
    <xf numFmtId="0" fontId="43" fillId="0" borderId="139" xfId="15" applyFont="1" applyBorder="1" applyAlignment="1">
      <alignment horizontal="center" vertical="center" wrapText="1"/>
    </xf>
    <xf numFmtId="0" fontId="43" fillId="0" borderId="140" xfId="15" applyFont="1" applyBorder="1" applyAlignment="1">
      <alignment horizontal="center" vertical="center" wrapText="1"/>
    </xf>
    <xf numFmtId="0" fontId="43" fillId="0" borderId="141" xfId="15" applyFont="1" applyBorder="1" applyAlignment="1">
      <alignment horizontal="center" vertical="center" wrapText="1"/>
    </xf>
    <xf numFmtId="0" fontId="43" fillId="0" borderId="142" xfId="15" applyFont="1" applyBorder="1" applyAlignment="1">
      <alignment horizontal="center" vertical="center" wrapText="1"/>
    </xf>
    <xf numFmtId="0" fontId="43" fillId="0" borderId="143" xfId="15" applyFont="1" applyBorder="1" applyAlignment="1">
      <alignment horizontal="center" vertical="center" wrapText="1"/>
    </xf>
    <xf numFmtId="0" fontId="43" fillId="0" borderId="147" xfId="15" applyFont="1" applyBorder="1" applyAlignment="1">
      <alignment horizontal="center" vertical="center" wrapText="1"/>
    </xf>
    <xf numFmtId="0" fontId="43" fillId="0" borderId="148" xfId="15" applyFont="1" applyBorder="1" applyAlignment="1">
      <alignment horizontal="center" vertical="center" wrapText="1"/>
    </xf>
    <xf numFmtId="0" fontId="43" fillId="0" borderId="149" xfId="15" applyFont="1" applyBorder="1" applyAlignment="1">
      <alignment horizontal="center" vertical="center" wrapText="1"/>
    </xf>
    <xf numFmtId="0" fontId="42" fillId="0" borderId="3" xfId="15" applyFont="1" applyBorder="1" applyAlignment="1">
      <alignment horizontal="left" vertical="center" wrapText="1"/>
    </xf>
    <xf numFmtId="0" fontId="42" fillId="0" borderId="31" xfId="15" applyFont="1" applyBorder="1" applyAlignment="1">
      <alignment horizontal="left" vertical="center" wrapText="1"/>
    </xf>
    <xf numFmtId="180" fontId="42" fillId="2" borderId="27" xfId="15" applyNumberFormat="1" applyFont="1" applyFill="1" applyBorder="1" applyAlignment="1">
      <alignment horizontal="center" vertical="center" wrapText="1"/>
    </xf>
    <xf numFmtId="180" fontId="42" fillId="2" borderId="8" xfId="15" applyNumberFormat="1" applyFont="1" applyFill="1" applyBorder="1" applyAlignment="1">
      <alignment horizontal="center" vertical="center" wrapText="1"/>
    </xf>
    <xf numFmtId="180" fontId="42" fillId="2" borderId="4" xfId="15" applyNumberFormat="1" applyFont="1" applyFill="1" applyBorder="1" applyAlignment="1">
      <alignment horizontal="center" vertical="center" wrapText="1"/>
    </xf>
    <xf numFmtId="180" fontId="42" fillId="2" borderId="28" xfId="15" applyNumberFormat="1" applyFont="1" applyFill="1" applyBorder="1" applyAlignment="1">
      <alignment horizontal="center" vertical="center" wrapText="1"/>
    </xf>
    <xf numFmtId="180" fontId="43" fillId="2" borderId="144" xfId="15" applyNumberFormat="1" applyFont="1" applyFill="1" applyBorder="1" applyAlignment="1">
      <alignment horizontal="center" vertical="center" wrapText="1"/>
    </xf>
    <xf numFmtId="180" fontId="43" fillId="2" borderId="145" xfId="15" applyNumberFormat="1" applyFont="1" applyFill="1" applyBorder="1" applyAlignment="1">
      <alignment horizontal="center" vertical="center" wrapText="1"/>
    </xf>
    <xf numFmtId="180" fontId="43" fillId="2" borderId="146" xfId="15" applyNumberFormat="1" applyFont="1" applyFill="1" applyBorder="1" applyAlignment="1">
      <alignment horizontal="center" vertical="center" wrapText="1"/>
    </xf>
    <xf numFmtId="180" fontId="43" fillId="2" borderId="141" xfId="15" applyNumberFormat="1" applyFont="1" applyFill="1" applyBorder="1" applyAlignment="1">
      <alignment horizontal="center" vertical="center" wrapText="1"/>
    </xf>
    <xf numFmtId="180" fontId="43" fillId="2" borderId="142" xfId="15" applyNumberFormat="1" applyFont="1" applyFill="1" applyBorder="1" applyAlignment="1">
      <alignment horizontal="center" vertical="center" wrapText="1"/>
    </xf>
    <xf numFmtId="180" fontId="43" fillId="2" borderId="143" xfId="15" applyNumberFormat="1" applyFont="1" applyFill="1" applyBorder="1" applyAlignment="1">
      <alignment horizontal="center" vertical="center" wrapText="1"/>
    </xf>
    <xf numFmtId="180" fontId="43" fillId="2" borderId="147" xfId="15" applyNumberFormat="1" applyFont="1" applyFill="1" applyBorder="1" applyAlignment="1">
      <alignment horizontal="center" vertical="center" wrapText="1"/>
    </xf>
    <xf numFmtId="180" fontId="43" fillId="2" borderId="148" xfId="15" applyNumberFormat="1" applyFont="1" applyFill="1" applyBorder="1" applyAlignment="1">
      <alignment horizontal="center" vertical="center" wrapText="1"/>
    </xf>
    <xf numFmtId="180" fontId="43" fillId="2" borderId="149" xfId="15" applyNumberFormat="1" applyFont="1" applyFill="1" applyBorder="1" applyAlignment="1">
      <alignment horizontal="center" vertical="center" wrapText="1"/>
    </xf>
    <xf numFmtId="1" fontId="39" fillId="2" borderId="127" xfId="15" applyNumberFormat="1" applyFont="1" applyFill="1" applyBorder="1" applyAlignment="1">
      <alignment horizontal="center" vertical="center" wrapText="1"/>
    </xf>
    <xf numFmtId="1" fontId="39" fillId="2" borderId="128" xfId="15" applyNumberFormat="1" applyFont="1" applyFill="1" applyBorder="1" applyAlignment="1">
      <alignment horizontal="center" vertical="center" wrapText="1"/>
    </xf>
    <xf numFmtId="1" fontId="39" fillId="2" borderId="129" xfId="15" applyNumberFormat="1" applyFont="1" applyFill="1" applyBorder="1" applyAlignment="1">
      <alignment horizontal="center" vertical="center" wrapText="1"/>
    </xf>
    <xf numFmtId="1" fontId="39" fillId="2" borderId="130" xfId="15" applyNumberFormat="1" applyFont="1" applyFill="1" applyBorder="1" applyAlignment="1">
      <alignment horizontal="center" vertical="center" wrapText="1"/>
    </xf>
    <xf numFmtId="0" fontId="39" fillId="6" borderId="27" xfId="15" applyFont="1" applyFill="1" applyBorder="1" applyAlignment="1" applyProtection="1">
      <alignment horizontal="center" vertical="center" wrapText="1"/>
      <protection locked="0"/>
    </xf>
    <xf numFmtId="0" fontId="39" fillId="6" borderId="26" xfId="15" applyFont="1" applyFill="1" applyBorder="1" applyAlignment="1" applyProtection="1">
      <alignment horizontal="center" vertical="center" wrapText="1"/>
      <protection locked="0"/>
    </xf>
    <xf numFmtId="0" fontId="39" fillId="6" borderId="22" xfId="15" applyFont="1" applyFill="1" applyBorder="1" applyAlignment="1" applyProtection="1">
      <alignment horizontal="center" vertical="center" wrapText="1"/>
      <protection locked="0"/>
    </xf>
    <xf numFmtId="0" fontId="39" fillId="6" borderId="17" xfId="15" applyFont="1" applyFill="1" applyBorder="1" applyAlignment="1" applyProtection="1">
      <alignment horizontal="center" vertical="center" wrapText="1"/>
      <protection locked="0"/>
    </xf>
    <xf numFmtId="0" fontId="39" fillId="6" borderId="18" xfId="15" applyFont="1" applyFill="1" applyBorder="1" applyAlignment="1" applyProtection="1">
      <alignment horizontal="center" vertical="center" wrapText="1"/>
      <protection locked="0"/>
    </xf>
    <xf numFmtId="0" fontId="46" fillId="0" borderId="108" xfId="15" applyFont="1" applyBorder="1" applyAlignment="1">
      <alignment horizontal="center" vertical="center" wrapText="1"/>
    </xf>
    <xf numFmtId="0" fontId="46" fillId="0" borderId="109" xfId="15" applyFont="1" applyBorder="1" applyAlignment="1">
      <alignment horizontal="center" vertical="center" wrapText="1"/>
    </xf>
    <xf numFmtId="0" fontId="46" fillId="0" borderId="110" xfId="15" applyFont="1" applyBorder="1" applyAlignment="1">
      <alignment horizontal="center" vertical="center" wrapText="1"/>
    </xf>
    <xf numFmtId="180" fontId="39" fillId="2" borderId="108" xfId="15" applyNumberFormat="1" applyFont="1" applyFill="1" applyBorder="1" applyAlignment="1">
      <alignment horizontal="center" vertical="center" wrapText="1"/>
    </xf>
    <xf numFmtId="180" fontId="39" fillId="2" borderId="114" xfId="15" applyNumberFormat="1" applyFont="1" applyFill="1" applyBorder="1" applyAlignment="1">
      <alignment horizontal="center" vertical="center" wrapText="1"/>
    </xf>
    <xf numFmtId="180" fontId="39" fillId="2" borderId="115" xfId="15" applyNumberFormat="1" applyFont="1" applyFill="1" applyBorder="1" applyAlignment="1">
      <alignment horizontal="center" vertical="center" wrapText="1"/>
    </xf>
    <xf numFmtId="180" fontId="39" fillId="2" borderId="110" xfId="15" applyNumberFormat="1" applyFont="1" applyFill="1" applyBorder="1" applyAlignment="1">
      <alignment horizontal="center" vertical="center" wrapText="1"/>
    </xf>
    <xf numFmtId="0" fontId="47" fillId="0" borderId="131" xfId="15" applyFont="1" applyBorder="1" applyAlignment="1">
      <alignment horizontal="center" vertical="center" wrapText="1"/>
    </xf>
    <xf numFmtId="0" fontId="47" fillId="0" borderId="132" xfId="15" applyFont="1" applyBorder="1" applyAlignment="1">
      <alignment horizontal="center" vertical="center" wrapText="1"/>
    </xf>
    <xf numFmtId="0" fontId="47" fillId="0" borderId="133" xfId="15" applyFont="1" applyBorder="1" applyAlignment="1">
      <alignment horizontal="center" vertical="center" wrapText="1"/>
    </xf>
    <xf numFmtId="180" fontId="39" fillId="2" borderId="116" xfId="15" applyNumberFormat="1" applyFont="1" applyFill="1" applyBorder="1" applyAlignment="1">
      <alignment horizontal="center" vertical="center" wrapText="1"/>
    </xf>
    <xf numFmtId="180" fontId="39" fillId="2" borderId="122" xfId="15" applyNumberFormat="1" applyFont="1" applyFill="1" applyBorder="1" applyAlignment="1">
      <alignment horizontal="center" vertical="center" wrapText="1"/>
    </xf>
    <xf numFmtId="180" fontId="39" fillId="2" borderId="123" xfId="15" applyNumberFormat="1" applyFont="1" applyFill="1" applyBorder="1" applyAlignment="1">
      <alignment horizontal="center" vertical="center" wrapText="1"/>
    </xf>
    <xf numFmtId="180" fontId="39" fillId="2" borderId="118" xfId="15" applyNumberFormat="1" applyFont="1" applyFill="1" applyBorder="1" applyAlignment="1">
      <alignment horizontal="center" vertical="center" wrapText="1"/>
    </xf>
    <xf numFmtId="0" fontId="42" fillId="0" borderId="88" xfId="15" applyFont="1" applyBorder="1" applyAlignment="1">
      <alignment horizontal="left" vertical="center" wrapText="1"/>
    </xf>
    <xf numFmtId="0" fontId="42" fillId="0" borderId="34" xfId="15" applyFont="1" applyBorder="1" applyAlignment="1">
      <alignment horizontal="left" vertical="center" wrapText="1"/>
    </xf>
    <xf numFmtId="0" fontId="42" fillId="0" borderId="26" xfId="15" applyFont="1" applyBorder="1" applyAlignment="1">
      <alignment horizontal="center" vertical="center" wrapText="1"/>
    </xf>
    <xf numFmtId="0" fontId="42" fillId="0" borderId="0" xfId="15" applyFont="1" applyAlignment="1">
      <alignment horizontal="center" vertical="center" wrapText="1"/>
    </xf>
    <xf numFmtId="0" fontId="42" fillId="0" borderId="15" xfId="15" applyFont="1" applyBorder="1" applyAlignment="1">
      <alignment horizontal="center" vertical="center" wrapText="1"/>
    </xf>
    <xf numFmtId="0" fontId="42" fillId="0" borderId="22" xfId="15" applyFont="1" applyBorder="1" applyAlignment="1">
      <alignment horizontal="center" vertical="center" wrapText="1"/>
    </xf>
    <xf numFmtId="0" fontId="42" fillId="0" borderId="17" xfId="15" applyFont="1" applyBorder="1" applyAlignment="1">
      <alignment horizontal="center" vertical="center" wrapText="1"/>
    </xf>
    <xf numFmtId="0" fontId="42" fillId="0" borderId="18" xfId="15" applyFont="1" applyBorder="1" applyAlignment="1">
      <alignment horizontal="center" vertical="center" wrapText="1"/>
    </xf>
    <xf numFmtId="0" fontId="42" fillId="0" borderId="36" xfId="15" applyFont="1" applyBorder="1" applyAlignment="1">
      <alignment horizontal="center" vertical="center"/>
    </xf>
    <xf numFmtId="0" fontId="42" fillId="0" borderId="25" xfId="15" applyFont="1" applyBorder="1" applyAlignment="1">
      <alignment horizontal="center" vertical="center"/>
    </xf>
    <xf numFmtId="0" fontId="42" fillId="0" borderId="3" xfId="15" applyFont="1" applyBorder="1" applyAlignment="1">
      <alignment horizontal="center" vertical="center"/>
    </xf>
    <xf numFmtId="0" fontId="42" fillId="0" borderId="31" xfId="15" applyFont="1" applyBorder="1" applyAlignment="1">
      <alignment horizontal="center" vertical="center"/>
    </xf>
    <xf numFmtId="0" fontId="42" fillId="6" borderId="88" xfId="15" applyFont="1" applyFill="1" applyBorder="1" applyAlignment="1" applyProtection="1">
      <alignment horizontal="center" vertical="center"/>
      <protection locked="0"/>
    </xf>
    <xf numFmtId="0" fontId="42" fillId="6" borderId="34" xfId="15" applyFont="1" applyFill="1" applyBorder="1" applyAlignment="1" applyProtection="1">
      <alignment horizontal="center" vertical="center"/>
      <protection locked="0"/>
    </xf>
    <xf numFmtId="0" fontId="39" fillId="6" borderId="27" xfId="15" applyFont="1" applyFill="1" applyBorder="1" applyAlignment="1" applyProtection="1">
      <alignment horizontal="left" vertical="center" wrapText="1"/>
      <protection locked="0"/>
    </xf>
    <xf numFmtId="0" fontId="39" fillId="6" borderId="35" xfId="15" applyFont="1" applyFill="1" applyBorder="1" applyAlignment="1" applyProtection="1">
      <alignment horizontal="left" vertical="center" wrapText="1"/>
      <protection locked="0"/>
    </xf>
    <xf numFmtId="0" fontId="39" fillId="6" borderId="28" xfId="15" applyFont="1" applyFill="1" applyBorder="1" applyAlignment="1" applyProtection="1">
      <alignment horizontal="left" vertical="center" wrapText="1"/>
      <protection locked="0"/>
    </xf>
    <xf numFmtId="0" fontId="39" fillId="6" borderId="26" xfId="15" applyFont="1" applyFill="1" applyBorder="1" applyAlignment="1" applyProtection="1">
      <alignment horizontal="left" vertical="center" wrapText="1"/>
      <protection locked="0"/>
    </xf>
    <xf numFmtId="0" fontId="39" fillId="6" borderId="0" xfId="15" applyFont="1" applyFill="1" applyAlignment="1" applyProtection="1">
      <alignment horizontal="left" vertical="center" wrapText="1"/>
      <protection locked="0"/>
    </xf>
    <xf numFmtId="0" fontId="39" fillId="6" borderId="15" xfId="15" applyFont="1" applyFill="1" applyBorder="1" applyAlignment="1" applyProtection="1">
      <alignment horizontal="left" vertical="center" wrapText="1"/>
      <protection locked="0"/>
    </xf>
    <xf numFmtId="0" fontId="39" fillId="6" borderId="24" xfId="15" applyFont="1" applyFill="1" applyBorder="1" applyAlignment="1" applyProtection="1">
      <alignment horizontal="left" vertical="center" wrapText="1"/>
      <protection locked="0"/>
    </xf>
    <xf numFmtId="0" fontId="39" fillId="6" borderId="36" xfId="15" applyFont="1" applyFill="1" applyBorder="1" applyAlignment="1" applyProtection="1">
      <alignment horizontal="left" vertical="center" wrapText="1"/>
      <protection locked="0"/>
    </xf>
    <xf numFmtId="0" fontId="39" fillId="6" borderId="25" xfId="15" applyFont="1" applyFill="1" applyBorder="1" applyAlignment="1" applyProtection="1">
      <alignment horizontal="left" vertical="center" wrapText="1"/>
      <protection locked="0"/>
    </xf>
    <xf numFmtId="0" fontId="47" fillId="0" borderId="116" xfId="15" applyFont="1" applyBorder="1" applyAlignment="1">
      <alignment horizontal="center" vertical="center" wrapText="1"/>
    </xf>
    <xf numFmtId="0" fontId="47" fillId="0" borderId="117" xfId="15" applyFont="1" applyBorder="1" applyAlignment="1">
      <alignment horizontal="center" vertical="center" wrapText="1"/>
    </xf>
    <xf numFmtId="0" fontId="47" fillId="0" borderId="118" xfId="15" applyFont="1" applyBorder="1" applyAlignment="1">
      <alignment horizontal="center" vertical="center" wrapText="1"/>
    </xf>
    <xf numFmtId="0" fontId="39" fillId="0" borderId="29" xfId="15" applyFont="1" applyBorder="1" applyAlignment="1">
      <alignment horizontal="center" vertical="center" shrinkToFit="1"/>
    </xf>
    <xf numFmtId="0" fontId="39" fillId="0" borderId="32" xfId="15" applyFont="1" applyBorder="1" applyAlignment="1">
      <alignment horizontal="center" vertical="center" shrinkToFit="1"/>
    </xf>
    <xf numFmtId="0" fontId="39" fillId="4" borderId="27" xfId="15" applyFont="1" applyFill="1" applyBorder="1" applyAlignment="1" applyProtection="1">
      <alignment horizontal="center" vertical="center" shrinkToFit="1"/>
      <protection locked="0"/>
    </xf>
    <xf numFmtId="0" fontId="39" fillId="4" borderId="35" xfId="15" applyFont="1" applyFill="1" applyBorder="1" applyAlignment="1" applyProtection="1">
      <alignment horizontal="center" vertical="center" shrinkToFit="1"/>
      <protection locked="0"/>
    </xf>
    <xf numFmtId="0" fontId="39" fillId="4" borderId="8" xfId="15" applyFont="1" applyFill="1" applyBorder="1" applyAlignment="1" applyProtection="1">
      <alignment horizontal="center" vertical="center" shrinkToFit="1"/>
      <protection locked="0"/>
    </xf>
    <xf numFmtId="0" fontId="39" fillId="4" borderId="26" xfId="15" applyFont="1" applyFill="1" applyBorder="1" applyAlignment="1" applyProtection="1">
      <alignment horizontal="center" vertical="center" shrinkToFit="1"/>
      <protection locked="0"/>
    </xf>
    <xf numFmtId="0" fontId="39" fillId="4" borderId="0" xfId="15" applyFont="1" applyFill="1" applyAlignment="1" applyProtection="1">
      <alignment horizontal="center" vertical="center" shrinkToFit="1"/>
      <protection locked="0"/>
    </xf>
    <xf numFmtId="0" fontId="39" fillId="4" borderId="38" xfId="15" applyFont="1" applyFill="1" applyBorder="1" applyAlignment="1" applyProtection="1">
      <alignment horizontal="center" vertical="center" shrinkToFit="1"/>
      <protection locked="0"/>
    </xf>
    <xf numFmtId="0" fontId="39" fillId="4" borderId="24" xfId="15" applyFont="1" applyFill="1" applyBorder="1" applyAlignment="1" applyProtection="1">
      <alignment horizontal="center" vertical="center" shrinkToFit="1"/>
      <protection locked="0"/>
    </xf>
    <xf numFmtId="0" fontId="39" fillId="4" borderId="36" xfId="15" applyFont="1" applyFill="1" applyBorder="1" applyAlignment="1" applyProtection="1">
      <alignment horizontal="center" vertical="center" shrinkToFit="1"/>
      <protection locked="0"/>
    </xf>
    <xf numFmtId="0" fontId="39" fillId="4" borderId="9" xfId="15" applyFont="1" applyFill="1" applyBorder="1" applyAlignment="1" applyProtection="1">
      <alignment horizontal="center" vertical="center" shrinkToFit="1"/>
      <protection locked="0"/>
    </xf>
    <xf numFmtId="0" fontId="39" fillId="5" borderId="96" xfId="15" applyFont="1" applyFill="1" applyBorder="1" applyAlignment="1" applyProtection="1">
      <alignment horizontal="center" vertical="center" wrapText="1"/>
      <protection locked="0"/>
    </xf>
    <xf numFmtId="0" fontId="39" fillId="5" borderId="90" xfId="15" applyFont="1" applyFill="1" applyBorder="1" applyAlignment="1" applyProtection="1">
      <alignment horizontal="center" vertical="center" shrinkToFit="1"/>
      <protection locked="0"/>
    </xf>
    <xf numFmtId="0" fontId="39" fillId="5" borderId="88" xfId="15" applyFont="1" applyFill="1" applyBorder="1" applyAlignment="1" applyProtection="1">
      <alignment horizontal="center" vertical="center" shrinkToFit="1"/>
      <protection locked="0"/>
    </xf>
    <xf numFmtId="0" fontId="39" fillId="5" borderId="89" xfId="15" applyFont="1" applyFill="1" applyBorder="1" applyAlignment="1" applyProtection="1">
      <alignment horizontal="center" vertical="center" shrinkToFit="1"/>
      <protection locked="0"/>
    </xf>
    <xf numFmtId="0" fontId="39" fillId="6" borderId="74" xfId="15" applyFont="1" applyFill="1" applyBorder="1" applyAlignment="1" applyProtection="1">
      <alignment horizontal="center" vertical="center" wrapText="1"/>
      <protection locked="0"/>
    </xf>
    <xf numFmtId="0" fontId="39" fillId="6" borderId="24" xfId="15" applyFont="1" applyFill="1" applyBorder="1" applyAlignment="1" applyProtection="1">
      <alignment horizontal="center" vertical="center" wrapText="1"/>
      <protection locked="0"/>
    </xf>
    <xf numFmtId="0" fontId="39" fillId="4" borderId="27" xfId="15" applyFont="1" applyFill="1" applyBorder="1" applyAlignment="1" applyProtection="1">
      <alignment horizontal="center" vertical="center"/>
      <protection locked="0"/>
    </xf>
    <xf numFmtId="0" fontId="39" fillId="4" borderId="35" xfId="15" applyFont="1" applyFill="1" applyBorder="1" applyAlignment="1" applyProtection="1">
      <alignment horizontal="center" vertical="center"/>
      <protection locked="0"/>
    </xf>
    <xf numFmtId="0" fontId="39" fillId="4" borderId="8" xfId="15" applyFont="1" applyFill="1" applyBorder="1" applyAlignment="1" applyProtection="1">
      <alignment horizontal="center" vertical="center"/>
      <protection locked="0"/>
    </xf>
    <xf numFmtId="0" fontId="39" fillId="4" borderId="26" xfId="15" applyFont="1" applyFill="1" applyBorder="1" applyAlignment="1" applyProtection="1">
      <alignment horizontal="center" vertical="center"/>
      <protection locked="0"/>
    </xf>
    <xf numFmtId="0" fontId="39" fillId="4" borderId="0" xfId="15" applyFont="1" applyFill="1" applyAlignment="1" applyProtection="1">
      <alignment horizontal="center" vertical="center"/>
      <protection locked="0"/>
    </xf>
    <xf numFmtId="0" fontId="39" fillId="4" borderId="38" xfId="15" applyFont="1" applyFill="1" applyBorder="1" applyAlignment="1" applyProtection="1">
      <alignment horizontal="center" vertical="center"/>
      <protection locked="0"/>
    </xf>
    <xf numFmtId="0" fontId="39" fillId="4" borderId="24" xfId="15" applyFont="1" applyFill="1" applyBorder="1" applyAlignment="1" applyProtection="1">
      <alignment horizontal="center" vertical="center"/>
      <protection locked="0"/>
    </xf>
    <xf numFmtId="0" fontId="39" fillId="4" borderId="36" xfId="15" applyFont="1" applyFill="1" applyBorder="1" applyAlignment="1" applyProtection="1">
      <alignment horizontal="center" vertical="center"/>
      <protection locked="0"/>
    </xf>
    <xf numFmtId="0" fontId="39" fillId="4" borderId="9" xfId="15" applyFont="1" applyFill="1" applyBorder="1" applyAlignment="1" applyProtection="1">
      <alignment horizontal="center" vertical="center"/>
      <protection locked="0"/>
    </xf>
    <xf numFmtId="0" fontId="39" fillId="0" borderId="21" xfId="15" applyFont="1" applyBorder="1" applyAlignment="1">
      <alignment horizontal="center" vertical="center" shrinkToFit="1"/>
    </xf>
    <xf numFmtId="0" fontId="39" fillId="4" borderId="84" xfId="15" applyFont="1" applyFill="1" applyBorder="1" applyAlignment="1" applyProtection="1">
      <alignment horizontal="center" vertical="center"/>
      <protection locked="0"/>
    </xf>
    <xf numFmtId="0" fontId="39" fillId="4" borderId="12" xfId="15" applyFont="1" applyFill="1" applyBorder="1" applyAlignment="1" applyProtection="1">
      <alignment horizontal="center" vertical="center"/>
      <protection locked="0"/>
    </xf>
    <xf numFmtId="0" fontId="39" fillId="4" borderId="67" xfId="15" applyFont="1" applyFill="1" applyBorder="1" applyAlignment="1" applyProtection="1">
      <alignment horizontal="center" vertical="center"/>
      <protection locked="0"/>
    </xf>
    <xf numFmtId="0" fontId="39" fillId="4" borderId="95" xfId="15" applyFont="1" applyFill="1" applyBorder="1" applyAlignment="1" applyProtection="1">
      <alignment horizontal="center" vertical="center" wrapText="1"/>
      <protection locked="0"/>
    </xf>
    <xf numFmtId="0" fontId="39" fillId="4" borderId="76" xfId="15" applyFont="1" applyFill="1" applyBorder="1" applyAlignment="1" applyProtection="1">
      <alignment horizontal="center" vertical="center" shrinkToFit="1"/>
      <protection locked="0"/>
    </xf>
    <xf numFmtId="0" fontId="39" fillId="5" borderId="77" xfId="15" applyFont="1" applyFill="1" applyBorder="1" applyAlignment="1" applyProtection="1">
      <alignment horizontal="center" vertical="center" shrinkToFit="1"/>
      <protection locked="0"/>
    </xf>
    <xf numFmtId="0" fontId="39" fillId="5" borderId="78" xfId="15" applyFont="1" applyFill="1" applyBorder="1" applyAlignment="1" applyProtection="1">
      <alignment horizontal="center" vertical="center" shrinkToFit="1"/>
      <protection locked="0"/>
    </xf>
    <xf numFmtId="0" fontId="39" fillId="6" borderId="66" xfId="15" applyFont="1" applyFill="1" applyBorder="1" applyAlignment="1" applyProtection="1">
      <alignment horizontal="center" vertical="center" wrapText="1"/>
      <protection locked="0"/>
    </xf>
    <xf numFmtId="0" fontId="39" fillId="6" borderId="12" xfId="15" applyFont="1" applyFill="1" applyBorder="1" applyAlignment="1" applyProtection="1">
      <alignment horizontal="center" vertical="center" wrapText="1"/>
      <protection locked="0"/>
    </xf>
    <xf numFmtId="0" fontId="39" fillId="6" borderId="13" xfId="15" applyFont="1" applyFill="1" applyBorder="1" applyAlignment="1" applyProtection="1">
      <alignment horizontal="center" vertical="center" wrapText="1"/>
      <protection locked="0"/>
    </xf>
    <xf numFmtId="0" fontId="46" fillId="0" borderId="98" xfId="15" applyFont="1" applyBorder="1" applyAlignment="1">
      <alignment horizontal="center" vertical="center" wrapText="1"/>
    </xf>
    <xf numFmtId="0" fontId="46" fillId="0" borderId="99" xfId="15" applyFont="1" applyBorder="1" applyAlignment="1">
      <alignment horizontal="center" vertical="center" wrapText="1"/>
    </xf>
    <xf numFmtId="0" fontId="46" fillId="0" borderId="100" xfId="15" applyFont="1" applyBorder="1" applyAlignment="1">
      <alignment horizontal="center" vertical="center" wrapText="1"/>
    </xf>
    <xf numFmtId="0" fontId="45" fillId="2" borderId="84" xfId="15" applyFont="1" applyFill="1" applyBorder="1" applyAlignment="1">
      <alignment horizontal="center" vertical="center" wrapText="1"/>
    </xf>
    <xf numFmtId="0" fontId="45" fillId="2" borderId="67" xfId="15" applyFont="1" applyFill="1" applyBorder="1" applyAlignment="1">
      <alignment horizontal="center" vertical="center" wrapText="1"/>
    </xf>
    <xf numFmtId="0" fontId="45" fillId="2" borderId="26" xfId="15" applyFont="1" applyFill="1" applyBorder="1" applyAlignment="1">
      <alignment horizontal="center" vertical="center" wrapText="1"/>
    </xf>
    <xf numFmtId="0" fontId="45" fillId="2" borderId="38" xfId="15" applyFont="1" applyFill="1" applyBorder="1" applyAlignment="1">
      <alignment horizontal="center" vertical="center" wrapText="1"/>
    </xf>
    <xf numFmtId="0" fontId="45" fillId="2" borderId="22" xfId="15" applyFont="1" applyFill="1" applyBorder="1" applyAlignment="1">
      <alignment horizontal="center" vertical="center" wrapText="1"/>
    </xf>
    <xf numFmtId="0" fontId="45" fillId="2" borderId="75" xfId="15" applyFont="1" applyFill="1" applyBorder="1" applyAlignment="1">
      <alignment horizontal="center" vertical="center" wrapText="1"/>
    </xf>
    <xf numFmtId="0" fontId="45" fillId="2" borderId="66" xfId="15" applyFont="1" applyFill="1" applyBorder="1" applyAlignment="1">
      <alignment horizontal="center" vertical="center" wrapText="1"/>
    </xf>
    <xf numFmtId="0" fontId="45" fillId="2" borderId="13" xfId="15" applyFont="1" applyFill="1" applyBorder="1" applyAlignment="1">
      <alignment horizontal="center" vertical="center" wrapText="1"/>
    </xf>
    <xf numFmtId="0" fontId="45" fillId="2" borderId="37" xfId="15" applyFont="1" applyFill="1" applyBorder="1" applyAlignment="1">
      <alignment horizontal="center" vertical="center" wrapText="1"/>
    </xf>
    <xf numFmtId="0" fontId="45" fillId="2" borderId="15" xfId="15" applyFont="1" applyFill="1" applyBorder="1" applyAlignment="1">
      <alignment horizontal="center" vertical="center" wrapText="1"/>
    </xf>
    <xf numFmtId="0" fontId="45" fillId="2" borderId="74" xfId="15" applyFont="1" applyFill="1" applyBorder="1" applyAlignment="1">
      <alignment horizontal="center" vertical="center" wrapText="1"/>
    </xf>
    <xf numFmtId="0" fontId="45" fillId="2" borderId="18" xfId="15" applyFont="1" applyFill="1" applyBorder="1" applyAlignment="1">
      <alignment horizontal="center" vertical="center" wrapText="1"/>
    </xf>
    <xf numFmtId="0" fontId="42" fillId="0" borderId="84" xfId="15" applyFont="1" applyBorder="1" applyAlignment="1">
      <alignment horizontal="center" vertical="center" wrapText="1"/>
    </xf>
    <xf numFmtId="0" fontId="42" fillId="0" borderId="12" xfId="15" applyFont="1" applyBorder="1" applyAlignment="1">
      <alignment horizontal="center" vertical="center" wrapText="1"/>
    </xf>
    <xf numFmtId="0" fontId="42" fillId="0" borderId="13" xfId="15" applyFont="1" applyBorder="1" applyAlignment="1">
      <alignment horizontal="center" vertical="center" wrapText="1"/>
    </xf>
    <xf numFmtId="0" fontId="39" fillId="0" borderId="30" xfId="15" applyFont="1" applyBorder="1" applyAlignment="1">
      <alignment horizontal="center" vertical="center"/>
    </xf>
    <xf numFmtId="0" fontId="39" fillId="0" borderId="3" xfId="15" applyFont="1" applyBorder="1" applyAlignment="1">
      <alignment horizontal="center" vertical="center"/>
    </xf>
    <xf numFmtId="0" fontId="39" fillId="0" borderId="31" xfId="15" applyFont="1" applyBorder="1" applyAlignment="1">
      <alignment horizontal="center" vertical="center"/>
    </xf>
    <xf numFmtId="0" fontId="39" fillId="2" borderId="30" xfId="15" applyFont="1" applyFill="1" applyBorder="1" applyAlignment="1">
      <alignment horizontal="center" vertical="center"/>
    </xf>
    <xf numFmtId="0" fontId="39" fillId="2" borderId="3" xfId="15" applyFont="1" applyFill="1" applyBorder="1" applyAlignment="1">
      <alignment horizontal="center" vertical="center"/>
    </xf>
    <xf numFmtId="0" fontId="39" fillId="2" borderId="31" xfId="15" applyFont="1" applyFill="1" applyBorder="1" applyAlignment="1">
      <alignment horizontal="center" vertical="center"/>
    </xf>
    <xf numFmtId="1" fontId="39" fillId="2" borderId="104" xfId="15" applyNumberFormat="1" applyFont="1" applyFill="1" applyBorder="1" applyAlignment="1">
      <alignment horizontal="center" vertical="center" wrapText="1"/>
    </xf>
    <xf numFmtId="1" fontId="39" fillId="2" borderId="105" xfId="15" applyNumberFormat="1" applyFont="1" applyFill="1" applyBorder="1" applyAlignment="1">
      <alignment horizontal="center" vertical="center" wrapText="1"/>
    </xf>
    <xf numFmtId="1" fontId="39" fillId="2" borderId="106" xfId="15" applyNumberFormat="1" applyFont="1" applyFill="1" applyBorder="1" applyAlignment="1">
      <alignment horizontal="center" vertical="center" wrapText="1"/>
    </xf>
    <xf numFmtId="1" fontId="39" fillId="2" borderId="107" xfId="15" applyNumberFormat="1" applyFont="1" applyFill="1" applyBorder="1" applyAlignment="1">
      <alignment horizontal="center" vertical="center" wrapText="1"/>
    </xf>
    <xf numFmtId="0" fontId="39" fillId="6" borderId="84" xfId="15" applyFont="1" applyFill="1" applyBorder="1" applyAlignment="1" applyProtection="1">
      <alignment horizontal="left" vertical="center" wrapText="1"/>
      <protection locked="0"/>
    </xf>
    <xf numFmtId="0" fontId="39" fillId="6" borderId="12" xfId="15" applyFont="1" applyFill="1" applyBorder="1" applyAlignment="1" applyProtection="1">
      <alignment horizontal="left" vertical="center" wrapText="1"/>
      <protection locked="0"/>
    </xf>
    <xf numFmtId="0" fontId="39" fillId="6" borderId="13" xfId="15" applyFont="1" applyFill="1" applyBorder="1" applyAlignment="1" applyProtection="1">
      <alignment horizontal="left" vertical="center" wrapText="1"/>
      <protection locked="0"/>
    </xf>
    <xf numFmtId="20" fontId="39" fillId="6" borderId="6" xfId="15" applyNumberFormat="1" applyFont="1" applyFill="1" applyBorder="1" applyAlignment="1" applyProtection="1">
      <alignment horizontal="center" vertical="center"/>
      <protection locked="0"/>
    </xf>
    <xf numFmtId="20" fontId="39" fillId="6" borderId="3" xfId="15" applyNumberFormat="1" applyFont="1" applyFill="1" applyBorder="1" applyAlignment="1" applyProtection="1">
      <alignment horizontal="center" vertical="center"/>
      <protection locked="0"/>
    </xf>
    <xf numFmtId="20" fontId="39" fillId="6" borderId="7" xfId="15" applyNumberFormat="1" applyFont="1" applyFill="1" applyBorder="1" applyAlignment="1" applyProtection="1">
      <alignment horizontal="center" vertical="center"/>
      <protection locked="0"/>
    </xf>
    <xf numFmtId="4" fontId="39" fillId="0" borderId="6" xfId="15" applyNumberFormat="1" applyFont="1" applyBorder="1" applyAlignment="1">
      <alignment horizontal="center" vertical="center"/>
    </xf>
    <xf numFmtId="4" fontId="39" fillId="0" borderId="7" xfId="15" applyNumberFormat="1" applyFont="1" applyBorder="1" applyAlignment="1">
      <alignment horizontal="center" vertical="center"/>
    </xf>
    <xf numFmtId="0" fontId="39" fillId="0" borderId="11" xfId="15" applyFont="1" applyBorder="1" applyAlignment="1">
      <alignment horizontal="center" vertical="center"/>
    </xf>
    <xf numFmtId="0" fontId="39" fillId="0" borderId="14" xfId="15" applyFont="1" applyBorder="1" applyAlignment="1">
      <alignment horizontal="center" vertical="center"/>
    </xf>
    <xf numFmtId="0" fontId="39" fillId="0" borderId="16" xfId="15" applyFont="1" applyBorder="1" applyAlignment="1">
      <alignment horizontal="center" vertical="center"/>
    </xf>
    <xf numFmtId="0" fontId="39" fillId="0" borderId="84" xfId="15" applyFont="1" applyBorder="1" applyAlignment="1">
      <alignment horizontal="center" vertical="center" wrapText="1"/>
    </xf>
    <xf numFmtId="0" fontId="39" fillId="0" borderId="12" xfId="15" applyFont="1" applyBorder="1" applyAlignment="1">
      <alignment horizontal="center" vertical="center" wrapText="1"/>
    </xf>
    <xf numFmtId="0" fontId="39" fillId="0" borderId="67" xfId="15" applyFont="1" applyBorder="1" applyAlignment="1">
      <alignment horizontal="center" vertical="center" wrapText="1"/>
    </xf>
    <xf numFmtId="0" fontId="39" fillId="0" borderId="26" xfId="15" applyFont="1" applyBorder="1" applyAlignment="1">
      <alignment horizontal="center" vertical="center" wrapText="1"/>
    </xf>
    <xf numFmtId="0" fontId="39" fillId="0" borderId="0" xfId="15" applyFont="1" applyAlignment="1">
      <alignment horizontal="center" vertical="center" wrapText="1"/>
    </xf>
    <xf numFmtId="0" fontId="39" fillId="0" borderId="38" xfId="15" applyFont="1" applyBorder="1" applyAlignment="1">
      <alignment horizontal="center" vertical="center" wrapText="1"/>
    </xf>
    <xf numFmtId="0" fontId="39" fillId="0" borderId="22" xfId="15" applyFont="1" applyBorder="1" applyAlignment="1">
      <alignment horizontal="center" vertical="center" wrapText="1"/>
    </xf>
    <xf numFmtId="0" fontId="39" fillId="0" borderId="17" xfId="15" applyFont="1" applyBorder="1" applyAlignment="1">
      <alignment horizontal="center" vertical="center" wrapText="1"/>
    </xf>
    <xf numFmtId="0" fontId="39" fillId="0" borderId="75" xfId="15" applyFont="1" applyBorder="1" applyAlignment="1">
      <alignment horizontal="center" vertical="center" wrapText="1"/>
    </xf>
    <xf numFmtId="0" fontId="43" fillId="0" borderId="95" xfId="15" applyFont="1" applyBorder="1" applyAlignment="1">
      <alignment horizontal="center" vertical="center" wrapText="1"/>
    </xf>
    <xf numFmtId="0" fontId="43" fillId="0" borderId="51" xfId="15" applyFont="1" applyBorder="1" applyAlignment="1">
      <alignment horizontal="center" vertical="center" wrapText="1"/>
    </xf>
    <xf numFmtId="0" fontId="43" fillId="0" borderId="96" xfId="15" applyFont="1" applyBorder="1" applyAlignment="1">
      <alignment horizontal="center" vertical="center" wrapText="1"/>
    </xf>
    <xf numFmtId="0" fontId="39" fillId="0" borderId="66" xfId="15" applyFont="1" applyBorder="1" applyAlignment="1">
      <alignment horizontal="center" vertical="center" wrapText="1"/>
    </xf>
    <xf numFmtId="0" fontId="39" fillId="0" borderId="37" xfId="15" applyFont="1" applyBorder="1" applyAlignment="1">
      <alignment horizontal="center" vertical="center" wrapText="1"/>
    </xf>
    <xf numFmtId="0" fontId="39" fillId="0" borderId="74" xfId="15" applyFont="1" applyBorder="1" applyAlignment="1">
      <alignment horizontal="center" vertical="center" wrapText="1"/>
    </xf>
    <xf numFmtId="0" fontId="39" fillId="0" borderId="13" xfId="15" applyFont="1" applyBorder="1" applyAlignment="1">
      <alignment horizontal="center" vertical="center" wrapText="1"/>
    </xf>
    <xf numFmtId="0" fontId="39" fillId="0" borderId="15" xfId="15" applyFont="1" applyBorder="1" applyAlignment="1">
      <alignment horizontal="center" vertical="center" wrapText="1"/>
    </xf>
    <xf numFmtId="0" fontId="39" fillId="0" borderId="18" xfId="15" applyFont="1" applyBorder="1" applyAlignment="1">
      <alignment horizontal="center" vertical="center" wrapText="1"/>
    </xf>
    <xf numFmtId="0" fontId="43" fillId="0" borderId="84" xfId="15" applyFont="1" applyBorder="1" applyAlignment="1">
      <alignment horizontal="center" vertical="center" wrapText="1"/>
    </xf>
    <xf numFmtId="0" fontId="43" fillId="0" borderId="12" xfId="15" applyFont="1" applyBorder="1" applyAlignment="1">
      <alignment horizontal="center" vertical="center" wrapText="1"/>
    </xf>
    <xf numFmtId="0" fontId="43" fillId="0" borderId="13" xfId="15" applyFont="1" applyBorder="1" applyAlignment="1">
      <alignment horizontal="center" vertical="center" wrapText="1"/>
    </xf>
    <xf numFmtId="0" fontId="43" fillId="0" borderId="26" xfId="15" applyFont="1" applyBorder="1" applyAlignment="1">
      <alignment horizontal="center" vertical="center" wrapText="1"/>
    </xf>
    <xf numFmtId="0" fontId="43" fillId="0" borderId="0" xfId="15" applyFont="1" applyAlignment="1">
      <alignment horizontal="center" vertical="center" wrapText="1"/>
    </xf>
    <xf numFmtId="0" fontId="43" fillId="0" borderId="15" xfId="15" applyFont="1" applyBorder="1" applyAlignment="1">
      <alignment horizontal="center" vertical="center" wrapText="1"/>
    </xf>
    <xf numFmtId="0" fontId="43" fillId="0" borderId="22" xfId="15" applyFont="1" applyBorder="1" applyAlignment="1">
      <alignment horizontal="center" vertical="center" wrapText="1"/>
    </xf>
    <xf numFmtId="0" fontId="43" fillId="0" borderId="17" xfId="15" applyFont="1" applyBorder="1" applyAlignment="1">
      <alignment horizontal="center" vertical="center" wrapText="1"/>
    </xf>
    <xf numFmtId="0" fontId="43" fillId="0" borderId="18" xfId="15" applyFont="1" applyBorder="1" applyAlignment="1">
      <alignment horizontal="center" vertical="center" wrapText="1"/>
    </xf>
    <xf numFmtId="0" fontId="39" fillId="0" borderId="84" xfId="15" quotePrefix="1" applyFont="1" applyBorder="1" applyAlignment="1">
      <alignment horizontal="center" vertical="center"/>
    </xf>
    <xf numFmtId="0" fontId="39" fillId="0" borderId="12" xfId="15" applyFont="1" applyBorder="1" applyAlignment="1">
      <alignment horizontal="center" vertical="center"/>
    </xf>
    <xf numFmtId="0" fontId="39" fillId="0" borderId="13" xfId="15" applyFont="1" applyBorder="1" applyAlignment="1">
      <alignment horizontal="center" vertical="center"/>
    </xf>
    <xf numFmtId="0" fontId="39" fillId="4" borderId="6" xfId="15" applyFont="1" applyFill="1" applyBorder="1" applyAlignment="1" applyProtection="1">
      <alignment horizontal="center" vertical="center"/>
      <protection locked="0"/>
    </xf>
    <xf numFmtId="0" fontId="39" fillId="5" borderId="3" xfId="15" applyFont="1" applyFill="1" applyBorder="1" applyAlignment="1" applyProtection="1">
      <alignment horizontal="center" vertical="center"/>
      <protection locked="0"/>
    </xf>
    <xf numFmtId="0" fontId="39" fillId="5" borderId="7" xfId="15" applyFont="1" applyFill="1" applyBorder="1" applyAlignment="1" applyProtection="1">
      <alignment horizontal="center" vertical="center"/>
      <protection locked="0"/>
    </xf>
    <xf numFmtId="0" fontId="39" fillId="6" borderId="6" xfId="15" applyFont="1" applyFill="1" applyBorder="1" applyAlignment="1" applyProtection="1">
      <alignment horizontal="center" vertical="center"/>
      <protection locked="0"/>
    </xf>
    <xf numFmtId="0" fontId="39" fillId="6" borderId="7" xfId="15" applyFont="1" applyFill="1" applyBorder="1" applyAlignment="1" applyProtection="1">
      <alignment horizontal="center" vertical="center"/>
      <protection locked="0"/>
    </xf>
    <xf numFmtId="0" fontId="39" fillId="2" borderId="6" xfId="15" applyFont="1" applyFill="1" applyBorder="1" applyAlignment="1">
      <alignment horizontal="center" vertical="center"/>
    </xf>
    <xf numFmtId="0" fontId="39" fillId="2" borderId="7" xfId="15" applyFont="1" applyFill="1" applyBorder="1" applyAlignment="1">
      <alignment horizontal="center" vertical="center"/>
    </xf>
    <xf numFmtId="0" fontId="39" fillId="6" borderId="3" xfId="15" applyFont="1" applyFill="1" applyBorder="1" applyAlignment="1" applyProtection="1">
      <alignment horizontal="center" vertical="center"/>
      <protection locked="0"/>
    </xf>
    <xf numFmtId="38" fontId="39" fillId="2" borderId="0" xfId="16" applyFont="1" applyFill="1" applyBorder="1" applyAlignment="1" applyProtection="1">
      <alignment horizontal="center" vertical="center"/>
    </xf>
    <xf numFmtId="0" fontId="40" fillId="4" borderId="0" xfId="15" applyFont="1" applyFill="1" applyAlignment="1" applyProtection="1">
      <alignment horizontal="center" vertical="center"/>
      <protection locked="0"/>
    </xf>
    <xf numFmtId="0" fontId="40" fillId="5" borderId="0" xfId="15" applyFont="1" applyFill="1" applyAlignment="1" applyProtection="1">
      <alignment horizontal="center" vertical="center"/>
      <protection locked="0"/>
    </xf>
    <xf numFmtId="0" fontId="40" fillId="6" borderId="0" xfId="15" applyFont="1" applyFill="1" applyAlignment="1" applyProtection="1">
      <alignment horizontal="center" vertical="center"/>
      <protection locked="0"/>
    </xf>
    <xf numFmtId="0" fontId="40" fillId="0" borderId="0" xfId="15" applyFont="1" applyAlignment="1">
      <alignment horizontal="center" vertical="center"/>
    </xf>
    <xf numFmtId="180" fontId="39" fillId="2" borderId="127" xfId="15" applyNumberFormat="1" applyFont="1" applyFill="1" applyBorder="1" applyAlignment="1">
      <alignment horizontal="center" vertical="center" wrapText="1"/>
    </xf>
    <xf numFmtId="180" fontId="39" fillId="2" borderId="128" xfId="15" applyNumberFormat="1" applyFont="1" applyFill="1" applyBorder="1" applyAlignment="1">
      <alignment horizontal="center" vertical="center" wrapText="1"/>
    </xf>
    <xf numFmtId="180" fontId="39" fillId="2" borderId="129" xfId="15" applyNumberFormat="1" applyFont="1" applyFill="1" applyBorder="1" applyAlignment="1">
      <alignment horizontal="center" vertical="center" wrapText="1"/>
    </xf>
    <xf numFmtId="180" fontId="39" fillId="2" borderId="130" xfId="15" applyNumberFormat="1" applyFont="1" applyFill="1" applyBorder="1" applyAlignment="1">
      <alignment horizontal="center" vertical="center" wrapText="1"/>
    </xf>
    <xf numFmtId="180" fontId="39" fillId="2" borderId="153" xfId="15" applyNumberFormat="1" applyFont="1" applyFill="1" applyBorder="1" applyAlignment="1">
      <alignment horizontal="center" vertical="center" wrapText="1"/>
    </xf>
    <xf numFmtId="180" fontId="39" fillId="2" borderId="154" xfId="15" applyNumberFormat="1" applyFont="1" applyFill="1" applyBorder="1" applyAlignment="1">
      <alignment horizontal="center" vertical="center" wrapText="1"/>
    </xf>
    <xf numFmtId="180" fontId="39" fillId="2" borderId="155" xfId="15" applyNumberFormat="1" applyFont="1" applyFill="1" applyBorder="1" applyAlignment="1">
      <alignment horizontal="center" vertical="center" wrapText="1"/>
    </xf>
    <xf numFmtId="180" fontId="39" fillId="2" borderId="156" xfId="15" applyNumberFormat="1" applyFont="1" applyFill="1" applyBorder="1" applyAlignment="1">
      <alignment horizontal="center" vertical="center" wrapText="1"/>
    </xf>
    <xf numFmtId="0" fontId="39" fillId="0" borderId="23" xfId="15" applyFont="1" applyBorder="1" applyAlignment="1">
      <alignment horizontal="center" vertical="center" shrinkToFit="1"/>
    </xf>
    <xf numFmtId="0" fontId="39" fillId="4" borderId="51" xfId="15" applyFont="1" applyFill="1" applyBorder="1" applyAlignment="1" applyProtection="1">
      <alignment horizontal="center" vertical="center" wrapText="1"/>
      <protection locked="0"/>
    </xf>
    <xf numFmtId="0" fontId="39" fillId="4" borderId="5" xfId="15" applyFont="1" applyFill="1" applyBorder="1" applyAlignment="1" applyProtection="1">
      <alignment horizontal="center" vertical="center" shrinkToFit="1"/>
      <protection locked="0"/>
    </xf>
    <xf numFmtId="0" fontId="39" fillId="5" borderId="36" xfId="15" applyFont="1" applyFill="1" applyBorder="1" applyAlignment="1" applyProtection="1">
      <alignment horizontal="center" vertical="center" shrinkToFit="1"/>
      <protection locked="0"/>
    </xf>
    <xf numFmtId="0" fontId="39" fillId="5" borderId="9" xfId="15" applyFont="1" applyFill="1" applyBorder="1" applyAlignment="1" applyProtection="1">
      <alignment horizontal="center" vertical="center" shrinkToFit="1"/>
      <protection locked="0"/>
    </xf>
    <xf numFmtId="0" fontId="46" fillId="0" borderId="150" xfId="15" applyFont="1" applyBorder="1" applyAlignment="1">
      <alignment horizontal="center" vertical="center" wrapText="1"/>
    </xf>
    <xf numFmtId="0" fontId="46" fillId="0" borderId="151" xfId="15" applyFont="1" applyBorder="1" applyAlignment="1">
      <alignment horizontal="center" vertical="center" wrapText="1"/>
    </xf>
    <xf numFmtId="0" fontId="46" fillId="0" borderId="152" xfId="15" applyFont="1" applyBorder="1" applyAlignment="1">
      <alignment horizontal="center" vertical="center" wrapText="1"/>
    </xf>
    <xf numFmtId="180" fontId="39" fillId="2" borderId="104" xfId="15" applyNumberFormat="1" applyFont="1" applyFill="1" applyBorder="1" applyAlignment="1">
      <alignment horizontal="center" vertical="center" wrapText="1"/>
    </xf>
    <xf numFmtId="180" fontId="39" fillId="2" borderId="105" xfId="15" applyNumberFormat="1" applyFont="1" applyFill="1" applyBorder="1" applyAlignment="1">
      <alignment horizontal="center" vertical="center" wrapText="1"/>
    </xf>
    <xf numFmtId="180" fontId="39" fillId="2" borderId="106" xfId="15" applyNumberFormat="1" applyFont="1" applyFill="1" applyBorder="1" applyAlignment="1">
      <alignment horizontal="center" vertical="center" wrapText="1"/>
    </xf>
    <xf numFmtId="180" fontId="39" fillId="2" borderId="107" xfId="15" applyNumberFormat="1" applyFont="1" applyFill="1" applyBorder="1" applyAlignment="1">
      <alignment horizontal="center" vertical="center" wrapText="1"/>
    </xf>
    <xf numFmtId="0" fontId="50" fillId="2" borderId="1" xfId="15" applyFont="1" applyFill="1" applyBorder="1" applyAlignment="1">
      <alignment horizontal="center" vertical="center"/>
    </xf>
    <xf numFmtId="0" fontId="43" fillId="2" borderId="0" xfId="15" applyFont="1" applyFill="1" applyAlignment="1">
      <alignment horizontal="left" vertical="center" indent="1"/>
    </xf>
    <xf numFmtId="0" fontId="59" fillId="2" borderId="11" xfId="15" applyFont="1" applyFill="1" applyBorder="1" applyAlignment="1">
      <alignment horizontal="center" vertical="center"/>
    </xf>
    <xf numFmtId="0" fontId="59" fillId="2" borderId="14" xfId="15" applyFont="1" applyFill="1" applyBorder="1" applyAlignment="1">
      <alignment horizontal="center" vertical="center"/>
    </xf>
    <xf numFmtId="0" fontId="59" fillId="2" borderId="16" xfId="15" applyFont="1" applyFill="1" applyBorder="1" applyAlignment="1">
      <alignment horizontal="center" vertical="center"/>
    </xf>
    <xf numFmtId="0" fontId="42" fillId="0" borderId="138" xfId="15" applyFont="1" applyBorder="1" applyAlignment="1">
      <alignment horizontal="center" vertical="center" wrapText="1"/>
    </xf>
    <xf numFmtId="0" fontId="42" fillId="0" borderId="139" xfId="15" applyFont="1" applyBorder="1" applyAlignment="1">
      <alignment horizontal="center" vertical="center" wrapText="1"/>
    </xf>
    <xf numFmtId="0" fontId="42" fillId="0" borderId="140" xfId="15" applyFont="1" applyBorder="1" applyAlignment="1">
      <alignment horizontal="center" vertical="center" wrapText="1"/>
    </xf>
    <xf numFmtId="0" fontId="42" fillId="0" borderId="141" xfId="15" applyFont="1" applyBorder="1" applyAlignment="1">
      <alignment horizontal="center" vertical="center" wrapText="1"/>
    </xf>
    <xf numFmtId="0" fontId="42" fillId="0" borderId="142" xfId="15" applyFont="1" applyBorder="1" applyAlignment="1">
      <alignment horizontal="center" vertical="center" wrapText="1"/>
    </xf>
    <xf numFmtId="0" fontId="42" fillId="0" borderId="143" xfId="15" applyFont="1" applyBorder="1" applyAlignment="1">
      <alignment horizontal="center" vertical="center" wrapText="1"/>
    </xf>
    <xf numFmtId="0" fontId="42" fillId="0" borderId="147" xfId="15" applyFont="1" applyBorder="1" applyAlignment="1">
      <alignment horizontal="center" vertical="center" wrapText="1"/>
    </xf>
    <xf numFmtId="0" fontId="42" fillId="0" borderId="148" xfId="15" applyFont="1" applyBorder="1" applyAlignment="1">
      <alignment horizontal="center" vertical="center" wrapText="1"/>
    </xf>
    <xf numFmtId="0" fontId="42" fillId="0" borderId="149" xfId="15" applyFont="1" applyBorder="1" applyAlignment="1">
      <alignment horizontal="center" vertical="center" wrapText="1"/>
    </xf>
    <xf numFmtId="180" fontId="42" fillId="2" borderId="144" xfId="15" applyNumberFormat="1" applyFont="1" applyFill="1" applyBorder="1" applyAlignment="1">
      <alignment horizontal="center" vertical="center" wrapText="1"/>
    </xf>
    <xf numFmtId="180" fontId="42" fillId="2" borderId="145" xfId="15" applyNumberFormat="1" applyFont="1" applyFill="1" applyBorder="1" applyAlignment="1">
      <alignment horizontal="center" vertical="center" wrapText="1"/>
    </xf>
    <xf numFmtId="180" fontId="42" fillId="2" borderId="146" xfId="15" applyNumberFormat="1" applyFont="1" applyFill="1" applyBorder="1" applyAlignment="1">
      <alignment horizontal="center" vertical="center" wrapText="1"/>
    </xf>
    <xf numFmtId="180" fontId="42" fillId="2" borderId="141" xfId="15" applyNumberFormat="1" applyFont="1" applyFill="1" applyBorder="1" applyAlignment="1">
      <alignment horizontal="center" vertical="center" wrapText="1"/>
    </xf>
    <xf numFmtId="180" fontId="42" fillId="2" borderId="142" xfId="15" applyNumberFormat="1" applyFont="1" applyFill="1" applyBorder="1" applyAlignment="1">
      <alignment horizontal="center" vertical="center" wrapText="1"/>
    </xf>
    <xf numFmtId="180" fontId="42" fillId="2" borderId="143" xfId="15" applyNumberFormat="1" applyFont="1" applyFill="1" applyBorder="1" applyAlignment="1">
      <alignment horizontal="center" vertical="center" wrapText="1"/>
    </xf>
    <xf numFmtId="180" fontId="42" fillId="2" borderId="147" xfId="15" applyNumberFormat="1" applyFont="1" applyFill="1" applyBorder="1" applyAlignment="1">
      <alignment horizontal="center" vertical="center" wrapText="1"/>
    </xf>
    <xf numFmtId="180" fontId="42" fillId="2" borderId="148" xfId="15" applyNumberFormat="1" applyFont="1" applyFill="1" applyBorder="1" applyAlignment="1">
      <alignment horizontal="center" vertical="center" wrapText="1"/>
    </xf>
    <xf numFmtId="180" fontId="42" fillId="2" borderId="149" xfId="15" applyNumberFormat="1" applyFont="1" applyFill="1" applyBorder="1" applyAlignment="1">
      <alignment horizontal="center" vertical="center" wrapText="1"/>
    </xf>
    <xf numFmtId="0" fontId="39" fillId="0" borderId="29" xfId="15" applyFont="1" applyBorder="1" applyAlignment="1">
      <alignment horizontal="center" vertical="center"/>
    </xf>
    <xf numFmtId="0" fontId="39" fillId="0" borderId="32" xfId="15" applyFont="1" applyBorder="1" applyAlignment="1">
      <alignment horizontal="center" vertical="center"/>
    </xf>
    <xf numFmtId="0" fontId="39" fillId="0" borderId="21" xfId="15" applyFont="1" applyBorder="1" applyAlignment="1">
      <alignment horizontal="center" vertical="center"/>
    </xf>
    <xf numFmtId="0" fontId="16" fillId="0" borderId="35" xfId="11" applyBorder="1" applyAlignment="1">
      <alignment horizontal="left" vertical="center"/>
    </xf>
    <xf numFmtId="0" fontId="16" fillId="0" borderId="8" xfId="11" applyBorder="1" applyAlignment="1">
      <alignment horizontal="left" vertical="center"/>
    </xf>
    <xf numFmtId="0" fontId="16" fillId="0" borderId="0" xfId="11" applyAlignment="1">
      <alignment horizontal="left" vertical="center"/>
    </xf>
    <xf numFmtId="0" fontId="16" fillId="0" borderId="38" xfId="11" applyBorder="1" applyAlignment="1">
      <alignment horizontal="left" vertical="center"/>
    </xf>
    <xf numFmtId="0" fontId="16" fillId="0" borderId="36" xfId="11" applyBorder="1" applyAlignment="1">
      <alignment horizontal="left" vertical="center"/>
    </xf>
    <xf numFmtId="0" fontId="16" fillId="0" borderId="9" xfId="11" applyBorder="1" applyAlignment="1">
      <alignment horizontal="left" vertical="center"/>
    </xf>
    <xf numFmtId="0" fontId="63" fillId="0" borderId="0" xfId="11" applyFont="1" applyAlignment="1">
      <alignment horizontal="center" vertical="center"/>
    </xf>
    <xf numFmtId="0" fontId="16" fillId="0" borderId="7" xfId="11" applyBorder="1" applyAlignment="1">
      <alignment horizontal="left" vertical="center"/>
    </xf>
    <xf numFmtId="0" fontId="16" fillId="0" borderId="1" xfId="11" applyBorder="1" applyAlignment="1">
      <alignment horizontal="left" vertical="center"/>
    </xf>
    <xf numFmtId="0" fontId="16" fillId="0" borderId="134" xfId="11" applyBorder="1" applyAlignment="1">
      <alignment horizontal="center" vertical="center"/>
    </xf>
    <xf numFmtId="0" fontId="16" fillId="0" borderId="136" xfId="11" applyBorder="1" applyAlignment="1">
      <alignment horizontal="center" vertical="center"/>
    </xf>
    <xf numFmtId="0" fontId="14" fillId="0" borderId="17" xfId="6" applyFont="1" applyBorder="1" applyAlignment="1">
      <alignment horizontal="center"/>
    </xf>
    <xf numFmtId="0" fontId="13" fillId="0" borderId="19" xfId="6" applyBorder="1" applyAlignment="1">
      <alignment horizontal="center"/>
    </xf>
    <xf numFmtId="0" fontId="13" fillId="0" borderId="77" xfId="6" applyBorder="1" applyAlignment="1">
      <alignment horizontal="center"/>
    </xf>
    <xf numFmtId="0" fontId="13" fillId="0" borderId="78" xfId="6" applyBorder="1" applyAlignment="1">
      <alignment horizontal="center"/>
    </xf>
    <xf numFmtId="0" fontId="13" fillId="0" borderId="30" xfId="6" applyBorder="1" applyAlignment="1">
      <alignment horizontal="center"/>
    </xf>
    <xf numFmtId="0" fontId="13" fillId="0" borderId="3" xfId="6" applyBorder="1" applyAlignment="1">
      <alignment horizontal="center"/>
    </xf>
    <xf numFmtId="0" fontId="13" fillId="0" borderId="7" xfId="6" applyBorder="1" applyAlignment="1">
      <alignment horizontal="center"/>
    </xf>
    <xf numFmtId="0" fontId="13" fillId="0" borderId="5" xfId="6" applyBorder="1" applyAlignment="1">
      <alignment horizontal="center"/>
    </xf>
    <xf numFmtId="0" fontId="13" fillId="0" borderId="36" xfId="6" applyBorder="1" applyAlignment="1">
      <alignment horizontal="center"/>
    </xf>
    <xf numFmtId="0" fontId="13" fillId="0" borderId="9" xfId="6" applyBorder="1" applyAlignment="1">
      <alignment horizontal="center"/>
    </xf>
    <xf numFmtId="20" fontId="16" fillId="0" borderId="26" xfId="3" applyNumberFormat="1" applyFont="1" applyBorder="1" applyAlignment="1">
      <alignment vertical="center"/>
    </xf>
    <xf numFmtId="0" fontId="16" fillId="0" borderId="22" xfId="3" applyFont="1" applyBorder="1" applyAlignment="1">
      <alignment vertical="center"/>
    </xf>
    <xf numFmtId="20" fontId="16" fillId="0" borderId="84" xfId="3" applyNumberFormat="1" applyFont="1" applyBorder="1" applyAlignment="1">
      <alignment vertical="center"/>
    </xf>
    <xf numFmtId="0" fontId="16" fillId="0" borderId="26" xfId="3" applyFont="1" applyBorder="1" applyAlignment="1">
      <alignment vertical="center"/>
    </xf>
    <xf numFmtId="0" fontId="15" fillId="0" borderId="0" xfId="3" applyFont="1" applyAlignment="1">
      <alignment horizontal="center"/>
    </xf>
    <xf numFmtId="0" fontId="16" fillId="0" borderId="12" xfId="3" applyFont="1" applyBorder="1" applyAlignment="1">
      <alignment horizontal="center"/>
    </xf>
    <xf numFmtId="0" fontId="16" fillId="0" borderId="5" xfId="7" applyBorder="1" applyAlignment="1">
      <alignment horizontal="center" vertical="center"/>
    </xf>
    <xf numFmtId="0" fontId="16" fillId="0" borderId="9" xfId="7" applyBorder="1" applyAlignment="1">
      <alignment horizontal="center" vertical="center"/>
    </xf>
    <xf numFmtId="0" fontId="16" fillId="0" borderId="4" xfId="7" applyBorder="1" applyAlignment="1">
      <alignment horizontal="center" vertical="center"/>
    </xf>
    <xf numFmtId="0" fontId="16" fillId="0" borderId="35" xfId="7" applyBorder="1" applyAlignment="1">
      <alignment horizontal="center" vertical="center"/>
    </xf>
    <xf numFmtId="0" fontId="16" fillId="0" borderId="8" xfId="7" applyBorder="1" applyAlignment="1">
      <alignment horizontal="center" vertical="center"/>
    </xf>
    <xf numFmtId="0" fontId="16" fillId="0" borderId="37" xfId="7" applyBorder="1" applyAlignment="1">
      <alignment horizontal="center" vertical="center"/>
    </xf>
    <xf numFmtId="0" fontId="16" fillId="0" borderId="0" xfId="7" applyAlignment="1">
      <alignment horizontal="center" vertical="center"/>
    </xf>
    <xf numFmtId="0" fontId="16" fillId="0" borderId="38" xfId="7" applyBorder="1" applyAlignment="1">
      <alignment horizontal="center" vertical="center"/>
    </xf>
    <xf numFmtId="0" fontId="16" fillId="0" borderId="36" xfId="7" applyBorder="1" applyAlignment="1">
      <alignment horizontal="center" vertical="center"/>
    </xf>
    <xf numFmtId="0" fontId="16" fillId="0" borderId="51" xfId="7" applyBorder="1" applyAlignment="1">
      <alignment horizontal="center" vertical="center"/>
    </xf>
    <xf numFmtId="0" fontId="16" fillId="0" borderId="6" xfId="7" applyBorder="1" applyAlignment="1">
      <alignment horizontal="center" vertical="center"/>
    </xf>
    <xf numFmtId="0" fontId="16" fillId="0" borderId="3" xfId="7" applyBorder="1" applyAlignment="1">
      <alignment horizontal="center" vertical="center"/>
    </xf>
    <xf numFmtId="0" fontId="16" fillId="0" borderId="7" xfId="7" applyBorder="1" applyAlignment="1">
      <alignment horizontal="center" vertical="center"/>
    </xf>
    <xf numFmtId="0" fontId="16" fillId="0" borderId="1" xfId="7" applyBorder="1" applyAlignment="1">
      <alignment horizontal="center" vertical="center"/>
    </xf>
    <xf numFmtId="0" fontId="6" fillId="2" borderId="26"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26" xfId="1" applyFont="1" applyFill="1" applyBorder="1" applyAlignment="1">
      <alignment horizontal="center" vertical="top" wrapText="1"/>
    </xf>
    <xf numFmtId="0" fontId="6" fillId="2" borderId="15" xfId="1" applyFont="1" applyFill="1" applyBorder="1" applyAlignment="1">
      <alignment horizontal="center" vertical="top" wrapText="1"/>
    </xf>
    <xf numFmtId="0" fontId="6" fillId="2" borderId="22" xfId="1" applyFont="1" applyFill="1" applyBorder="1" applyAlignment="1">
      <alignment horizontal="center" vertical="top" wrapText="1"/>
    </xf>
    <xf numFmtId="0" fontId="6" fillId="2" borderId="18" xfId="1" applyFont="1" applyFill="1" applyBorder="1" applyAlignment="1">
      <alignment horizontal="center" vertical="top" wrapText="1"/>
    </xf>
    <xf numFmtId="0" fontId="33" fillId="2" borderId="0" xfId="1" applyFont="1" applyFill="1" applyAlignment="1">
      <alignment horizontal="center" vertical="center"/>
    </xf>
    <xf numFmtId="0" fontId="6" fillId="2" borderId="87" xfId="1" applyFont="1" applyFill="1" applyBorder="1" applyAlignment="1">
      <alignment horizontal="center" vertical="center" wrapText="1"/>
    </xf>
    <xf numFmtId="0" fontId="6" fillId="2" borderId="86" xfId="1" applyFont="1" applyFill="1" applyBorder="1" applyAlignment="1">
      <alignment horizontal="center" vertical="center" wrapText="1"/>
    </xf>
    <xf numFmtId="0" fontId="6" fillId="2" borderId="27"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6" xfId="1" applyFont="1" applyFill="1" applyBorder="1" applyAlignment="1">
      <alignment horizontal="left" vertical="top" wrapText="1"/>
    </xf>
    <xf numFmtId="0" fontId="6" fillId="2" borderId="15" xfId="1" applyFont="1" applyFill="1" applyBorder="1" applyAlignment="1">
      <alignment horizontal="left" vertical="top" wrapText="1"/>
    </xf>
    <xf numFmtId="0" fontId="34" fillId="2" borderId="36" xfId="1" applyFont="1" applyFill="1" applyBorder="1" applyAlignment="1">
      <alignment horizontal="left" vertical="top" wrapText="1"/>
    </xf>
    <xf numFmtId="0" fontId="34" fillId="2" borderId="9" xfId="1" applyFont="1" applyFill="1" applyBorder="1" applyAlignment="1">
      <alignment horizontal="left" vertical="top" wrapText="1"/>
    </xf>
    <xf numFmtId="0" fontId="34" fillId="2" borderId="37" xfId="1" applyFont="1" applyFill="1" applyBorder="1" applyAlignment="1">
      <alignment horizontal="left" vertical="top" wrapText="1"/>
    </xf>
    <xf numFmtId="0" fontId="34" fillId="2" borderId="0" xfId="1" applyFont="1" applyFill="1" applyAlignment="1">
      <alignment horizontal="left" vertical="top"/>
    </xf>
    <xf numFmtId="0" fontId="34" fillId="2" borderId="38" xfId="1" applyFont="1" applyFill="1" applyBorder="1" applyAlignment="1">
      <alignment horizontal="left" vertical="top"/>
    </xf>
    <xf numFmtId="0" fontId="34" fillId="2" borderId="0" xfId="1" applyFont="1" applyFill="1" applyAlignment="1">
      <alignment horizontal="left" vertical="top" wrapText="1"/>
    </xf>
    <xf numFmtId="0" fontId="34" fillId="2" borderId="38" xfId="1" applyFont="1" applyFill="1" applyBorder="1" applyAlignment="1">
      <alignment horizontal="left" vertical="top" wrapText="1"/>
    </xf>
    <xf numFmtId="0" fontId="36" fillId="2" borderId="4" xfId="1" applyFont="1" applyFill="1" applyBorder="1" applyAlignment="1">
      <alignment horizontal="center" vertical="top"/>
    </xf>
    <xf numFmtId="0" fontId="36" fillId="2" borderId="35" xfId="1" applyFont="1" applyFill="1" applyBorder="1" applyAlignment="1">
      <alignment horizontal="center" vertical="top"/>
    </xf>
    <xf numFmtId="0" fontId="36" fillId="2" borderId="8" xfId="1" applyFont="1" applyFill="1" applyBorder="1" applyAlignment="1">
      <alignment horizontal="center" vertical="top"/>
    </xf>
    <xf numFmtId="0" fontId="36" fillId="2" borderId="0" xfId="1" applyFont="1" applyFill="1" applyAlignment="1">
      <alignment horizontal="left" vertical="top"/>
    </xf>
    <xf numFmtId="0" fontId="35" fillId="2" borderId="0" xfId="1" applyFont="1" applyFill="1" applyAlignment="1">
      <alignment horizontal="center" vertical="center"/>
    </xf>
    <xf numFmtId="0" fontId="33" fillId="2" borderId="0" xfId="1" applyFont="1" applyFill="1" applyAlignment="1">
      <alignment horizontal="right"/>
    </xf>
    <xf numFmtId="0" fontId="34" fillId="2" borderId="0" xfId="1" applyFont="1" applyFill="1" applyAlignment="1">
      <alignment horizontal="left" vertical="center"/>
    </xf>
    <xf numFmtId="0" fontId="34" fillId="2" borderId="36" xfId="1" applyFont="1" applyFill="1" applyBorder="1" applyAlignment="1">
      <alignment horizontal="left" vertical="center"/>
    </xf>
    <xf numFmtId="0" fontId="34" fillId="2" borderId="35" xfId="1" applyFont="1" applyFill="1" applyBorder="1" applyAlignment="1">
      <alignment horizontal="left"/>
    </xf>
    <xf numFmtId="0" fontId="36" fillId="2" borderId="36" xfId="1" applyFont="1" applyFill="1" applyBorder="1" applyAlignment="1">
      <alignment horizontal="center"/>
    </xf>
    <xf numFmtId="0" fontId="35" fillId="2" borderId="0" xfId="1" applyFont="1" applyFill="1" applyAlignment="1">
      <alignment horizontal="center" vertical="top"/>
    </xf>
    <xf numFmtId="0" fontId="10" fillId="2" borderId="0" xfId="1" applyFont="1" applyFill="1" applyAlignment="1">
      <alignment horizontal="left" vertical="top" wrapText="1"/>
    </xf>
    <xf numFmtId="0" fontId="36" fillId="2" borderId="0" xfId="1" applyFont="1" applyFill="1" applyAlignment="1">
      <alignment horizontal="center" vertical="top"/>
    </xf>
    <xf numFmtId="0" fontId="46" fillId="0" borderId="0" xfId="7" applyFont="1" applyAlignment="1">
      <alignment horizontal="right" vertical="center"/>
    </xf>
    <xf numFmtId="0" fontId="46" fillId="0" borderId="0" xfId="7" applyFont="1" applyAlignment="1">
      <alignment horizontal="center" vertical="top"/>
    </xf>
    <xf numFmtId="0" fontId="46" fillId="0" borderId="0" xfId="7" applyFont="1" applyAlignment="1">
      <alignment horizontal="center" vertical="center"/>
    </xf>
    <xf numFmtId="0" fontId="46" fillId="0" borderId="6" xfId="7" applyFont="1" applyBorder="1" applyAlignment="1">
      <alignment horizontal="center" vertical="center" wrapText="1"/>
    </xf>
    <xf numFmtId="0" fontId="46" fillId="0" borderId="3" xfId="7" applyFont="1" applyBorder="1" applyAlignment="1">
      <alignment horizontal="center" vertical="center" wrapText="1"/>
    </xf>
    <xf numFmtId="0" fontId="46" fillId="0" borderId="7" xfId="7" applyFont="1" applyBorder="1" applyAlignment="1">
      <alignment horizontal="center" vertical="center" wrapText="1"/>
    </xf>
    <xf numFmtId="0" fontId="46" fillId="0" borderId="6" xfId="7" applyFont="1" applyBorder="1" applyAlignment="1">
      <alignment horizontal="center" vertical="center"/>
    </xf>
    <xf numFmtId="0" fontId="46" fillId="0" borderId="3" xfId="7" applyFont="1" applyBorder="1" applyAlignment="1">
      <alignment horizontal="center" vertical="center"/>
    </xf>
    <xf numFmtId="0" fontId="46" fillId="0" borderId="7" xfId="7" applyFont="1" applyBorder="1" applyAlignment="1">
      <alignment horizontal="center" vertical="center"/>
    </xf>
    <xf numFmtId="0" fontId="46" fillId="0" borderId="0" xfId="7" applyFont="1" applyAlignment="1">
      <alignment horizontal="justify" vertical="center" wrapText="1"/>
    </xf>
    <xf numFmtId="0" fontId="46" fillId="0" borderId="4" xfId="7" applyFont="1" applyBorder="1" applyAlignment="1">
      <alignment horizontal="center" vertical="center" wrapText="1"/>
    </xf>
    <xf numFmtId="0" fontId="46" fillId="0" borderId="35" xfId="7" applyFont="1" applyBorder="1" applyAlignment="1">
      <alignment horizontal="center" vertical="center" wrapText="1"/>
    </xf>
    <xf numFmtId="0" fontId="46" fillId="0" borderId="8" xfId="7" applyFont="1" applyBorder="1" applyAlignment="1">
      <alignment horizontal="center" vertical="center" wrapText="1"/>
    </xf>
    <xf numFmtId="0" fontId="46" fillId="0" borderId="10" xfId="7" applyFont="1" applyBorder="1" applyAlignment="1">
      <alignment horizontal="center" vertical="center" textRotation="255" wrapText="1"/>
    </xf>
    <xf numFmtId="0" fontId="46" fillId="0" borderId="51" xfId="7" applyFont="1" applyBorder="1" applyAlignment="1">
      <alignment horizontal="center" vertical="center" textRotation="255" wrapText="1"/>
    </xf>
    <xf numFmtId="0" fontId="46" fillId="0" borderId="2" xfId="7" applyFont="1" applyBorder="1" applyAlignment="1">
      <alignment horizontal="center" vertical="center" textRotation="255" wrapText="1"/>
    </xf>
    <xf numFmtId="0" fontId="46" fillId="0" borderId="4" xfId="7" applyFont="1" applyBorder="1" applyAlignment="1">
      <alignment horizontal="left" vertical="center" wrapText="1"/>
    </xf>
    <xf numFmtId="0" fontId="46" fillId="0" borderId="35" xfId="7" applyFont="1" applyBorder="1" applyAlignment="1">
      <alignment horizontal="left" vertical="center" wrapText="1"/>
    </xf>
    <xf numFmtId="0" fontId="16" fillId="0" borderId="35" xfId="7" applyBorder="1" applyAlignment="1">
      <alignment horizontal="left" vertical="center" wrapText="1"/>
    </xf>
    <xf numFmtId="0" fontId="46" fillId="0" borderId="42" xfId="7" applyFont="1" applyBorder="1" applyAlignment="1">
      <alignment horizontal="center" vertical="center"/>
    </xf>
    <xf numFmtId="0" fontId="46" fillId="0" borderId="43" xfId="7" applyFont="1" applyBorder="1" applyAlignment="1">
      <alignment horizontal="center" vertical="center"/>
    </xf>
    <xf numFmtId="0" fontId="46" fillId="0" borderId="44" xfId="7" applyFont="1" applyBorder="1" applyAlignment="1">
      <alignment horizontal="center" vertical="center"/>
    </xf>
    <xf numFmtId="0" fontId="46" fillId="0" borderId="37" xfId="7" applyFont="1" applyBorder="1" applyAlignment="1">
      <alignment horizontal="left" vertical="center" wrapText="1"/>
    </xf>
    <xf numFmtId="0" fontId="46" fillId="0" borderId="0" xfId="7" applyFont="1" applyAlignment="1">
      <alignment horizontal="left" vertical="center" wrapText="1"/>
    </xf>
    <xf numFmtId="0" fontId="46" fillId="0" borderId="48" xfId="7" applyFont="1" applyBorder="1" applyAlignment="1">
      <alignment horizontal="center" vertical="center"/>
    </xf>
    <xf numFmtId="0" fontId="46" fillId="0" borderId="49" xfId="7" applyFont="1" applyBorder="1" applyAlignment="1">
      <alignment horizontal="center" vertical="center"/>
    </xf>
    <xf numFmtId="0" fontId="46" fillId="0" borderId="50" xfId="7" applyFont="1" applyBorder="1" applyAlignment="1">
      <alignment horizontal="center" vertical="center"/>
    </xf>
    <xf numFmtId="0" fontId="46" fillId="0" borderId="8" xfId="7" applyFont="1" applyBorder="1" applyAlignment="1">
      <alignment horizontal="left" vertical="center" wrapText="1"/>
    </xf>
    <xf numFmtId="0" fontId="46" fillId="0" borderId="38" xfId="7" applyFont="1" applyBorder="1" applyAlignment="1">
      <alignment horizontal="left" vertical="center" wrapText="1"/>
    </xf>
    <xf numFmtId="0" fontId="46" fillId="0" borderId="5" xfId="7" applyFont="1" applyBorder="1" applyAlignment="1">
      <alignment horizontal="left" vertical="center" wrapText="1"/>
    </xf>
    <xf numFmtId="0" fontId="46" fillId="0" borderId="36" xfId="7" applyFont="1" applyBorder="1" applyAlignment="1">
      <alignment horizontal="left" vertical="center" wrapText="1"/>
    </xf>
    <xf numFmtId="0" fontId="46" fillId="0" borderId="9" xfId="7" applyFont="1" applyBorder="1" applyAlignment="1">
      <alignment horizontal="left" vertical="center" wrapText="1"/>
    </xf>
    <xf numFmtId="0" fontId="46" fillId="0" borderId="45" xfId="7" applyFont="1" applyBorder="1" applyAlignment="1">
      <alignment horizontal="justify" vertical="center" wrapText="1"/>
    </xf>
    <xf numFmtId="0" fontId="46" fillId="0" borderId="46" xfId="7" applyFont="1" applyBorder="1" applyAlignment="1">
      <alignment horizontal="justify" vertical="center" wrapText="1"/>
    </xf>
    <xf numFmtId="0" fontId="46" fillId="0" borderId="47" xfId="7" applyFont="1" applyBorder="1" applyAlignment="1">
      <alignment horizontal="justify" vertical="center" wrapText="1"/>
    </xf>
    <xf numFmtId="0" fontId="46" fillId="0" borderId="6" xfId="7" applyFont="1" applyBorder="1" applyAlignment="1">
      <alignment horizontal="left" vertical="center" wrapText="1"/>
    </xf>
    <xf numFmtId="0" fontId="46" fillId="0" borderId="3" xfId="7" applyFont="1" applyBorder="1" applyAlignment="1">
      <alignment horizontal="left" vertical="center" wrapText="1"/>
    </xf>
    <xf numFmtId="0" fontId="46" fillId="0" borderId="7" xfId="7" applyFont="1" applyBorder="1" applyAlignment="1">
      <alignment horizontal="left" vertical="center" wrapText="1"/>
    </xf>
    <xf numFmtId="0" fontId="46" fillId="0" borderId="169" xfId="7" applyFont="1" applyBorder="1" applyAlignment="1">
      <alignment horizontal="center" vertical="center" wrapText="1"/>
    </xf>
    <xf numFmtId="0" fontId="46" fillId="0" borderId="170" xfId="7" applyFont="1" applyBorder="1" applyAlignment="1">
      <alignment horizontal="center" vertical="center" wrapText="1"/>
    </xf>
    <xf numFmtId="0" fontId="46" fillId="0" borderId="171" xfId="7" applyFont="1" applyBorder="1" applyAlignment="1">
      <alignment horizontal="center" vertical="center" wrapText="1"/>
    </xf>
    <xf numFmtId="0" fontId="46" fillId="0" borderId="1" xfId="7" applyFont="1" applyBorder="1" applyAlignment="1">
      <alignment horizontal="left" wrapText="1"/>
    </xf>
    <xf numFmtId="0" fontId="46" fillId="0" borderId="6" xfId="7" applyFont="1" applyBorder="1" applyAlignment="1">
      <alignment horizontal="center" wrapText="1"/>
    </xf>
    <xf numFmtId="0" fontId="46" fillId="0" borderId="3" xfId="7" applyFont="1" applyBorder="1" applyAlignment="1">
      <alignment horizontal="center" wrapText="1"/>
    </xf>
    <xf numFmtId="0" fontId="46" fillId="0" borderId="7" xfId="7" applyFont="1" applyBorder="1" applyAlignment="1">
      <alignment horizontal="center" wrapText="1"/>
    </xf>
    <xf numFmtId="0" fontId="16" fillId="0" borderId="1" xfId="7" applyBorder="1" applyAlignment="1">
      <alignment horizontal="left" wrapText="1"/>
    </xf>
    <xf numFmtId="0" fontId="16" fillId="0" borderId="6" xfId="7" applyBorder="1" applyAlignment="1">
      <alignment horizontal="left" wrapText="1"/>
    </xf>
    <xf numFmtId="0" fontId="46" fillId="0" borderId="6" xfId="7" applyFont="1" applyBorder="1" applyAlignment="1">
      <alignment horizontal="center"/>
    </xf>
    <xf numFmtId="0" fontId="46" fillId="0" borderId="3" xfId="7" applyFont="1" applyBorder="1" applyAlignment="1">
      <alignment horizontal="center"/>
    </xf>
    <xf numFmtId="0" fontId="46" fillId="0" borderId="7" xfId="7" applyFont="1" applyBorder="1" applyAlignment="1">
      <alignment horizontal="center"/>
    </xf>
    <xf numFmtId="0" fontId="46" fillId="0" borderId="1" xfId="7" applyFont="1" applyBorder="1" applyAlignment="1">
      <alignment horizontal="left" vertical="center" wrapText="1"/>
    </xf>
    <xf numFmtId="0" fontId="16" fillId="0" borderId="1" xfId="7" applyBorder="1" applyAlignment="1">
      <alignment horizontal="left" vertical="center" wrapText="1"/>
    </xf>
    <xf numFmtId="0" fontId="46" fillId="0" borderId="10" xfId="7" applyFont="1" applyBorder="1" applyAlignment="1">
      <alignment horizontal="left" vertical="center" wrapText="1"/>
    </xf>
    <xf numFmtId="0" fontId="16" fillId="0" borderId="10" xfId="7" applyBorder="1" applyAlignment="1">
      <alignment horizontal="left" vertical="center" wrapText="1"/>
    </xf>
    <xf numFmtId="0" fontId="46" fillId="0" borderId="10" xfId="7" applyFont="1" applyBorder="1" applyAlignment="1">
      <alignment horizontal="center" vertical="center" textRotation="255" shrinkToFit="1"/>
    </xf>
    <xf numFmtId="0" fontId="46" fillId="0" borderId="51" xfId="7" applyFont="1" applyBorder="1" applyAlignment="1">
      <alignment horizontal="center" vertical="center" textRotation="255" shrinkToFit="1"/>
    </xf>
    <xf numFmtId="0" fontId="46" fillId="0" borderId="2" xfId="7" applyFont="1" applyBorder="1" applyAlignment="1">
      <alignment horizontal="center" vertical="center" textRotation="255" shrinkToFit="1"/>
    </xf>
    <xf numFmtId="0" fontId="45" fillId="0" borderId="1" xfId="7" applyFont="1" applyBorder="1" applyAlignment="1">
      <alignment horizontal="left" vertical="center" wrapText="1"/>
    </xf>
    <xf numFmtId="0" fontId="46" fillId="0" borderId="3" xfId="7" applyFont="1" applyBorder="1" applyAlignment="1">
      <alignment horizontal="left" wrapText="1"/>
    </xf>
    <xf numFmtId="0" fontId="16" fillId="0" borderId="3" xfId="7" applyBorder="1" applyAlignment="1">
      <alignment horizontal="left" wrapText="1"/>
    </xf>
    <xf numFmtId="0" fontId="16" fillId="0" borderId="172" xfId="7" applyBorder="1" applyAlignment="1">
      <alignment horizontal="left" wrapText="1"/>
    </xf>
    <xf numFmtId="0" fontId="45" fillId="0" borderId="3" xfId="7" applyFont="1" applyBorder="1" applyAlignment="1">
      <alignment horizontal="left" vertical="center" wrapText="1"/>
    </xf>
    <xf numFmtId="0" fontId="45" fillId="0" borderId="7" xfId="7" applyFont="1" applyBorder="1" applyAlignment="1">
      <alignment horizontal="left" vertical="center" wrapText="1"/>
    </xf>
    <xf numFmtId="0" fontId="46" fillId="0" borderId="173" xfId="7" applyFont="1" applyBorder="1" applyAlignment="1">
      <alignment horizontal="center" vertical="center" wrapText="1"/>
    </xf>
    <xf numFmtId="0" fontId="46" fillId="0" borderId="172" xfId="7" applyFont="1" applyBorder="1" applyAlignment="1">
      <alignment horizontal="center" vertical="center" wrapText="1"/>
    </xf>
    <xf numFmtId="0" fontId="46" fillId="0" borderId="173" xfId="7" applyFont="1" applyBorder="1" applyAlignment="1">
      <alignment horizontal="center" wrapText="1"/>
    </xf>
    <xf numFmtId="0" fontId="46" fillId="0" borderId="4" xfId="7" applyFont="1" applyBorder="1" applyAlignment="1">
      <alignment horizontal="left" wrapText="1"/>
    </xf>
    <xf numFmtId="0" fontId="46" fillId="0" borderId="35" xfId="7" applyFont="1" applyBorder="1" applyAlignment="1">
      <alignment horizontal="left" wrapText="1"/>
    </xf>
    <xf numFmtId="0" fontId="46" fillId="0" borderId="8" xfId="7" applyFont="1" applyBorder="1" applyAlignment="1">
      <alignment horizontal="left" wrapText="1"/>
    </xf>
    <xf numFmtId="0" fontId="46" fillId="0" borderId="0" xfId="7" applyFont="1" applyAlignment="1">
      <alignment horizontal="left" wrapText="1"/>
    </xf>
    <xf numFmtId="0" fontId="46" fillId="0" borderId="38" xfId="7" applyFont="1" applyBorder="1" applyAlignment="1">
      <alignment horizontal="left" wrapText="1"/>
    </xf>
    <xf numFmtId="0" fontId="46" fillId="0" borderId="37" xfId="7" applyFont="1" applyBorder="1" applyAlignment="1">
      <alignment horizontal="left" vertical="top" wrapText="1"/>
    </xf>
    <xf numFmtId="0" fontId="46" fillId="0" borderId="0" xfId="7" applyFont="1" applyAlignment="1">
      <alignment horizontal="left" vertical="top" wrapText="1"/>
    </xf>
    <xf numFmtId="0" fontId="46" fillId="0" borderId="38" xfId="7" applyFont="1" applyBorder="1" applyAlignment="1">
      <alignment horizontal="left" vertical="top" wrapText="1"/>
    </xf>
    <xf numFmtId="0" fontId="46" fillId="0" borderId="37" xfId="7" applyFont="1" applyBorder="1" applyAlignment="1">
      <alignment horizontal="left" wrapText="1"/>
    </xf>
    <xf numFmtId="0" fontId="46" fillId="0" borderId="172" xfId="7" applyFont="1" applyBorder="1" applyAlignment="1">
      <alignment horizontal="left" wrapText="1"/>
    </xf>
    <xf numFmtId="0" fontId="46" fillId="0" borderId="6" xfId="7" applyFont="1" applyBorder="1" applyAlignment="1">
      <alignment horizontal="left" wrapText="1"/>
    </xf>
    <xf numFmtId="0" fontId="46" fillId="0" borderId="7" xfId="7" applyFont="1" applyBorder="1" applyAlignment="1">
      <alignment horizontal="left" wrapText="1"/>
    </xf>
    <xf numFmtId="0" fontId="46" fillId="0" borderId="1" xfId="7" applyFont="1" applyBorder="1" applyAlignment="1">
      <alignment horizontal="center"/>
    </xf>
    <xf numFmtId="0" fontId="46" fillId="0" borderId="4" xfId="7" applyFont="1" applyBorder="1" applyAlignment="1">
      <alignment horizontal="left" vertical="top" wrapText="1"/>
    </xf>
    <xf numFmtId="0" fontId="46" fillId="0" borderId="35" xfId="7" applyFont="1" applyBorder="1" applyAlignment="1">
      <alignment horizontal="left" vertical="top" wrapText="1"/>
    </xf>
    <xf numFmtId="0" fontId="46" fillId="0" borderId="8" xfId="7" applyFont="1" applyBorder="1" applyAlignment="1">
      <alignment horizontal="left" vertical="top" wrapText="1"/>
    </xf>
    <xf numFmtId="0" fontId="46" fillId="0" borderId="5" xfId="7" applyFont="1" applyBorder="1" applyAlignment="1">
      <alignment horizontal="left" vertical="top" wrapText="1"/>
    </xf>
    <xf numFmtId="0" fontId="46" fillId="0" borderId="36" xfId="7" applyFont="1" applyBorder="1" applyAlignment="1">
      <alignment horizontal="left" vertical="top" wrapText="1"/>
    </xf>
    <xf numFmtId="0" fontId="46" fillId="0" borderId="9" xfId="7" applyFont="1" applyBorder="1" applyAlignment="1">
      <alignment horizontal="left" vertical="top" wrapText="1"/>
    </xf>
    <xf numFmtId="0" fontId="45" fillId="0" borderId="10" xfId="7" applyFont="1" applyBorder="1" applyAlignment="1">
      <alignment horizontal="center" vertical="center" textRotation="255" wrapText="1" shrinkToFit="1"/>
    </xf>
    <xf numFmtId="0" fontId="45" fillId="0" borderId="51" xfId="7" applyFont="1" applyBorder="1" applyAlignment="1">
      <alignment horizontal="center" vertical="center" textRotation="255" wrapText="1" shrinkToFit="1"/>
    </xf>
    <xf numFmtId="0" fontId="46" fillId="0" borderId="4" xfId="7" applyFont="1" applyBorder="1" applyAlignment="1">
      <alignment horizontal="center" wrapText="1"/>
    </xf>
    <xf numFmtId="0" fontId="46" fillId="0" borderId="8" xfId="7" applyFont="1" applyBorder="1" applyAlignment="1">
      <alignment horizontal="center" wrapText="1"/>
    </xf>
    <xf numFmtId="0" fontId="46" fillId="0" borderId="5" xfId="7" applyFont="1" applyBorder="1" applyAlignment="1">
      <alignment horizontal="center" wrapText="1"/>
    </xf>
    <xf numFmtId="0" fontId="46" fillId="0" borderId="9" xfId="7" applyFont="1" applyBorder="1" applyAlignment="1">
      <alignment horizontal="center" wrapText="1"/>
    </xf>
    <xf numFmtId="0" fontId="68" fillId="7" borderId="46" xfId="12" applyFont="1" applyFill="1" applyBorder="1" applyAlignment="1">
      <alignment horizontal="center" vertical="center"/>
    </xf>
    <xf numFmtId="0" fontId="68" fillId="7" borderId="170" xfId="12" applyFont="1" applyFill="1" applyBorder="1" applyAlignment="1">
      <alignment horizontal="center" vertical="center"/>
    </xf>
    <xf numFmtId="0" fontId="16" fillId="0" borderId="4" xfId="12" applyBorder="1" applyAlignment="1">
      <alignment horizontal="center" vertical="center"/>
    </xf>
    <xf numFmtId="0" fontId="16" fillId="0" borderId="8" xfId="12" applyBorder="1" applyAlignment="1">
      <alignment horizontal="center" vertical="center"/>
    </xf>
    <xf numFmtId="0" fontId="16" fillId="0" borderId="37" xfId="12" applyBorder="1" applyAlignment="1">
      <alignment horizontal="center" vertical="center"/>
    </xf>
    <xf numFmtId="0" fontId="16" fillId="0" borderId="38" xfId="12" applyBorder="1" applyAlignment="1">
      <alignment horizontal="center" vertical="center"/>
    </xf>
    <xf numFmtId="0" fontId="16" fillId="0" borderId="5" xfId="12" applyBorder="1" applyAlignment="1">
      <alignment horizontal="center" vertical="center"/>
    </xf>
    <xf numFmtId="0" fontId="16" fillId="0" borderId="9" xfId="12" applyBorder="1" applyAlignment="1">
      <alignment horizontal="center" vertical="center"/>
    </xf>
    <xf numFmtId="0" fontId="46" fillId="0" borderId="10" xfId="12" applyFont="1" applyBorder="1" applyAlignment="1">
      <alignment horizontal="center" vertical="center" wrapText="1"/>
    </xf>
    <xf numFmtId="0" fontId="46" fillId="0" borderId="51" xfId="12" applyFont="1" applyBorder="1" applyAlignment="1">
      <alignment horizontal="center" vertical="center"/>
    </xf>
    <xf numFmtId="0" fontId="46" fillId="0" borderId="2" xfId="12" applyFont="1" applyBorder="1" applyAlignment="1">
      <alignment horizontal="center" vertical="center"/>
    </xf>
    <xf numFmtId="0" fontId="46" fillId="0" borderId="51" xfId="12" applyFont="1" applyBorder="1" applyAlignment="1">
      <alignment horizontal="center" vertical="center" wrapText="1"/>
    </xf>
    <xf numFmtId="0" fontId="46" fillId="0" borderId="2" xfId="12" applyFont="1" applyBorder="1" applyAlignment="1">
      <alignment horizontal="center" vertical="center" wrapText="1"/>
    </xf>
    <xf numFmtId="0" fontId="67" fillId="7" borderId="178" xfId="12" applyFont="1" applyFill="1" applyBorder="1" applyAlignment="1">
      <alignment horizontal="left" vertical="center" wrapText="1"/>
    </xf>
    <xf numFmtId="0" fontId="67" fillId="7" borderId="179" xfId="12" applyFont="1" applyFill="1" applyBorder="1" applyAlignment="1">
      <alignment horizontal="left" vertical="center" wrapText="1"/>
    </xf>
    <xf numFmtId="0" fontId="68" fillId="7" borderId="45" xfId="12" applyFont="1" applyFill="1" applyBorder="1" applyAlignment="1">
      <alignment horizontal="center" vertical="center"/>
    </xf>
    <xf numFmtId="0" fontId="68" fillId="7" borderId="169" xfId="12" applyFont="1" applyFill="1" applyBorder="1" applyAlignment="1">
      <alignment horizontal="center" vertical="center"/>
    </xf>
    <xf numFmtId="0" fontId="67" fillId="7" borderId="46" xfId="12" applyFont="1" applyFill="1" applyBorder="1" applyAlignment="1">
      <alignment horizontal="left" vertical="center"/>
    </xf>
    <xf numFmtId="0" fontId="67" fillId="7" borderId="170" xfId="12" applyFont="1" applyFill="1" applyBorder="1" applyAlignment="1">
      <alignment horizontal="left" vertical="center"/>
    </xf>
    <xf numFmtId="0" fontId="68" fillId="7" borderId="46" xfId="12" applyFont="1" applyFill="1" applyBorder="1" applyAlignment="1">
      <alignment horizontal="center" vertical="center" wrapText="1"/>
    </xf>
    <xf numFmtId="0" fontId="68" fillId="7" borderId="170" xfId="12" applyFont="1" applyFill="1" applyBorder="1" applyAlignment="1">
      <alignment horizontal="center" vertical="center" wrapText="1"/>
    </xf>
    <xf numFmtId="0" fontId="46" fillId="0" borderId="46" xfId="12" applyFont="1" applyBorder="1" applyAlignment="1">
      <alignment horizontal="left" vertical="center"/>
    </xf>
    <xf numFmtId="0" fontId="46" fillId="0" borderId="170" xfId="12" applyFont="1" applyBorder="1" applyAlignment="1">
      <alignment horizontal="left" vertical="center"/>
    </xf>
    <xf numFmtId="0" fontId="46" fillId="0" borderId="178" xfId="12" applyFont="1" applyBorder="1" applyAlignment="1">
      <alignment horizontal="left" vertical="center" wrapText="1"/>
    </xf>
    <xf numFmtId="0" fontId="46" fillId="0" borderId="179" xfId="12" applyFont="1" applyBorder="1" applyAlignment="1">
      <alignment horizontal="left" vertical="center" wrapText="1"/>
    </xf>
    <xf numFmtId="0" fontId="46" fillId="0" borderId="46" xfId="12" applyFont="1" applyBorder="1" applyAlignment="1">
      <alignment horizontal="center" vertical="center" wrapText="1"/>
    </xf>
    <xf numFmtId="0" fontId="46" fillId="0" borderId="170" xfId="12" applyFont="1" applyBorder="1" applyAlignment="1">
      <alignment horizontal="center" vertical="center" wrapText="1"/>
    </xf>
    <xf numFmtId="0" fontId="67" fillId="7" borderId="0" xfId="12" applyFont="1" applyFill="1" applyAlignment="1">
      <alignment horizontal="left" vertical="center"/>
    </xf>
    <xf numFmtId="0" fontId="68" fillId="7" borderId="0" xfId="12" applyFont="1" applyFill="1" applyAlignment="1">
      <alignment horizontal="center" vertical="center" wrapText="1"/>
    </xf>
    <xf numFmtId="0" fontId="39" fillId="0" borderId="0" xfId="12" applyFont="1" applyAlignment="1">
      <alignment horizontal="center" vertical="center"/>
    </xf>
    <xf numFmtId="0" fontId="46" fillId="0" borderId="6" xfId="12" applyFont="1" applyBorder="1" applyAlignment="1">
      <alignment horizontal="center" vertical="center"/>
    </xf>
    <xf numFmtId="0" fontId="46" fillId="0" borderId="3" xfId="12" applyFont="1" applyBorder="1" applyAlignment="1">
      <alignment horizontal="center" vertical="center"/>
    </xf>
    <xf numFmtId="0" fontId="46" fillId="0" borderId="7" xfId="12" applyFont="1" applyBorder="1" applyAlignment="1">
      <alignment horizontal="center" vertical="center"/>
    </xf>
    <xf numFmtId="0" fontId="16" fillId="0" borderId="46" xfId="12" applyBorder="1" applyAlignment="1">
      <alignment horizontal="center" vertical="center"/>
    </xf>
    <xf numFmtId="0" fontId="16" fillId="0" borderId="170" xfId="12" applyBorder="1" applyAlignment="1">
      <alignment horizontal="center" vertical="center"/>
    </xf>
    <xf numFmtId="0" fontId="46" fillId="7" borderId="178" xfId="12" applyFont="1" applyFill="1" applyBorder="1" applyAlignment="1">
      <alignment horizontal="left" vertical="center" wrapText="1"/>
    </xf>
    <xf numFmtId="0" fontId="46" fillId="7" borderId="51" xfId="12" applyFont="1" applyFill="1" applyBorder="1" applyAlignment="1">
      <alignment horizontal="left" vertical="center" wrapText="1"/>
    </xf>
    <xf numFmtId="0" fontId="46" fillId="7" borderId="2" xfId="12" applyFont="1" applyFill="1" applyBorder="1" applyAlignment="1">
      <alignment horizontal="left" vertical="center" wrapText="1"/>
    </xf>
    <xf numFmtId="0" fontId="16" fillId="0" borderId="45" xfId="12" applyBorder="1" applyAlignment="1">
      <alignment horizontal="center" vertical="center"/>
    </xf>
    <xf numFmtId="0" fontId="16" fillId="0" borderId="169" xfId="12" applyBorder="1" applyAlignment="1">
      <alignment horizontal="center" vertical="center"/>
    </xf>
    <xf numFmtId="0" fontId="16" fillId="0" borderId="46" xfId="12" applyBorder="1" applyAlignment="1">
      <alignment horizontal="center" vertical="center" wrapText="1"/>
    </xf>
    <xf numFmtId="0" fontId="16" fillId="0" borderId="170" xfId="12" applyBorder="1" applyAlignment="1">
      <alignment horizontal="center" vertical="center" wrapText="1"/>
    </xf>
    <xf numFmtId="0" fontId="46" fillId="0" borderId="0" xfId="12" applyFont="1" applyAlignment="1">
      <alignment horizontal="left" vertical="center"/>
    </xf>
    <xf numFmtId="0" fontId="74" fillId="0" borderId="0" xfId="13" applyFont="1">
      <alignment vertical="center"/>
    </xf>
    <xf numFmtId="0" fontId="75" fillId="0" borderId="0" xfId="13" applyFont="1" applyAlignment="1">
      <alignment horizontal="center" vertical="center"/>
    </xf>
    <xf numFmtId="0" fontId="74" fillId="0" borderId="0" xfId="13" applyFont="1" applyAlignment="1">
      <alignment horizontal="center" vertical="center"/>
    </xf>
    <xf numFmtId="0" fontId="74" fillId="0" borderId="0" xfId="13" applyFont="1" applyAlignment="1">
      <alignment horizontal="left" vertical="center"/>
    </xf>
    <xf numFmtId="0" fontId="74" fillId="0" borderId="0" xfId="13" applyFont="1" applyAlignment="1">
      <alignment horizontal="left" vertical="center" shrinkToFit="1"/>
    </xf>
    <xf numFmtId="0" fontId="74" fillId="0" borderId="0" xfId="14" applyFont="1" applyAlignment="1">
      <alignment horizontal="left" vertical="top" wrapText="1"/>
    </xf>
    <xf numFmtId="0" fontId="77" fillId="0" borderId="0" xfId="13" applyFont="1" applyAlignment="1">
      <alignment horizontal="center" vertical="center"/>
    </xf>
    <xf numFmtId="0" fontId="22" fillId="0" borderId="5" xfId="12" applyFont="1" applyBorder="1" applyAlignment="1">
      <alignment horizontal="left" vertical="center"/>
    </xf>
    <xf numFmtId="0" fontId="22" fillId="0" borderId="36" xfId="12" applyFont="1" applyBorder="1" applyAlignment="1">
      <alignment horizontal="left" vertical="center"/>
    </xf>
    <xf numFmtId="0" fontId="22" fillId="0" borderId="9" xfId="12" applyFont="1" applyBorder="1" applyAlignment="1">
      <alignment horizontal="left" vertical="center"/>
    </xf>
    <xf numFmtId="0" fontId="22" fillId="0" borderId="5" xfId="12" applyFont="1" applyBorder="1" applyAlignment="1">
      <alignment horizontal="left" vertical="center" wrapText="1"/>
    </xf>
    <xf numFmtId="0" fontId="22" fillId="0" borderId="36" xfId="12" applyFont="1" applyBorder="1" applyAlignment="1">
      <alignment horizontal="left" vertical="center" wrapText="1"/>
    </xf>
    <xf numFmtId="0" fontId="22" fillId="0" borderId="9" xfId="12" applyFont="1" applyBorder="1" applyAlignment="1">
      <alignment horizontal="left" vertical="center" wrapText="1"/>
    </xf>
    <xf numFmtId="0" fontId="22" fillId="0" borderId="6" xfId="12" applyFont="1" applyBorder="1" applyAlignment="1">
      <alignment horizontal="left" vertical="center"/>
    </xf>
    <xf numFmtId="0" fontId="22" fillId="0" borderId="3" xfId="12" applyFont="1" applyBorder="1" applyAlignment="1">
      <alignment horizontal="left" vertical="center"/>
    </xf>
    <xf numFmtId="0" fontId="22" fillId="0" borderId="7" xfId="12" applyFont="1" applyBorder="1" applyAlignment="1">
      <alignment horizontal="left" vertical="center"/>
    </xf>
    <xf numFmtId="0" fontId="22" fillId="2" borderId="0" xfId="12" applyFont="1" applyFill="1" applyAlignment="1">
      <alignment vertical="center"/>
    </xf>
    <xf numFmtId="0" fontId="20" fillId="0" borderId="51" xfId="12" applyFont="1" applyBorder="1" applyAlignment="1">
      <alignment horizontal="center" vertical="center" textRotation="255" wrapText="1"/>
    </xf>
    <xf numFmtId="0" fontId="22" fillId="0" borderId="8" xfId="12" applyFont="1" applyBorder="1" applyAlignment="1">
      <alignment vertical="center"/>
    </xf>
    <xf numFmtId="0" fontId="22" fillId="0" borderId="38" xfId="12" applyFont="1" applyBorder="1" applyAlignment="1">
      <alignment vertical="center"/>
    </xf>
    <xf numFmtId="0" fontId="22" fillId="0" borderId="5" xfId="12" applyFont="1" applyBorder="1" applyAlignment="1">
      <alignment vertical="center"/>
    </xf>
    <xf numFmtId="0" fontId="22" fillId="0" borderId="9" xfId="12" applyFont="1" applyBorder="1" applyAlignment="1">
      <alignment vertical="center"/>
    </xf>
    <xf numFmtId="0" fontId="20" fillId="0" borderId="2" xfId="12" applyFont="1" applyBorder="1" applyAlignment="1">
      <alignment horizontal="center" vertical="center" textRotation="255" wrapText="1"/>
    </xf>
    <xf numFmtId="0" fontId="17" fillId="0" borderId="0" xfId="4" applyFont="1" applyAlignment="1">
      <alignment horizontal="center" vertical="top" wrapText="1"/>
    </xf>
    <xf numFmtId="0" fontId="17" fillId="0" borderId="0" xfId="4" applyFont="1" applyAlignment="1">
      <alignment horizontal="justify" vertical="top" wrapText="1"/>
    </xf>
    <xf numFmtId="0" fontId="37" fillId="0" borderId="1" xfId="8" applyFont="1" applyBorder="1" applyAlignment="1">
      <alignment horizontal="center" vertical="center" wrapText="1"/>
    </xf>
    <xf numFmtId="0" fontId="37" fillId="0" borderId="91" xfId="8" applyFont="1" applyBorder="1" applyAlignment="1">
      <alignment horizontal="center" vertical="center" wrapText="1"/>
    </xf>
    <xf numFmtId="0" fontId="84" fillId="0" borderId="1" xfId="8" applyFont="1" applyBorder="1" applyAlignment="1">
      <alignment horizontal="center" vertical="center" wrapText="1"/>
    </xf>
    <xf numFmtId="0" fontId="37" fillId="0" borderId="1" xfId="8" applyFont="1" applyBorder="1" applyAlignment="1">
      <alignment horizontal="center" vertical="center"/>
    </xf>
    <xf numFmtId="0" fontId="37" fillId="0" borderId="91" xfId="8" applyFont="1" applyBorder="1" applyAlignment="1">
      <alignment horizontal="center" vertical="center"/>
    </xf>
    <xf numFmtId="0" fontId="84" fillId="0" borderId="91" xfId="8" applyFont="1" applyBorder="1" applyAlignment="1">
      <alignment horizontal="center" vertical="center" wrapText="1"/>
    </xf>
    <xf numFmtId="0" fontId="84" fillId="0" borderId="94" xfId="8" applyFont="1" applyBorder="1" applyAlignment="1">
      <alignment horizontal="center" vertical="center" wrapText="1"/>
    </xf>
    <xf numFmtId="0" fontId="37" fillId="0" borderId="94" xfId="8" applyFont="1" applyBorder="1" applyAlignment="1">
      <alignment horizontal="center" vertical="center" wrapText="1"/>
    </xf>
    <xf numFmtId="0" fontId="37" fillId="0" borderId="97" xfId="8" applyFont="1" applyBorder="1" applyAlignment="1">
      <alignment horizontal="center" vertical="center" wrapText="1"/>
    </xf>
    <xf numFmtId="0" fontId="29" fillId="3" borderId="87" xfId="8" applyFont="1" applyFill="1" applyBorder="1" applyAlignment="1">
      <alignment horizontal="left" vertical="center"/>
    </xf>
    <xf numFmtId="0" fontId="29" fillId="3" borderId="85" xfId="8" applyFont="1" applyFill="1" applyBorder="1" applyAlignment="1">
      <alignment horizontal="left" vertical="center"/>
    </xf>
    <xf numFmtId="0" fontId="29" fillId="3" borderId="86" xfId="8" applyFont="1" applyFill="1" applyBorder="1" applyAlignment="1">
      <alignment horizontal="left" vertical="center"/>
    </xf>
    <xf numFmtId="178" fontId="30" fillId="2" borderId="89" xfId="8" applyNumberFormat="1" applyFont="1" applyFill="1" applyBorder="1" applyAlignment="1">
      <alignment horizontal="center" vertical="center" wrapText="1"/>
    </xf>
    <xf numFmtId="0" fontId="29" fillId="3" borderId="92" xfId="8" applyFont="1" applyFill="1" applyBorder="1" applyAlignment="1">
      <alignment horizontal="left" vertical="center"/>
    </xf>
    <xf numFmtId="0" fontId="29" fillId="3" borderId="1" xfId="8" applyFont="1" applyFill="1" applyBorder="1" applyAlignment="1">
      <alignment horizontal="left" vertical="center"/>
    </xf>
    <xf numFmtId="0" fontId="29" fillId="3" borderId="91" xfId="8" applyFont="1" applyFill="1" applyBorder="1" applyAlignment="1">
      <alignment horizontal="left" vertical="center"/>
    </xf>
    <xf numFmtId="177" fontId="28" fillId="2" borderId="90" xfId="8" applyNumberFormat="1" applyFont="1" applyFill="1" applyBorder="1" applyAlignment="1">
      <alignment vertical="center" wrapText="1"/>
    </xf>
    <xf numFmtId="177" fontId="28" fillId="2" borderId="88" xfId="8" applyNumberFormat="1" applyFont="1" applyFill="1" applyBorder="1" applyAlignment="1">
      <alignment vertical="center" wrapText="1"/>
    </xf>
    <xf numFmtId="0" fontId="32" fillId="3" borderId="11" xfId="8" applyFont="1" applyFill="1" applyBorder="1" applyAlignment="1">
      <alignment horizontal="center" vertical="center" textRotation="255"/>
    </xf>
    <xf numFmtId="0" fontId="32" fillId="3" borderId="14" xfId="8" applyFont="1" applyFill="1" applyBorder="1" applyAlignment="1">
      <alignment horizontal="center" vertical="center" textRotation="255"/>
    </xf>
    <xf numFmtId="0" fontId="32" fillId="3" borderId="16" xfId="8" applyFont="1" applyFill="1" applyBorder="1" applyAlignment="1">
      <alignment horizontal="center" vertical="center" textRotation="255"/>
    </xf>
    <xf numFmtId="0" fontId="29" fillId="3" borderId="36" xfId="8" applyFont="1" applyFill="1" applyBorder="1" applyAlignment="1">
      <alignment horizontal="left" vertical="center"/>
    </xf>
    <xf numFmtId="0" fontId="29" fillId="3" borderId="25" xfId="8" applyFont="1" applyFill="1" applyBorder="1" applyAlignment="1">
      <alignment horizontal="left" vertical="center"/>
    </xf>
    <xf numFmtId="0" fontId="10" fillId="0" borderId="0" xfId="8" applyFont="1" applyAlignment="1">
      <alignment horizontal="center" vertical="top" wrapText="1"/>
    </xf>
    <xf numFmtId="0" fontId="10" fillId="0" borderId="0" xfId="8" applyFont="1" applyAlignment="1">
      <alignment horizontal="justify" vertical="top" wrapText="1"/>
    </xf>
    <xf numFmtId="0" fontId="28" fillId="3" borderId="0" xfId="8" applyFont="1" applyFill="1" applyAlignment="1">
      <alignment horizontal="left" vertical="top"/>
    </xf>
    <xf numFmtId="178" fontId="35" fillId="2" borderId="89" xfId="8" applyNumberFormat="1" applyFont="1" applyFill="1" applyBorder="1" applyAlignment="1">
      <alignment horizontal="center" vertical="center" wrapText="1"/>
    </xf>
    <xf numFmtId="0" fontId="37" fillId="3" borderId="19" xfId="8" applyFont="1" applyFill="1" applyBorder="1" applyAlignment="1">
      <alignment horizontal="left" vertical="center"/>
    </xf>
    <xf numFmtId="0" fontId="11" fillId="3" borderId="11" xfId="8" applyFont="1" applyFill="1" applyBorder="1" applyAlignment="1">
      <alignment horizontal="center" vertical="center" textRotation="255"/>
    </xf>
    <xf numFmtId="0" fontId="11" fillId="3" borderId="14" xfId="8" applyFont="1" applyFill="1" applyBorder="1" applyAlignment="1">
      <alignment horizontal="center" vertical="center" textRotation="255"/>
    </xf>
    <xf numFmtId="0" fontId="11" fillId="3" borderId="16" xfId="8" applyFont="1" applyFill="1" applyBorder="1" applyAlignment="1">
      <alignment horizontal="center" vertical="center" textRotation="255"/>
    </xf>
  </cellXfs>
  <cellStyles count="17">
    <cellStyle name="ハイパーリンク" xfId="2" builtinId="8"/>
    <cellStyle name="桁区切り 2" xfId="10" xr:uid="{21771A8E-7F2E-48D0-BEB9-174D854F88E0}"/>
    <cellStyle name="桁区切り 3" xfId="16" xr:uid="{66DDF32A-5051-4934-8EF2-4A1ECA14FE65}"/>
    <cellStyle name="標準" xfId="0" builtinId="0"/>
    <cellStyle name="標準 10" xfId="14" xr:uid="{9BAD3F5E-2CBD-465C-A6FC-DDFCA4550FBD}"/>
    <cellStyle name="標準 2" xfId="1" xr:uid="{00000000-0005-0000-0000-000002000000}"/>
    <cellStyle name="標準 2 2" xfId="12" xr:uid="{685E8690-CC2E-40BC-A1A3-7DD75E4E1182}"/>
    <cellStyle name="標準 2 2 2" xfId="13" xr:uid="{A2A55823-2A51-4D0D-9C06-C7A5B1EA5F69}"/>
    <cellStyle name="標準 2 3" xfId="8" xr:uid="{28D83B76-EEB4-4AFA-A430-BBD77AD31F93}"/>
    <cellStyle name="標準 3" xfId="3" xr:uid="{BDB4B4B9-B421-431F-BF99-B7B5E348ECFD}"/>
    <cellStyle name="標準 4" xfId="7" xr:uid="{28D846EF-8E03-45BD-A968-B54936F6C25C}"/>
    <cellStyle name="標準 5" xfId="9" xr:uid="{744645E4-0B25-4BF0-B15D-6AADC039C57C}"/>
    <cellStyle name="標準 6" xfId="15" xr:uid="{FCAED71F-2C0E-4B95-AC15-7575FAC0A4D6}"/>
    <cellStyle name="標準_kyotaku_shinnsei" xfId="6" xr:uid="{F49D42A3-3088-476C-90BF-B1B2B2810803}"/>
    <cellStyle name="標準_勤務時間の調べ" xfId="11" xr:uid="{1A0321CF-F1CD-46C1-A3DB-FD0059D6C88B}"/>
    <cellStyle name="標準_第１号様式・付表" xfId="4" xr:uid="{BD08B32E-6F0A-4C58-9DED-0913F1DD6228}"/>
    <cellStyle name="標準_付表　訪問介護　修正版_第一号様式 2" xfId="5" xr:uid="{67FE7B1D-CF4D-49AB-997F-A7E2DBB877EB}"/>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215900</xdr:rowOff>
        </xdr:from>
        <xdr:to>
          <xdr:col>5</xdr:col>
          <xdr:colOff>254000</xdr:colOff>
          <xdr:row>22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222250</xdr:rowOff>
        </xdr:from>
        <xdr:to>
          <xdr:col>5</xdr:col>
          <xdr:colOff>254000</xdr:colOff>
          <xdr:row>23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222250</xdr:rowOff>
        </xdr:from>
        <xdr:to>
          <xdr:col>5</xdr:col>
          <xdr:colOff>254000</xdr:colOff>
          <xdr:row>24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5</xdr:col>
          <xdr:colOff>254000</xdr:colOff>
          <xdr:row>25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5</xdr:col>
          <xdr:colOff>254000</xdr:colOff>
          <xdr:row>26</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222250</xdr:rowOff>
        </xdr:from>
        <xdr:to>
          <xdr:col>5</xdr:col>
          <xdr:colOff>254000</xdr:colOff>
          <xdr:row>27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25400</xdr:rowOff>
        </xdr:from>
        <xdr:to>
          <xdr:col>6</xdr:col>
          <xdr:colOff>0</xdr:colOff>
          <xdr:row>28</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25400</xdr:colOff>
          <xdr:row>27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25400</xdr:colOff>
          <xdr:row>25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69850</xdr:rowOff>
        </xdr:from>
        <xdr:to>
          <xdr:col>4</xdr:col>
          <xdr:colOff>25400</xdr:colOff>
          <xdr:row>23</xdr:row>
          <xdr:rowOff>184150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69850</xdr:rowOff>
        </xdr:from>
        <xdr:to>
          <xdr:col>4</xdr:col>
          <xdr:colOff>25400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4</xdr:col>
          <xdr:colOff>25400</xdr:colOff>
          <xdr:row>21</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63500</xdr:rowOff>
        </xdr:from>
        <xdr:to>
          <xdr:col>4</xdr:col>
          <xdr:colOff>25400</xdr:colOff>
          <xdr:row>15</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63500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63500</xdr:rowOff>
        </xdr:from>
        <xdr:to>
          <xdr:col>4</xdr:col>
          <xdr:colOff>25400</xdr:colOff>
          <xdr:row>11</xdr:row>
          <xdr:rowOff>177800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82550</xdr:rowOff>
        </xdr:from>
        <xdr:to>
          <xdr:col>5</xdr:col>
          <xdr:colOff>254000</xdr:colOff>
          <xdr:row>13</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4</xdr:col>
          <xdr:colOff>25400</xdr:colOff>
          <xdr:row>13</xdr:row>
          <xdr:rowOff>177800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222250</xdr:rowOff>
        </xdr:from>
        <xdr:to>
          <xdr:col>5</xdr:col>
          <xdr:colOff>254000</xdr:colOff>
          <xdr:row>29</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25400</xdr:rowOff>
        </xdr:from>
        <xdr:to>
          <xdr:col>6</xdr:col>
          <xdr:colOff>0</xdr:colOff>
          <xdr:row>32</xdr:row>
          <xdr:rowOff>25400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76200</xdr:rowOff>
        </xdr:from>
        <xdr:to>
          <xdr:col>4</xdr:col>
          <xdr:colOff>25400</xdr:colOff>
          <xdr:row>31</xdr:row>
          <xdr:rowOff>190500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25400</xdr:rowOff>
        </xdr:from>
        <xdr:to>
          <xdr:col>6</xdr:col>
          <xdr:colOff>0</xdr:colOff>
          <xdr:row>30</xdr:row>
          <xdr:rowOff>25400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4</xdr:col>
          <xdr:colOff>25400</xdr:colOff>
          <xdr:row>29</xdr:row>
          <xdr:rowOff>190500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25400</xdr:rowOff>
        </xdr:from>
        <xdr:to>
          <xdr:col>6</xdr:col>
          <xdr:colOff>0</xdr:colOff>
          <xdr:row>32</xdr:row>
          <xdr:rowOff>25400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222250</xdr:rowOff>
        </xdr:from>
        <xdr:to>
          <xdr:col>5</xdr:col>
          <xdr:colOff>254000</xdr:colOff>
          <xdr:row>33</xdr:row>
          <xdr:rowOff>76200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76200</xdr:rowOff>
        </xdr:from>
        <xdr:to>
          <xdr:col>4</xdr:col>
          <xdr:colOff>25400</xdr:colOff>
          <xdr:row>35</xdr:row>
          <xdr:rowOff>190500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25400</xdr:rowOff>
        </xdr:from>
        <xdr:to>
          <xdr:col>6</xdr:col>
          <xdr:colOff>0</xdr:colOff>
          <xdr:row>34</xdr:row>
          <xdr:rowOff>25400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76200</xdr:rowOff>
        </xdr:from>
        <xdr:to>
          <xdr:col>4</xdr:col>
          <xdr:colOff>25400</xdr:colOff>
          <xdr:row>33</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76200</xdr:rowOff>
        </xdr:from>
        <xdr:to>
          <xdr:col>5</xdr:col>
          <xdr:colOff>254000</xdr:colOff>
          <xdr:row>36</xdr:row>
          <xdr:rowOff>444500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101600</xdr:rowOff>
        </xdr:from>
        <xdr:to>
          <xdr:col>4</xdr:col>
          <xdr:colOff>25400</xdr:colOff>
          <xdr:row>36</xdr:row>
          <xdr:rowOff>450850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25400</xdr:rowOff>
        </xdr:from>
        <xdr:to>
          <xdr:col>6</xdr:col>
          <xdr:colOff>0</xdr:colOff>
          <xdr:row>34</xdr:row>
          <xdr:rowOff>25400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25400</xdr:rowOff>
        </xdr:from>
        <xdr:to>
          <xdr:col>6</xdr:col>
          <xdr:colOff>0</xdr:colOff>
          <xdr:row>34</xdr:row>
          <xdr:rowOff>25400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222250</xdr:rowOff>
        </xdr:from>
        <xdr:to>
          <xdr:col>5</xdr:col>
          <xdr:colOff>254000</xdr:colOff>
          <xdr:row>35</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76200</xdr:rowOff>
        </xdr:from>
        <xdr:to>
          <xdr:col>4</xdr:col>
          <xdr:colOff>25400</xdr:colOff>
          <xdr:row>38</xdr:row>
          <xdr:rowOff>190500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37</xdr:row>
          <xdr:rowOff>139700</xdr:rowOff>
        </xdr:from>
        <xdr:to>
          <xdr:col>5</xdr:col>
          <xdr:colOff>273050</xdr:colOff>
          <xdr:row>38</xdr:row>
          <xdr:rowOff>139700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76200</xdr:rowOff>
        </xdr:from>
        <xdr:to>
          <xdr:col>4</xdr:col>
          <xdr:colOff>25400</xdr:colOff>
          <xdr:row>40</xdr:row>
          <xdr:rowOff>190500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25400</xdr:rowOff>
        </xdr:from>
        <xdr:to>
          <xdr:col>6</xdr:col>
          <xdr:colOff>0</xdr:colOff>
          <xdr:row>43</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25400</xdr:rowOff>
        </xdr:from>
        <xdr:to>
          <xdr:col>6</xdr:col>
          <xdr:colOff>0</xdr:colOff>
          <xdr:row>43</xdr:row>
          <xdr:rowOff>25400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25400</xdr:rowOff>
        </xdr:from>
        <xdr:to>
          <xdr:col>6</xdr:col>
          <xdr:colOff>0</xdr:colOff>
          <xdr:row>42</xdr:row>
          <xdr:rowOff>25400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88900</xdr:rowOff>
        </xdr:from>
        <xdr:to>
          <xdr:col>5</xdr:col>
          <xdr:colOff>247650</xdr:colOff>
          <xdr:row>9</xdr:row>
          <xdr:rowOff>190500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4</xdr:col>
          <xdr:colOff>25400</xdr:colOff>
          <xdr:row>7</xdr:row>
          <xdr:rowOff>177800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63500</xdr:rowOff>
        </xdr:from>
        <xdr:to>
          <xdr:col>6</xdr:col>
          <xdr:colOff>25400</xdr:colOff>
          <xdr:row>7</xdr:row>
          <xdr:rowOff>177800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234950</xdr:rowOff>
        </xdr:from>
        <xdr:to>
          <xdr:col>6</xdr:col>
          <xdr:colOff>25400</xdr:colOff>
          <xdr:row>11</xdr:row>
          <xdr:rowOff>95250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234950</xdr:rowOff>
        </xdr:from>
        <xdr:to>
          <xdr:col>6</xdr:col>
          <xdr:colOff>25400</xdr:colOff>
          <xdr:row>15</xdr:row>
          <xdr:rowOff>95250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215900</xdr:rowOff>
        </xdr:from>
        <xdr:to>
          <xdr:col>5</xdr:col>
          <xdr:colOff>254000</xdr:colOff>
          <xdr:row>20</xdr:row>
          <xdr:rowOff>69850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63500</xdr:rowOff>
        </xdr:from>
        <xdr:to>
          <xdr:col>4</xdr:col>
          <xdr:colOff>25400</xdr:colOff>
          <xdr:row>19</xdr:row>
          <xdr:rowOff>177800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215900</xdr:rowOff>
        </xdr:from>
        <xdr:to>
          <xdr:col>5</xdr:col>
          <xdr:colOff>254000</xdr:colOff>
          <xdr:row>18</xdr:row>
          <xdr:rowOff>69850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63500</xdr:rowOff>
        </xdr:from>
        <xdr:to>
          <xdr:col>4</xdr:col>
          <xdr:colOff>25400</xdr:colOff>
          <xdr:row>17</xdr:row>
          <xdr:rowOff>177800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254000</xdr:colOff>
          <xdr:row>19</xdr:row>
          <xdr:rowOff>76200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25400</xdr:rowOff>
        </xdr:from>
        <xdr:to>
          <xdr:col>6</xdr:col>
          <xdr:colOff>0</xdr:colOff>
          <xdr:row>31</xdr:row>
          <xdr:rowOff>25400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4</xdr:col>
          <xdr:colOff>25400</xdr:colOff>
          <xdr:row>9</xdr:row>
          <xdr:rowOff>177800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4</xdr:col>
          <xdr:colOff>25400</xdr:colOff>
          <xdr:row>13</xdr:row>
          <xdr:rowOff>177800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4</xdr:col>
          <xdr:colOff>25400</xdr:colOff>
          <xdr:row>13</xdr:row>
          <xdr:rowOff>177800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76200</xdr:rowOff>
        </xdr:from>
        <xdr:to>
          <xdr:col>4</xdr:col>
          <xdr:colOff>25400</xdr:colOff>
          <xdr:row>40</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39</xdr:row>
          <xdr:rowOff>139700</xdr:rowOff>
        </xdr:from>
        <xdr:to>
          <xdr:col>5</xdr:col>
          <xdr:colOff>273050</xdr:colOff>
          <xdr:row>40</xdr:row>
          <xdr:rowOff>139700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7952AAFC-F2C1-4620-A65F-206A782428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9750" y="14401800"/>
          <a:ext cx="17506950" cy="4711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800-000002000000}"/>
            </a:ext>
          </a:extLst>
        </xdr:cNvPr>
        <xdr:cNvSpPr/>
      </xdr:nvSpPr>
      <xdr:spPr>
        <a:xfrm>
          <a:off x="5365750" y="822325"/>
          <a:ext cx="76200" cy="4159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234950" y="16694150"/>
          <a:ext cx="1257935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0" y="485321"/>
          <a:ext cx="1248229" cy="3338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539750" y="14401800"/>
          <a:ext cx="17506950" cy="47117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15875</xdr:colOff>
      <xdr:row>0</xdr:row>
      <xdr:rowOff>171450</xdr:rowOff>
    </xdr:from>
    <xdr:to>
      <xdr:col>38</xdr:col>
      <xdr:colOff>152400</xdr:colOff>
      <xdr:row>5</xdr:row>
      <xdr:rowOff>38100</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5349875" y="171450"/>
          <a:ext cx="2428875" cy="104775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400" b="1"/>
            <a:t>※</a:t>
          </a:r>
          <a:r>
            <a:rPr kumimoji="1" lang="ja-JP" altLang="en-US" sz="1400" b="1"/>
            <a:t>はり師及びきゅう師の資格をもった職員を配置する場合のみ、ご提出ください。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152400" y="790575"/>
          <a:ext cx="990600" cy="349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6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4"/>
  <sheetViews>
    <sheetView tabSelected="1" view="pageBreakPreview" zoomScaleNormal="100" zoomScaleSheetLayoutView="100" workbookViewId="0">
      <selection activeCell="C13" sqref="C13:C14"/>
    </sheetView>
  </sheetViews>
  <sheetFormatPr defaultColWidth="9.296875" defaultRowHeight="14" x14ac:dyDescent="0.3"/>
  <cols>
    <col min="1" max="1" width="6" style="3" customWidth="1"/>
    <col min="2" max="2" width="39.19921875" style="2" customWidth="1"/>
    <col min="3" max="3" width="22" style="2" customWidth="1"/>
    <col min="4" max="4" width="4.3984375" style="3" customWidth="1"/>
    <col min="5" max="5" width="12.796875" style="3" customWidth="1"/>
    <col min="6" max="6" width="4.3984375" style="3" customWidth="1"/>
    <col min="7" max="7" width="12.796875" style="3" customWidth="1"/>
    <col min="8" max="8" width="18.796875" style="3" customWidth="1"/>
    <col min="9" max="9" width="1.796875" style="3" customWidth="1"/>
    <col min="10" max="16384" width="9.296875" style="3"/>
  </cols>
  <sheetData>
    <row r="1" spans="1:8" ht="22.5" customHeight="1" x14ac:dyDescent="0.3">
      <c r="A1" s="1" t="s">
        <v>2</v>
      </c>
    </row>
    <row r="2" spans="1:8" ht="22.5" customHeight="1" x14ac:dyDescent="0.3">
      <c r="A2" s="1" t="s">
        <v>25</v>
      </c>
    </row>
    <row r="4" spans="1:8" x14ac:dyDescent="0.3">
      <c r="A4" s="3" t="s">
        <v>9</v>
      </c>
    </row>
    <row r="6" spans="1:8" ht="27.65" customHeight="1" x14ac:dyDescent="0.3">
      <c r="A6" s="4"/>
      <c r="B6" s="12" t="s">
        <v>3</v>
      </c>
      <c r="C6" s="12" t="s">
        <v>26</v>
      </c>
      <c r="D6" s="596" t="s">
        <v>10</v>
      </c>
      <c r="E6" s="597"/>
      <c r="F6" s="596" t="s">
        <v>11</v>
      </c>
      <c r="G6" s="597"/>
      <c r="H6" s="12" t="s">
        <v>1</v>
      </c>
    </row>
    <row r="7" spans="1:8" ht="20.149999999999999" customHeight="1" x14ac:dyDescent="0.3">
      <c r="A7" s="594">
        <v>1</v>
      </c>
      <c r="B7" s="598" t="s">
        <v>646</v>
      </c>
      <c r="C7" s="598" t="s">
        <v>648</v>
      </c>
      <c r="D7" s="588"/>
      <c r="E7" s="590" t="s">
        <v>12</v>
      </c>
      <c r="F7" s="588"/>
      <c r="G7" s="590" t="s">
        <v>12</v>
      </c>
      <c r="H7" s="587"/>
    </row>
    <row r="8" spans="1:8" ht="20.149999999999999" customHeight="1" x14ac:dyDescent="0.3">
      <c r="A8" s="595"/>
      <c r="B8" s="599"/>
      <c r="C8" s="603"/>
      <c r="D8" s="589"/>
      <c r="E8" s="591"/>
      <c r="F8" s="589"/>
      <c r="G8" s="591"/>
      <c r="H8" s="587"/>
    </row>
    <row r="9" spans="1:8" ht="20.149999999999999" customHeight="1" x14ac:dyDescent="0.3">
      <c r="A9" s="594">
        <v>2</v>
      </c>
      <c r="B9" s="598" t="s">
        <v>647</v>
      </c>
      <c r="C9" s="598" t="s">
        <v>649</v>
      </c>
      <c r="D9" s="588"/>
      <c r="E9" s="590" t="s">
        <v>12</v>
      </c>
      <c r="F9" s="588"/>
      <c r="G9" s="590" t="s">
        <v>12</v>
      </c>
      <c r="H9" s="587"/>
    </row>
    <row r="10" spans="1:8" ht="20.149999999999999" customHeight="1" x14ac:dyDescent="0.3">
      <c r="A10" s="595"/>
      <c r="B10" s="599"/>
      <c r="C10" s="603"/>
      <c r="D10" s="589"/>
      <c r="E10" s="591"/>
      <c r="F10" s="589"/>
      <c r="G10" s="591"/>
      <c r="H10" s="587"/>
    </row>
    <row r="11" spans="1:8" ht="20.149999999999999" customHeight="1" x14ac:dyDescent="0.3">
      <c r="A11" s="594">
        <v>3</v>
      </c>
      <c r="B11" s="598" t="s">
        <v>4</v>
      </c>
      <c r="C11" s="602"/>
      <c r="D11" s="588"/>
      <c r="E11" s="590" t="s">
        <v>12</v>
      </c>
      <c r="F11" s="10"/>
      <c r="G11" s="5" t="s">
        <v>12</v>
      </c>
      <c r="H11" s="592"/>
    </row>
    <row r="12" spans="1:8" ht="20.149999999999999" customHeight="1" x14ac:dyDescent="0.3">
      <c r="A12" s="595"/>
      <c r="B12" s="599"/>
      <c r="C12" s="603"/>
      <c r="D12" s="589"/>
      <c r="E12" s="591"/>
      <c r="F12" s="11"/>
      <c r="G12" s="6" t="s">
        <v>20</v>
      </c>
      <c r="H12" s="593"/>
    </row>
    <row r="13" spans="1:8" ht="20.149999999999999" customHeight="1" x14ac:dyDescent="0.3">
      <c r="A13" s="594">
        <v>4</v>
      </c>
      <c r="B13" s="598" t="s">
        <v>5</v>
      </c>
      <c r="C13" s="602" t="s">
        <v>27</v>
      </c>
      <c r="D13" s="588"/>
      <c r="E13" s="590" t="s">
        <v>12</v>
      </c>
      <c r="F13" s="588"/>
      <c r="G13" s="590" t="s">
        <v>12</v>
      </c>
      <c r="H13" s="587"/>
    </row>
    <row r="14" spans="1:8" ht="20.149999999999999" customHeight="1" x14ac:dyDescent="0.3">
      <c r="A14" s="595"/>
      <c r="B14" s="599"/>
      <c r="C14" s="603"/>
      <c r="D14" s="589"/>
      <c r="E14" s="591"/>
      <c r="F14" s="589"/>
      <c r="G14" s="591"/>
      <c r="H14" s="587"/>
    </row>
    <row r="15" spans="1:8" ht="20.149999999999999" customHeight="1" x14ac:dyDescent="0.3">
      <c r="A15" s="594">
        <v>5</v>
      </c>
      <c r="B15" s="598" t="s">
        <v>655</v>
      </c>
      <c r="C15" s="600" t="s">
        <v>657</v>
      </c>
      <c r="D15" s="588"/>
      <c r="E15" s="590" t="s">
        <v>12</v>
      </c>
      <c r="F15" s="10"/>
      <c r="G15" s="5" t="s">
        <v>12</v>
      </c>
      <c r="H15" s="587"/>
    </row>
    <row r="16" spans="1:8" ht="20.149999999999999" customHeight="1" x14ac:dyDescent="0.3">
      <c r="A16" s="595"/>
      <c r="B16" s="599"/>
      <c r="C16" s="601"/>
      <c r="D16" s="589"/>
      <c r="E16" s="591"/>
      <c r="F16" s="11"/>
      <c r="G16" s="6" t="s">
        <v>20</v>
      </c>
      <c r="H16" s="587"/>
    </row>
    <row r="17" spans="1:8" ht="20.149999999999999" customHeight="1" x14ac:dyDescent="0.3">
      <c r="A17" s="594">
        <v>6</v>
      </c>
      <c r="B17" s="598" t="s">
        <v>654</v>
      </c>
      <c r="C17" s="602"/>
      <c r="D17" s="588"/>
      <c r="E17" s="590" t="s">
        <v>12</v>
      </c>
      <c r="F17" s="10"/>
      <c r="G17" s="5" t="s">
        <v>12</v>
      </c>
      <c r="H17" s="587"/>
    </row>
    <row r="18" spans="1:8" ht="20.149999999999999" customHeight="1" x14ac:dyDescent="0.3">
      <c r="A18" s="595"/>
      <c r="B18" s="599"/>
      <c r="C18" s="603"/>
      <c r="D18" s="589"/>
      <c r="E18" s="591"/>
      <c r="F18" s="11"/>
      <c r="G18" s="6" t="s">
        <v>20</v>
      </c>
      <c r="H18" s="587"/>
    </row>
    <row r="19" spans="1:8" ht="20.149999999999999" customHeight="1" x14ac:dyDescent="0.3">
      <c r="A19" s="594">
        <v>7</v>
      </c>
      <c r="B19" s="592" t="s">
        <v>656</v>
      </c>
      <c r="C19" s="602" t="s">
        <v>661</v>
      </c>
      <c r="D19" s="588"/>
      <c r="E19" s="590" t="s">
        <v>12</v>
      </c>
      <c r="F19" s="10"/>
      <c r="G19" s="5" t="s">
        <v>12</v>
      </c>
      <c r="H19" s="587"/>
    </row>
    <row r="20" spans="1:8" ht="20.149999999999999" customHeight="1" x14ac:dyDescent="0.3">
      <c r="A20" s="595"/>
      <c r="B20" s="593"/>
      <c r="C20" s="603"/>
      <c r="D20" s="589"/>
      <c r="E20" s="591"/>
      <c r="F20" s="11"/>
      <c r="G20" s="6" t="s">
        <v>20</v>
      </c>
      <c r="H20" s="587"/>
    </row>
    <row r="21" spans="1:8" ht="20.149999999999999" customHeight="1" x14ac:dyDescent="0.3">
      <c r="A21" s="594">
        <v>8</v>
      </c>
      <c r="B21" s="602" t="s">
        <v>629</v>
      </c>
      <c r="C21" s="602" t="s">
        <v>662</v>
      </c>
      <c r="D21" s="588"/>
      <c r="E21" s="590" t="s">
        <v>12</v>
      </c>
      <c r="F21" s="10"/>
      <c r="G21" s="5" t="s">
        <v>12</v>
      </c>
      <c r="H21" s="587"/>
    </row>
    <row r="22" spans="1:8" ht="20.149999999999999" customHeight="1" x14ac:dyDescent="0.3">
      <c r="A22" s="595"/>
      <c r="B22" s="603"/>
      <c r="C22" s="603"/>
      <c r="D22" s="589"/>
      <c r="E22" s="591"/>
      <c r="F22" s="11"/>
      <c r="G22" s="6" t="s">
        <v>20</v>
      </c>
      <c r="H22" s="587"/>
    </row>
    <row r="23" spans="1:8" ht="20.149999999999999" customHeight="1" x14ac:dyDescent="0.3">
      <c r="A23" s="594">
        <v>9</v>
      </c>
      <c r="B23" s="598" t="s">
        <v>630</v>
      </c>
      <c r="C23" s="602"/>
      <c r="D23" s="588"/>
      <c r="E23" s="590" t="s">
        <v>12</v>
      </c>
      <c r="F23" s="10"/>
      <c r="G23" s="5" t="s">
        <v>12</v>
      </c>
      <c r="H23" s="587"/>
    </row>
    <row r="24" spans="1:8" ht="20.149999999999999" customHeight="1" x14ac:dyDescent="0.3">
      <c r="A24" s="595"/>
      <c r="B24" s="599"/>
      <c r="C24" s="603"/>
      <c r="D24" s="589"/>
      <c r="E24" s="591"/>
      <c r="F24" s="11"/>
      <c r="G24" s="6" t="s">
        <v>21</v>
      </c>
      <c r="H24" s="587"/>
    </row>
    <row r="25" spans="1:8" ht="20.149999999999999" customHeight="1" x14ac:dyDescent="0.3">
      <c r="A25" s="594">
        <v>10</v>
      </c>
      <c r="B25" s="598" t="s">
        <v>0</v>
      </c>
      <c r="C25" s="602" t="s">
        <v>28</v>
      </c>
      <c r="D25" s="588"/>
      <c r="E25" s="590" t="s">
        <v>12</v>
      </c>
      <c r="F25" s="10"/>
      <c r="G25" s="5" t="s">
        <v>12</v>
      </c>
      <c r="H25" s="587"/>
    </row>
    <row r="26" spans="1:8" ht="20.149999999999999" customHeight="1" x14ac:dyDescent="0.3">
      <c r="A26" s="595"/>
      <c r="B26" s="599"/>
      <c r="C26" s="603"/>
      <c r="D26" s="589"/>
      <c r="E26" s="591"/>
      <c r="F26" s="11"/>
      <c r="G26" s="6" t="s">
        <v>21</v>
      </c>
      <c r="H26" s="587"/>
    </row>
    <row r="27" spans="1:8" ht="20.149999999999999" customHeight="1" x14ac:dyDescent="0.3">
      <c r="A27" s="594">
        <v>11</v>
      </c>
      <c r="B27" s="598" t="s">
        <v>631</v>
      </c>
      <c r="C27" s="602"/>
      <c r="D27" s="588"/>
      <c r="E27" s="590" t="s">
        <v>12</v>
      </c>
      <c r="F27" s="10"/>
      <c r="G27" s="5" t="s">
        <v>12</v>
      </c>
      <c r="H27" s="587"/>
    </row>
    <row r="28" spans="1:8" ht="20.149999999999999" customHeight="1" x14ac:dyDescent="0.3">
      <c r="A28" s="595"/>
      <c r="B28" s="599"/>
      <c r="C28" s="603"/>
      <c r="D28" s="589"/>
      <c r="E28" s="591"/>
      <c r="F28" s="11"/>
      <c r="G28" s="6" t="s">
        <v>21</v>
      </c>
      <c r="H28" s="587"/>
    </row>
    <row r="29" spans="1:8" ht="20.149999999999999" customHeight="1" x14ac:dyDescent="0.3">
      <c r="A29" s="594">
        <v>12</v>
      </c>
      <c r="B29" s="598" t="s">
        <v>31</v>
      </c>
      <c r="C29" s="602"/>
      <c r="D29" s="588"/>
      <c r="E29" s="590" t="s">
        <v>12</v>
      </c>
      <c r="F29" s="10"/>
      <c r="G29" s="5" t="s">
        <v>12</v>
      </c>
      <c r="H29" s="587"/>
    </row>
    <row r="30" spans="1:8" ht="20.149999999999999" customHeight="1" x14ac:dyDescent="0.3">
      <c r="A30" s="595"/>
      <c r="B30" s="599"/>
      <c r="C30" s="603"/>
      <c r="D30" s="589"/>
      <c r="E30" s="591"/>
      <c r="F30" s="11"/>
      <c r="G30" s="6" t="s">
        <v>20</v>
      </c>
      <c r="H30" s="587"/>
    </row>
    <row r="31" spans="1:8" ht="20.149999999999999" customHeight="1" x14ac:dyDescent="0.3">
      <c r="A31" s="594">
        <v>13</v>
      </c>
      <c r="B31" s="614" t="s">
        <v>632</v>
      </c>
      <c r="C31" s="602"/>
      <c r="D31" s="588"/>
      <c r="E31" s="590" t="s">
        <v>12</v>
      </c>
      <c r="F31" s="10"/>
      <c r="G31" s="5" t="s">
        <v>12</v>
      </c>
      <c r="H31" s="587"/>
    </row>
    <row r="32" spans="1:8" ht="20.149999999999999" customHeight="1" x14ac:dyDescent="0.3">
      <c r="A32" s="595"/>
      <c r="B32" s="615"/>
      <c r="C32" s="603"/>
      <c r="D32" s="589"/>
      <c r="E32" s="591"/>
      <c r="F32" s="11"/>
      <c r="G32" s="6" t="s">
        <v>20</v>
      </c>
      <c r="H32" s="587"/>
    </row>
    <row r="33" spans="1:8" ht="20.149999999999999" customHeight="1" x14ac:dyDescent="0.3">
      <c r="A33" s="594">
        <v>14</v>
      </c>
      <c r="B33" s="598" t="s">
        <v>6</v>
      </c>
      <c r="C33" s="602"/>
      <c r="D33" s="588"/>
      <c r="E33" s="590" t="s">
        <v>12</v>
      </c>
      <c r="F33" s="10"/>
      <c r="G33" s="5" t="s">
        <v>12</v>
      </c>
      <c r="H33" s="587"/>
    </row>
    <row r="34" spans="1:8" ht="20.149999999999999" customHeight="1" x14ac:dyDescent="0.3">
      <c r="A34" s="595"/>
      <c r="B34" s="599"/>
      <c r="C34" s="603"/>
      <c r="D34" s="589"/>
      <c r="E34" s="591"/>
      <c r="F34" s="11"/>
      <c r="G34" s="6" t="s">
        <v>20</v>
      </c>
      <c r="H34" s="587"/>
    </row>
    <row r="35" spans="1:8" ht="20.149999999999999" customHeight="1" x14ac:dyDescent="0.3">
      <c r="A35" s="594">
        <v>15</v>
      </c>
      <c r="B35" s="598" t="s">
        <v>7</v>
      </c>
      <c r="C35" s="602" t="s">
        <v>29</v>
      </c>
      <c r="D35" s="588"/>
      <c r="E35" s="590" t="s">
        <v>12</v>
      </c>
      <c r="F35" s="10"/>
      <c r="G35" s="5" t="s">
        <v>12</v>
      </c>
      <c r="H35" s="587"/>
    </row>
    <row r="36" spans="1:8" ht="20.149999999999999" customHeight="1" x14ac:dyDescent="0.3">
      <c r="A36" s="595"/>
      <c r="B36" s="599"/>
      <c r="C36" s="603"/>
      <c r="D36" s="589"/>
      <c r="E36" s="591"/>
      <c r="F36" s="11"/>
      <c r="G36" s="6" t="s">
        <v>20</v>
      </c>
      <c r="H36" s="587"/>
    </row>
    <row r="37" spans="1:8" ht="40.25" customHeight="1" x14ac:dyDescent="0.3">
      <c r="A37" s="12">
        <v>16</v>
      </c>
      <c r="B37" s="387" t="s">
        <v>8</v>
      </c>
      <c r="C37" s="410" t="s">
        <v>30</v>
      </c>
      <c r="D37" s="388"/>
      <c r="E37" s="389" t="s">
        <v>12</v>
      </c>
      <c r="F37" s="388"/>
      <c r="G37" s="389" t="s">
        <v>12</v>
      </c>
      <c r="H37" s="4"/>
    </row>
    <row r="38" spans="1:8" ht="20.149999999999999" customHeight="1" x14ac:dyDescent="0.3">
      <c r="A38" s="594">
        <v>17</v>
      </c>
      <c r="B38" s="598" t="s">
        <v>650</v>
      </c>
      <c r="C38" s="602" t="s">
        <v>652</v>
      </c>
      <c r="D38" s="588"/>
      <c r="E38" s="590" t="s">
        <v>12</v>
      </c>
      <c r="F38" s="588"/>
      <c r="G38" s="590" t="s">
        <v>12</v>
      </c>
      <c r="H38" s="592"/>
    </row>
    <row r="39" spans="1:8" ht="20.149999999999999" customHeight="1" x14ac:dyDescent="0.3">
      <c r="A39" s="595"/>
      <c r="B39" s="599"/>
      <c r="C39" s="603"/>
      <c r="D39" s="589"/>
      <c r="E39" s="591"/>
      <c r="F39" s="589"/>
      <c r="G39" s="591"/>
      <c r="H39" s="593"/>
    </row>
    <row r="40" spans="1:8" ht="20.149999999999999" customHeight="1" x14ac:dyDescent="0.3">
      <c r="A40" s="594">
        <v>18</v>
      </c>
      <c r="B40" s="598" t="s">
        <v>651</v>
      </c>
      <c r="C40" s="602" t="s">
        <v>653</v>
      </c>
      <c r="D40" s="588"/>
      <c r="E40" s="590" t="s">
        <v>12</v>
      </c>
      <c r="F40" s="588"/>
      <c r="G40" s="590" t="s">
        <v>12</v>
      </c>
      <c r="H40" s="592"/>
    </row>
    <row r="41" spans="1:8" ht="20.149999999999999" customHeight="1" x14ac:dyDescent="0.3">
      <c r="A41" s="595"/>
      <c r="B41" s="599"/>
      <c r="C41" s="603"/>
      <c r="D41" s="589"/>
      <c r="E41" s="591"/>
      <c r="F41" s="589"/>
      <c r="G41" s="591"/>
      <c r="H41" s="593"/>
    </row>
    <row r="42" spans="1:8" ht="20.149999999999999" customHeight="1" x14ac:dyDescent="0.3">
      <c r="A42" s="594">
        <v>19</v>
      </c>
      <c r="B42" s="598" t="s">
        <v>645</v>
      </c>
      <c r="C42" s="602" t="s">
        <v>660</v>
      </c>
      <c r="D42" s="616"/>
      <c r="E42" s="617"/>
      <c r="F42" s="10"/>
      <c r="G42" s="5" t="s">
        <v>12</v>
      </c>
      <c r="H42" s="592"/>
    </row>
    <row r="43" spans="1:8" ht="20.149999999999999" customHeight="1" x14ac:dyDescent="0.3">
      <c r="A43" s="595"/>
      <c r="B43" s="599"/>
      <c r="C43" s="603"/>
      <c r="D43" s="618"/>
      <c r="E43" s="619"/>
      <c r="F43" s="11"/>
      <c r="G43" s="6" t="s">
        <v>20</v>
      </c>
      <c r="H43" s="593"/>
    </row>
    <row r="44" spans="1:8" ht="13" x14ac:dyDescent="0.3">
      <c r="A44" s="7"/>
      <c r="B44" s="7"/>
      <c r="C44" s="7"/>
      <c r="D44" s="8"/>
      <c r="E44" s="9"/>
      <c r="F44" s="8"/>
      <c r="G44" s="9"/>
      <c r="H44" s="7"/>
    </row>
    <row r="45" spans="1:8" ht="13" x14ac:dyDescent="0.3">
      <c r="A45" s="8" t="s">
        <v>13</v>
      </c>
      <c r="B45" s="7" t="s">
        <v>23</v>
      </c>
      <c r="C45" s="7"/>
      <c r="D45" s="8"/>
      <c r="E45" s="9"/>
      <c r="F45" s="8"/>
      <c r="G45" s="9"/>
      <c r="H45" s="7"/>
    </row>
    <row r="46" spans="1:8" ht="6" customHeight="1" x14ac:dyDescent="0.3">
      <c r="A46" s="8"/>
      <c r="B46" s="7"/>
      <c r="C46" s="7"/>
      <c r="D46" s="8"/>
      <c r="E46" s="9"/>
      <c r="F46" s="8"/>
      <c r="G46" s="9"/>
      <c r="H46" s="7"/>
    </row>
    <row r="47" spans="1:8" ht="13" x14ac:dyDescent="0.3">
      <c r="A47" s="8" t="s">
        <v>14</v>
      </c>
      <c r="B47" s="608" t="s">
        <v>22</v>
      </c>
      <c r="C47" s="608"/>
      <c r="D47" s="608"/>
      <c r="E47" s="608"/>
      <c r="F47" s="608"/>
      <c r="G47" s="608"/>
      <c r="H47" s="608"/>
    </row>
    <row r="48" spans="1:8" ht="27" customHeight="1" x14ac:dyDescent="0.3">
      <c r="A48" s="8"/>
      <c r="B48" s="608"/>
      <c r="C48" s="608"/>
      <c r="D48" s="608"/>
      <c r="E48" s="608"/>
      <c r="F48" s="608"/>
      <c r="G48" s="608"/>
      <c r="H48" s="608"/>
    </row>
    <row r="49" spans="1:8" ht="13" x14ac:dyDescent="0.3">
      <c r="A49" s="8"/>
      <c r="B49" s="7"/>
      <c r="C49" s="7"/>
      <c r="D49" s="8"/>
      <c r="E49" s="9"/>
      <c r="F49" s="8"/>
      <c r="G49" s="9"/>
      <c r="H49" s="7"/>
    </row>
    <row r="50" spans="1:8" x14ac:dyDescent="0.3">
      <c r="C50" s="3"/>
      <c r="D50" s="7" t="s">
        <v>15</v>
      </c>
      <c r="E50" s="7"/>
      <c r="F50" s="7"/>
      <c r="G50" s="7"/>
      <c r="H50" s="7"/>
    </row>
    <row r="51" spans="1:8" ht="28.25" customHeight="1" x14ac:dyDescent="0.3">
      <c r="C51" s="3"/>
      <c r="D51" s="609" t="s">
        <v>16</v>
      </c>
      <c r="E51" s="609"/>
      <c r="F51" s="610"/>
      <c r="G51" s="611"/>
      <c r="H51" s="612"/>
    </row>
    <row r="52" spans="1:8" ht="28.25" customHeight="1" x14ac:dyDescent="0.3">
      <c r="C52" s="3"/>
      <c r="D52" s="609" t="s">
        <v>17</v>
      </c>
      <c r="E52" s="609"/>
      <c r="F52" s="610"/>
      <c r="G52" s="611"/>
      <c r="H52" s="612"/>
    </row>
    <row r="53" spans="1:8" ht="28.25" customHeight="1" x14ac:dyDescent="0.3">
      <c r="C53" s="3"/>
      <c r="D53" s="609" t="s">
        <v>18</v>
      </c>
      <c r="E53" s="609"/>
      <c r="F53" s="613"/>
      <c r="G53" s="606"/>
      <c r="H53" s="607"/>
    </row>
    <row r="54" spans="1:8" ht="28.25" customHeight="1" x14ac:dyDescent="0.3">
      <c r="B54" s="2" t="s">
        <v>24</v>
      </c>
      <c r="C54" s="3"/>
      <c r="D54" s="604" t="s">
        <v>19</v>
      </c>
      <c r="E54" s="604"/>
      <c r="F54" s="605"/>
      <c r="G54" s="606"/>
      <c r="H54" s="607"/>
    </row>
  </sheetData>
  <mergeCells count="128">
    <mergeCell ref="H13:H14"/>
    <mergeCell ref="B11:B12"/>
    <mergeCell ref="B13:B14"/>
    <mergeCell ref="C13:C14"/>
    <mergeCell ref="A19:A20"/>
    <mergeCell ref="B19:B20"/>
    <mergeCell ref="C19:C20"/>
    <mergeCell ref="D19:D20"/>
    <mergeCell ref="E19:E20"/>
    <mergeCell ref="H19:H20"/>
    <mergeCell ref="A17:A18"/>
    <mergeCell ref="B17:B18"/>
    <mergeCell ref="C17:C18"/>
    <mergeCell ref="D17:D18"/>
    <mergeCell ref="E17:E18"/>
    <mergeCell ref="H17:H18"/>
    <mergeCell ref="H15:H16"/>
    <mergeCell ref="H42:H43"/>
    <mergeCell ref="D42:E43"/>
    <mergeCell ref="A9:A10"/>
    <mergeCell ref="C9:C10"/>
    <mergeCell ref="D9:D10"/>
    <mergeCell ref="E9:E10"/>
    <mergeCell ref="H9:H10"/>
    <mergeCell ref="F9:F10"/>
    <mergeCell ref="G9:G10"/>
    <mergeCell ref="F13:F14"/>
    <mergeCell ref="G13:G14"/>
    <mergeCell ref="F38:F39"/>
    <mergeCell ref="G38:G39"/>
    <mergeCell ref="F40:F41"/>
    <mergeCell ref="G40:G41"/>
    <mergeCell ref="A42:A43"/>
    <mergeCell ref="B42:B43"/>
    <mergeCell ref="C42:C43"/>
    <mergeCell ref="A38:A39"/>
    <mergeCell ref="B38:B39"/>
    <mergeCell ref="C38:C39"/>
    <mergeCell ref="D38:D39"/>
    <mergeCell ref="E38:E39"/>
    <mergeCell ref="H38:H39"/>
    <mergeCell ref="A40:A41"/>
    <mergeCell ref="B40:B41"/>
    <mergeCell ref="C40:C41"/>
    <mergeCell ref="D40:D41"/>
    <mergeCell ref="E40:E41"/>
    <mergeCell ref="H40:H41"/>
    <mergeCell ref="A33:A34"/>
    <mergeCell ref="H35:H36"/>
    <mergeCell ref="D33:D34"/>
    <mergeCell ref="E33:E34"/>
    <mergeCell ref="H33:H34"/>
    <mergeCell ref="B35:B36"/>
    <mergeCell ref="C35:C36"/>
    <mergeCell ref="B33:B34"/>
    <mergeCell ref="C33:C34"/>
    <mergeCell ref="A35:A36"/>
    <mergeCell ref="D35:D36"/>
    <mergeCell ref="E35:E36"/>
    <mergeCell ref="H31:H32"/>
    <mergeCell ref="A29:A30"/>
    <mergeCell ref="B29:B30"/>
    <mergeCell ref="C29:C30"/>
    <mergeCell ref="D29:D30"/>
    <mergeCell ref="E29:E30"/>
    <mergeCell ref="H29:H30"/>
    <mergeCell ref="B31:B32"/>
    <mergeCell ref="A31:A32"/>
    <mergeCell ref="C31:C32"/>
    <mergeCell ref="D31:D32"/>
    <mergeCell ref="E31:E32"/>
    <mergeCell ref="D54:E54"/>
    <mergeCell ref="F54:H54"/>
    <mergeCell ref="B47:H48"/>
    <mergeCell ref="D51:E51"/>
    <mergeCell ref="F51:H51"/>
    <mergeCell ref="D52:E52"/>
    <mergeCell ref="F52:H52"/>
    <mergeCell ref="D53:E53"/>
    <mergeCell ref="F53:H53"/>
    <mergeCell ref="H27:H28"/>
    <mergeCell ref="A25:A26"/>
    <mergeCell ref="D25:D26"/>
    <mergeCell ref="E25:E26"/>
    <mergeCell ref="H25:H26"/>
    <mergeCell ref="A27:A28"/>
    <mergeCell ref="B27:B28"/>
    <mergeCell ref="C27:C28"/>
    <mergeCell ref="D27:D28"/>
    <mergeCell ref="E27:E28"/>
    <mergeCell ref="B25:B26"/>
    <mergeCell ref="C25:C26"/>
    <mergeCell ref="H23:H24"/>
    <mergeCell ref="A21:A22"/>
    <mergeCell ref="B21:B22"/>
    <mergeCell ref="C21:C22"/>
    <mergeCell ref="D21:D22"/>
    <mergeCell ref="E21:E22"/>
    <mergeCell ref="H21:H22"/>
    <mergeCell ref="A23:A24"/>
    <mergeCell ref="B23:B24"/>
    <mergeCell ref="C23:C24"/>
    <mergeCell ref="D23:D24"/>
    <mergeCell ref="E23:E24"/>
    <mergeCell ref="H7:H8"/>
    <mergeCell ref="F7:F8"/>
    <mergeCell ref="G7:G8"/>
    <mergeCell ref="H11:H12"/>
    <mergeCell ref="A13:A14"/>
    <mergeCell ref="D13:D14"/>
    <mergeCell ref="D6:E6"/>
    <mergeCell ref="F6:G6"/>
    <mergeCell ref="A15:A16"/>
    <mergeCell ref="B15:B16"/>
    <mergeCell ref="C15:C16"/>
    <mergeCell ref="D15:D16"/>
    <mergeCell ref="E15:E16"/>
    <mergeCell ref="A11:A12"/>
    <mergeCell ref="B9:B10"/>
    <mergeCell ref="C11:C12"/>
    <mergeCell ref="D11:D12"/>
    <mergeCell ref="E11:E12"/>
    <mergeCell ref="A7:A8"/>
    <mergeCell ref="B7:B8"/>
    <mergeCell ref="C7:C8"/>
    <mergeCell ref="D7:D8"/>
    <mergeCell ref="E7:E8"/>
    <mergeCell ref="E13:E14"/>
  </mergeCells>
  <phoneticPr fontId="3"/>
  <pageMargins left="0.70866141732283472" right="0.70866141732283472" top="0.74803149606299213" bottom="0.7480314960629921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38100</xdr:colOff>
                    <xdr:row>19</xdr:row>
                    <xdr:rowOff>215900</xdr:rowOff>
                  </from>
                  <to>
                    <xdr:col>5</xdr:col>
                    <xdr:colOff>254000</xdr:colOff>
                    <xdr:row>21</xdr:row>
                    <xdr:rowOff>69850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38100</xdr:colOff>
                    <xdr:row>20</xdr:row>
                    <xdr:rowOff>215900</xdr:rowOff>
                  </from>
                  <to>
                    <xdr:col>5</xdr:col>
                    <xdr:colOff>254000</xdr:colOff>
                    <xdr:row>22</xdr:row>
                    <xdr:rowOff>69850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xdr:col>
                    <xdr:colOff>38100</xdr:colOff>
                    <xdr:row>21</xdr:row>
                    <xdr:rowOff>222250</xdr:rowOff>
                  </from>
                  <to>
                    <xdr:col>5</xdr:col>
                    <xdr:colOff>254000</xdr:colOff>
                    <xdr:row>23</xdr:row>
                    <xdr:rowOff>76200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5</xdr:col>
                    <xdr:colOff>38100</xdr:colOff>
                    <xdr:row>22</xdr:row>
                    <xdr:rowOff>222250</xdr:rowOff>
                  </from>
                  <to>
                    <xdr:col>5</xdr:col>
                    <xdr:colOff>254000</xdr:colOff>
                    <xdr:row>24</xdr:row>
                    <xdr:rowOff>76200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38100</xdr:colOff>
                    <xdr:row>23</xdr:row>
                    <xdr:rowOff>222250</xdr:rowOff>
                  </from>
                  <to>
                    <xdr:col>5</xdr:col>
                    <xdr:colOff>254000</xdr:colOff>
                    <xdr:row>25</xdr:row>
                    <xdr:rowOff>76200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38100</xdr:colOff>
                    <xdr:row>24</xdr:row>
                    <xdr:rowOff>215900</xdr:rowOff>
                  </from>
                  <to>
                    <xdr:col>5</xdr:col>
                    <xdr:colOff>254000</xdr:colOff>
                    <xdr:row>26</xdr:row>
                    <xdr:rowOff>63500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38100</xdr:colOff>
                    <xdr:row>25</xdr:row>
                    <xdr:rowOff>222250</xdr:rowOff>
                  </from>
                  <to>
                    <xdr:col>5</xdr:col>
                    <xdr:colOff>254000</xdr:colOff>
                    <xdr:row>27</xdr:row>
                    <xdr:rowOff>76200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5</xdr:col>
                    <xdr:colOff>38100</xdr:colOff>
                    <xdr:row>27</xdr:row>
                    <xdr:rowOff>25400</xdr:rowOff>
                  </from>
                  <to>
                    <xdr:col>6</xdr:col>
                    <xdr:colOff>0</xdr:colOff>
                    <xdr:row>28</xdr:row>
                    <xdr:rowOff>25400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38100</xdr:colOff>
                    <xdr:row>26</xdr:row>
                    <xdr:rowOff>76200</xdr:rowOff>
                  </from>
                  <to>
                    <xdr:col>4</xdr:col>
                    <xdr:colOff>25400</xdr:colOff>
                    <xdr:row>27</xdr:row>
                    <xdr:rowOff>190500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xdr:col>
                    <xdr:colOff>38100</xdr:colOff>
                    <xdr:row>24</xdr:row>
                    <xdr:rowOff>76200</xdr:rowOff>
                  </from>
                  <to>
                    <xdr:col>4</xdr:col>
                    <xdr:colOff>25400</xdr:colOff>
                    <xdr:row>25</xdr:row>
                    <xdr:rowOff>190500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38100</xdr:colOff>
                    <xdr:row>22</xdr:row>
                    <xdr:rowOff>69850</xdr:rowOff>
                  </from>
                  <to>
                    <xdr:col>4</xdr:col>
                    <xdr:colOff>25400</xdr:colOff>
                    <xdr:row>23</xdr:row>
                    <xdr:rowOff>184150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38100</xdr:colOff>
                    <xdr:row>20</xdr:row>
                    <xdr:rowOff>69850</xdr:rowOff>
                  </from>
                  <to>
                    <xdr:col>4</xdr:col>
                    <xdr:colOff>25400</xdr:colOff>
                    <xdr:row>21</xdr:row>
                    <xdr:rowOff>184150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38100</xdr:colOff>
                    <xdr:row>20</xdr:row>
                    <xdr:rowOff>0</xdr:rowOff>
                  </from>
                  <to>
                    <xdr:col>4</xdr:col>
                    <xdr:colOff>25400</xdr:colOff>
                    <xdr:row>21</xdr:row>
                    <xdr:rowOff>114300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38100</xdr:colOff>
                    <xdr:row>14</xdr:row>
                    <xdr:rowOff>63500</xdr:rowOff>
                  </from>
                  <to>
                    <xdr:col>4</xdr:col>
                    <xdr:colOff>25400</xdr:colOff>
                    <xdr:row>15</xdr:row>
                    <xdr:rowOff>177800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5</xdr:col>
                    <xdr:colOff>38100</xdr:colOff>
                    <xdr:row>10</xdr:row>
                    <xdr:rowOff>215900</xdr:rowOff>
                  </from>
                  <to>
                    <xdr:col>5</xdr:col>
                    <xdr:colOff>254000</xdr:colOff>
                    <xdr:row>12</xdr:row>
                    <xdr:rowOff>63500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xdr:col>
                    <xdr:colOff>38100</xdr:colOff>
                    <xdr:row>10</xdr:row>
                    <xdr:rowOff>63500</xdr:rowOff>
                  </from>
                  <to>
                    <xdr:col>4</xdr:col>
                    <xdr:colOff>25400</xdr:colOff>
                    <xdr:row>11</xdr:row>
                    <xdr:rowOff>177800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5</xdr:col>
                    <xdr:colOff>38100</xdr:colOff>
                    <xdr:row>12</xdr:row>
                    <xdr:rowOff>82550</xdr:rowOff>
                  </from>
                  <to>
                    <xdr:col>5</xdr:col>
                    <xdr:colOff>254000</xdr:colOff>
                    <xdr:row>13</xdr:row>
                    <xdr:rowOff>184150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3</xdr:col>
                    <xdr:colOff>38100</xdr:colOff>
                    <xdr:row>12</xdr:row>
                    <xdr:rowOff>63500</xdr:rowOff>
                  </from>
                  <to>
                    <xdr:col>4</xdr:col>
                    <xdr:colOff>25400</xdr:colOff>
                    <xdr:row>13</xdr:row>
                    <xdr:rowOff>177800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5</xdr:col>
                    <xdr:colOff>38100</xdr:colOff>
                    <xdr:row>27</xdr:row>
                    <xdr:rowOff>222250</xdr:rowOff>
                  </from>
                  <to>
                    <xdr:col>5</xdr:col>
                    <xdr:colOff>254000</xdr:colOff>
                    <xdr:row>29</xdr:row>
                    <xdr:rowOff>76200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5</xdr:col>
                    <xdr:colOff>38100</xdr:colOff>
                    <xdr:row>31</xdr:row>
                    <xdr:rowOff>25400</xdr:rowOff>
                  </from>
                  <to>
                    <xdr:col>6</xdr:col>
                    <xdr:colOff>0</xdr:colOff>
                    <xdr:row>32</xdr:row>
                    <xdr:rowOff>25400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3</xdr:col>
                    <xdr:colOff>38100</xdr:colOff>
                    <xdr:row>30</xdr:row>
                    <xdr:rowOff>76200</xdr:rowOff>
                  </from>
                  <to>
                    <xdr:col>4</xdr:col>
                    <xdr:colOff>25400</xdr:colOff>
                    <xdr:row>31</xdr:row>
                    <xdr:rowOff>190500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5</xdr:col>
                    <xdr:colOff>38100</xdr:colOff>
                    <xdr:row>29</xdr:row>
                    <xdr:rowOff>25400</xdr:rowOff>
                  </from>
                  <to>
                    <xdr:col>6</xdr:col>
                    <xdr:colOff>0</xdr:colOff>
                    <xdr:row>30</xdr:row>
                    <xdr:rowOff>25400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3</xdr:col>
                    <xdr:colOff>38100</xdr:colOff>
                    <xdr:row>28</xdr:row>
                    <xdr:rowOff>76200</xdr:rowOff>
                  </from>
                  <to>
                    <xdr:col>4</xdr:col>
                    <xdr:colOff>25400</xdr:colOff>
                    <xdr:row>29</xdr:row>
                    <xdr:rowOff>190500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5</xdr:col>
                    <xdr:colOff>38100</xdr:colOff>
                    <xdr:row>31</xdr:row>
                    <xdr:rowOff>25400</xdr:rowOff>
                  </from>
                  <to>
                    <xdr:col>6</xdr:col>
                    <xdr:colOff>0</xdr:colOff>
                    <xdr:row>32</xdr:row>
                    <xdr:rowOff>25400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5</xdr:col>
                    <xdr:colOff>38100</xdr:colOff>
                    <xdr:row>31</xdr:row>
                    <xdr:rowOff>222250</xdr:rowOff>
                  </from>
                  <to>
                    <xdr:col>5</xdr:col>
                    <xdr:colOff>254000</xdr:colOff>
                    <xdr:row>33</xdr:row>
                    <xdr:rowOff>76200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3</xdr:col>
                    <xdr:colOff>38100</xdr:colOff>
                    <xdr:row>34</xdr:row>
                    <xdr:rowOff>76200</xdr:rowOff>
                  </from>
                  <to>
                    <xdr:col>4</xdr:col>
                    <xdr:colOff>25400</xdr:colOff>
                    <xdr:row>35</xdr:row>
                    <xdr:rowOff>190500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5</xdr:col>
                    <xdr:colOff>38100</xdr:colOff>
                    <xdr:row>33</xdr:row>
                    <xdr:rowOff>25400</xdr:rowOff>
                  </from>
                  <to>
                    <xdr:col>6</xdr:col>
                    <xdr:colOff>0</xdr:colOff>
                    <xdr:row>34</xdr:row>
                    <xdr:rowOff>25400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3</xdr:col>
                    <xdr:colOff>38100</xdr:colOff>
                    <xdr:row>32</xdr:row>
                    <xdr:rowOff>76200</xdr:rowOff>
                  </from>
                  <to>
                    <xdr:col>4</xdr:col>
                    <xdr:colOff>25400</xdr:colOff>
                    <xdr:row>33</xdr:row>
                    <xdr:rowOff>190500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5</xdr:col>
                    <xdr:colOff>38100</xdr:colOff>
                    <xdr:row>36</xdr:row>
                    <xdr:rowOff>76200</xdr:rowOff>
                  </from>
                  <to>
                    <xdr:col>5</xdr:col>
                    <xdr:colOff>254000</xdr:colOff>
                    <xdr:row>36</xdr:row>
                    <xdr:rowOff>444500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3</xdr:col>
                    <xdr:colOff>38100</xdr:colOff>
                    <xdr:row>36</xdr:row>
                    <xdr:rowOff>101600</xdr:rowOff>
                  </from>
                  <to>
                    <xdr:col>4</xdr:col>
                    <xdr:colOff>25400</xdr:colOff>
                    <xdr:row>36</xdr:row>
                    <xdr:rowOff>450850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5</xdr:col>
                    <xdr:colOff>38100</xdr:colOff>
                    <xdr:row>33</xdr:row>
                    <xdr:rowOff>25400</xdr:rowOff>
                  </from>
                  <to>
                    <xdr:col>6</xdr:col>
                    <xdr:colOff>0</xdr:colOff>
                    <xdr:row>34</xdr:row>
                    <xdr:rowOff>25400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5</xdr:col>
                    <xdr:colOff>38100</xdr:colOff>
                    <xdr:row>33</xdr:row>
                    <xdr:rowOff>25400</xdr:rowOff>
                  </from>
                  <to>
                    <xdr:col>6</xdr:col>
                    <xdr:colOff>0</xdr:colOff>
                    <xdr:row>34</xdr:row>
                    <xdr:rowOff>25400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5</xdr:col>
                    <xdr:colOff>38100</xdr:colOff>
                    <xdr:row>33</xdr:row>
                    <xdr:rowOff>222250</xdr:rowOff>
                  </from>
                  <to>
                    <xdr:col>5</xdr:col>
                    <xdr:colOff>254000</xdr:colOff>
                    <xdr:row>35</xdr:row>
                    <xdr:rowOff>76200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1093" r:id="rId41" name="Check Box 69">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1094" r:id="rId42" name="Check Box 70">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1101" r:id="rId44" name="Check Box 77">
              <controlPr defaultSize="0" autoFill="0" autoLine="0" autoPict="0">
                <anchor moveWithCells="1">
                  <from>
                    <xdr:col>3</xdr:col>
                    <xdr:colOff>38100</xdr:colOff>
                    <xdr:row>37</xdr:row>
                    <xdr:rowOff>76200</xdr:rowOff>
                  </from>
                  <to>
                    <xdr:col>4</xdr:col>
                    <xdr:colOff>25400</xdr:colOff>
                    <xdr:row>38</xdr:row>
                    <xdr:rowOff>190500</xdr:rowOff>
                  </to>
                </anchor>
              </controlPr>
            </control>
          </mc:Choice>
        </mc:AlternateContent>
        <mc:AlternateContent xmlns:mc="http://schemas.openxmlformats.org/markup-compatibility/2006">
          <mc:Choice Requires="x14">
            <control shapeId="1106" r:id="rId45" name="Check Box 82">
              <controlPr defaultSize="0" autoFill="0" autoLine="0" autoPict="0">
                <anchor moveWithCells="1">
                  <from>
                    <xdr:col>5</xdr:col>
                    <xdr:colOff>31750</xdr:colOff>
                    <xdr:row>37</xdr:row>
                    <xdr:rowOff>139700</xdr:rowOff>
                  </from>
                  <to>
                    <xdr:col>5</xdr:col>
                    <xdr:colOff>273050</xdr:colOff>
                    <xdr:row>38</xdr:row>
                    <xdr:rowOff>139700</xdr:rowOff>
                  </to>
                </anchor>
              </controlPr>
            </control>
          </mc:Choice>
        </mc:AlternateContent>
        <mc:AlternateContent xmlns:mc="http://schemas.openxmlformats.org/markup-compatibility/2006">
          <mc:Choice Requires="x14">
            <control shapeId="1125" r:id="rId46" name="Check Box 101">
              <controlPr defaultSize="0" autoFill="0" autoLine="0" autoPict="0">
                <anchor moveWithCells="1">
                  <from>
                    <xdr:col>3</xdr:col>
                    <xdr:colOff>38100</xdr:colOff>
                    <xdr:row>39</xdr:row>
                    <xdr:rowOff>76200</xdr:rowOff>
                  </from>
                  <to>
                    <xdr:col>4</xdr:col>
                    <xdr:colOff>25400</xdr:colOff>
                    <xdr:row>40</xdr:row>
                    <xdr:rowOff>190500</xdr:rowOff>
                  </to>
                </anchor>
              </controlPr>
            </control>
          </mc:Choice>
        </mc:AlternateContent>
        <mc:AlternateContent xmlns:mc="http://schemas.openxmlformats.org/markup-compatibility/2006">
          <mc:Choice Requires="x14">
            <control shapeId="1130" r:id="rId47" name="Check Box 106">
              <controlPr defaultSize="0" autoFill="0" autoLine="0" autoPict="0">
                <anchor moveWithCells="1">
                  <from>
                    <xdr:col>5</xdr:col>
                    <xdr:colOff>38100</xdr:colOff>
                    <xdr:row>42</xdr:row>
                    <xdr:rowOff>25400</xdr:rowOff>
                  </from>
                  <to>
                    <xdr:col>6</xdr:col>
                    <xdr:colOff>0</xdr:colOff>
                    <xdr:row>43</xdr:row>
                    <xdr:rowOff>25400</xdr:rowOff>
                  </to>
                </anchor>
              </controlPr>
            </control>
          </mc:Choice>
        </mc:AlternateContent>
        <mc:AlternateContent xmlns:mc="http://schemas.openxmlformats.org/markup-compatibility/2006">
          <mc:Choice Requires="x14">
            <control shapeId="1132" r:id="rId48" name="Check Box 108">
              <controlPr defaultSize="0" autoFill="0" autoLine="0" autoPict="0">
                <anchor moveWithCells="1">
                  <from>
                    <xdr:col>5</xdr:col>
                    <xdr:colOff>38100</xdr:colOff>
                    <xdr:row>42</xdr:row>
                    <xdr:rowOff>25400</xdr:rowOff>
                  </from>
                  <to>
                    <xdr:col>6</xdr:col>
                    <xdr:colOff>0</xdr:colOff>
                    <xdr:row>43</xdr:row>
                    <xdr:rowOff>25400</xdr:rowOff>
                  </to>
                </anchor>
              </controlPr>
            </control>
          </mc:Choice>
        </mc:AlternateContent>
        <mc:AlternateContent xmlns:mc="http://schemas.openxmlformats.org/markup-compatibility/2006">
          <mc:Choice Requires="x14">
            <control shapeId="1133" r:id="rId49" name="Check Box 109">
              <controlPr defaultSize="0" autoFill="0" autoLine="0" autoPict="0">
                <anchor moveWithCells="1">
                  <from>
                    <xdr:col>5</xdr:col>
                    <xdr:colOff>38100</xdr:colOff>
                    <xdr:row>41</xdr:row>
                    <xdr:rowOff>25400</xdr:rowOff>
                  </from>
                  <to>
                    <xdr:col>6</xdr:col>
                    <xdr:colOff>0</xdr:colOff>
                    <xdr:row>42</xdr:row>
                    <xdr:rowOff>25400</xdr:rowOff>
                  </to>
                </anchor>
              </controlPr>
            </control>
          </mc:Choice>
        </mc:AlternateContent>
        <mc:AlternateContent xmlns:mc="http://schemas.openxmlformats.org/markup-compatibility/2006">
          <mc:Choice Requires="x14">
            <control shapeId="1134" r:id="rId50" name="Check Box 110">
              <controlPr defaultSize="0" autoFill="0" autoLine="0" autoPict="0">
                <anchor moveWithCells="1">
                  <from>
                    <xdr:col>5</xdr:col>
                    <xdr:colOff>31750</xdr:colOff>
                    <xdr:row>8</xdr:row>
                    <xdr:rowOff>88900</xdr:rowOff>
                  </from>
                  <to>
                    <xdr:col>5</xdr:col>
                    <xdr:colOff>247650</xdr:colOff>
                    <xdr:row>9</xdr:row>
                    <xdr:rowOff>190500</xdr:rowOff>
                  </to>
                </anchor>
              </controlPr>
            </control>
          </mc:Choice>
        </mc:AlternateContent>
        <mc:AlternateContent xmlns:mc="http://schemas.openxmlformats.org/markup-compatibility/2006">
          <mc:Choice Requires="x14">
            <control shapeId="1135" r:id="rId51" name="Check Box 111">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137" r:id="rId52" name="Check Box 113">
              <controlPr defaultSize="0" autoFill="0" autoLine="0" autoPict="0">
                <anchor moveWithCells="1">
                  <from>
                    <xdr:col>3</xdr:col>
                    <xdr:colOff>38100</xdr:colOff>
                    <xdr:row>6</xdr:row>
                    <xdr:rowOff>63500</xdr:rowOff>
                  </from>
                  <to>
                    <xdr:col>4</xdr:col>
                    <xdr:colOff>25400</xdr:colOff>
                    <xdr:row>7</xdr:row>
                    <xdr:rowOff>177800</xdr:rowOff>
                  </to>
                </anchor>
              </controlPr>
            </control>
          </mc:Choice>
        </mc:AlternateContent>
        <mc:AlternateContent xmlns:mc="http://schemas.openxmlformats.org/markup-compatibility/2006">
          <mc:Choice Requires="x14">
            <control shapeId="1139" r:id="rId53" name="Check Box 115">
              <controlPr defaultSize="0" autoFill="0" autoLine="0" autoPict="0">
                <anchor moveWithCells="1">
                  <from>
                    <xdr:col>5</xdr:col>
                    <xdr:colOff>38100</xdr:colOff>
                    <xdr:row>6</xdr:row>
                    <xdr:rowOff>63500</xdr:rowOff>
                  </from>
                  <to>
                    <xdr:col>6</xdr:col>
                    <xdr:colOff>25400</xdr:colOff>
                    <xdr:row>7</xdr:row>
                    <xdr:rowOff>177800</xdr:rowOff>
                  </to>
                </anchor>
              </controlPr>
            </control>
          </mc:Choice>
        </mc:AlternateContent>
        <mc:AlternateContent xmlns:mc="http://schemas.openxmlformats.org/markup-compatibility/2006">
          <mc:Choice Requires="x14">
            <control shapeId="1141" r:id="rId54" name="Check Box 117">
              <controlPr defaultSize="0" autoFill="0" autoLine="0" autoPict="0">
                <anchor moveWithCells="1">
                  <from>
                    <xdr:col>5</xdr:col>
                    <xdr:colOff>38100</xdr:colOff>
                    <xdr:row>9</xdr:row>
                    <xdr:rowOff>234950</xdr:rowOff>
                  </from>
                  <to>
                    <xdr:col>6</xdr:col>
                    <xdr:colOff>25400</xdr:colOff>
                    <xdr:row>11</xdr:row>
                    <xdr:rowOff>95250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5</xdr:col>
                    <xdr:colOff>38100</xdr:colOff>
                    <xdr:row>13</xdr:row>
                    <xdr:rowOff>234950</xdr:rowOff>
                  </from>
                  <to>
                    <xdr:col>6</xdr:col>
                    <xdr:colOff>25400</xdr:colOff>
                    <xdr:row>15</xdr:row>
                    <xdr:rowOff>95250</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5</xdr:col>
                    <xdr:colOff>38100</xdr:colOff>
                    <xdr:row>18</xdr:row>
                    <xdr:rowOff>215900</xdr:rowOff>
                  </from>
                  <to>
                    <xdr:col>5</xdr:col>
                    <xdr:colOff>254000</xdr:colOff>
                    <xdr:row>20</xdr:row>
                    <xdr:rowOff>69850</xdr:rowOff>
                  </to>
                </anchor>
              </controlPr>
            </control>
          </mc:Choice>
        </mc:AlternateContent>
        <mc:AlternateContent xmlns:mc="http://schemas.openxmlformats.org/markup-compatibility/2006">
          <mc:Choice Requires="x14">
            <control shapeId="1149" r:id="rId58" name="Check Box 125">
              <controlPr defaultSize="0" autoFill="0" autoLine="0" autoPict="0">
                <anchor moveWithCells="1">
                  <from>
                    <xdr:col>3</xdr:col>
                    <xdr:colOff>38100</xdr:colOff>
                    <xdr:row>18</xdr:row>
                    <xdr:rowOff>63500</xdr:rowOff>
                  </from>
                  <to>
                    <xdr:col>4</xdr:col>
                    <xdr:colOff>25400</xdr:colOff>
                    <xdr:row>19</xdr:row>
                    <xdr:rowOff>177800</xdr:rowOff>
                  </to>
                </anchor>
              </controlPr>
            </control>
          </mc:Choice>
        </mc:AlternateContent>
        <mc:AlternateContent xmlns:mc="http://schemas.openxmlformats.org/markup-compatibility/2006">
          <mc:Choice Requires="x14">
            <control shapeId="1150" r:id="rId59" name="Check Box 126">
              <controlPr defaultSize="0" autoFill="0" autoLine="0" autoPict="0">
                <anchor moveWithCells="1">
                  <from>
                    <xdr:col>5</xdr:col>
                    <xdr:colOff>38100</xdr:colOff>
                    <xdr:row>16</xdr:row>
                    <xdr:rowOff>215900</xdr:rowOff>
                  </from>
                  <to>
                    <xdr:col>5</xdr:col>
                    <xdr:colOff>254000</xdr:colOff>
                    <xdr:row>18</xdr:row>
                    <xdr:rowOff>69850</xdr:rowOff>
                  </to>
                </anchor>
              </controlPr>
            </control>
          </mc:Choice>
        </mc:AlternateContent>
        <mc:AlternateContent xmlns:mc="http://schemas.openxmlformats.org/markup-compatibility/2006">
          <mc:Choice Requires="x14">
            <control shapeId="1151" r:id="rId60" name="Check Box 127">
              <controlPr defaultSize="0" autoFill="0" autoLine="0" autoPict="0">
                <anchor moveWithCells="1">
                  <from>
                    <xdr:col>3</xdr:col>
                    <xdr:colOff>38100</xdr:colOff>
                    <xdr:row>16</xdr:row>
                    <xdr:rowOff>63500</xdr:rowOff>
                  </from>
                  <to>
                    <xdr:col>4</xdr:col>
                    <xdr:colOff>25400</xdr:colOff>
                    <xdr:row>17</xdr:row>
                    <xdr:rowOff>177800</xdr:rowOff>
                  </to>
                </anchor>
              </controlPr>
            </control>
          </mc:Choice>
        </mc:AlternateContent>
        <mc:AlternateContent xmlns:mc="http://schemas.openxmlformats.org/markup-compatibility/2006">
          <mc:Choice Requires="x14">
            <control shapeId="1152" r:id="rId61" name="Check Box 128">
              <controlPr defaultSize="0" autoFill="0" autoLine="0" autoPict="0">
                <anchor moveWithCells="1">
                  <from>
                    <xdr:col>5</xdr:col>
                    <xdr:colOff>38100</xdr:colOff>
                    <xdr:row>17</xdr:row>
                    <xdr:rowOff>222250</xdr:rowOff>
                  </from>
                  <to>
                    <xdr:col>5</xdr:col>
                    <xdr:colOff>254000</xdr:colOff>
                    <xdr:row>19</xdr:row>
                    <xdr:rowOff>76200</xdr:rowOff>
                  </to>
                </anchor>
              </controlPr>
            </control>
          </mc:Choice>
        </mc:AlternateContent>
        <mc:AlternateContent xmlns:mc="http://schemas.openxmlformats.org/markup-compatibility/2006">
          <mc:Choice Requires="x14">
            <control shapeId="1153" r:id="rId62" name="Check Box 129">
              <controlPr defaultSize="0" autoFill="0" autoLine="0" autoPict="0">
                <anchor moveWithCells="1">
                  <from>
                    <xdr:col>5</xdr:col>
                    <xdr:colOff>38100</xdr:colOff>
                    <xdr:row>30</xdr:row>
                    <xdr:rowOff>25400</xdr:rowOff>
                  </from>
                  <to>
                    <xdr:col>6</xdr:col>
                    <xdr:colOff>0</xdr:colOff>
                    <xdr:row>31</xdr:row>
                    <xdr:rowOff>25400</xdr:rowOff>
                  </to>
                </anchor>
              </controlPr>
            </control>
          </mc:Choice>
        </mc:AlternateContent>
        <mc:AlternateContent xmlns:mc="http://schemas.openxmlformats.org/markup-compatibility/2006">
          <mc:Choice Requires="x14">
            <control shapeId="1154" r:id="rId63" name="Check Box 130">
              <controlPr defaultSize="0" autoFill="0" autoLine="0" autoPict="0">
                <anchor moveWithCells="1">
                  <from>
                    <xdr:col>3</xdr:col>
                    <xdr:colOff>38100</xdr:colOff>
                    <xdr:row>8</xdr:row>
                    <xdr:rowOff>63500</xdr:rowOff>
                  </from>
                  <to>
                    <xdr:col>4</xdr:col>
                    <xdr:colOff>25400</xdr:colOff>
                    <xdr:row>9</xdr:row>
                    <xdr:rowOff>177800</xdr:rowOff>
                  </to>
                </anchor>
              </controlPr>
            </control>
          </mc:Choice>
        </mc:AlternateContent>
        <mc:AlternateContent xmlns:mc="http://schemas.openxmlformats.org/markup-compatibility/2006">
          <mc:Choice Requires="x14">
            <control shapeId="1157" r:id="rId64" name="Check Box 133">
              <controlPr defaultSize="0" autoFill="0" autoLine="0" autoPict="0">
                <anchor moveWithCells="1">
                  <from>
                    <xdr:col>3</xdr:col>
                    <xdr:colOff>38100</xdr:colOff>
                    <xdr:row>12</xdr:row>
                    <xdr:rowOff>63500</xdr:rowOff>
                  </from>
                  <to>
                    <xdr:col>4</xdr:col>
                    <xdr:colOff>25400</xdr:colOff>
                    <xdr:row>13</xdr:row>
                    <xdr:rowOff>177800</xdr:rowOff>
                  </to>
                </anchor>
              </controlPr>
            </control>
          </mc:Choice>
        </mc:AlternateContent>
        <mc:AlternateContent xmlns:mc="http://schemas.openxmlformats.org/markup-compatibility/2006">
          <mc:Choice Requires="x14">
            <control shapeId="1158" r:id="rId65" name="Check Box 134">
              <controlPr defaultSize="0" autoFill="0" autoLine="0" autoPict="0">
                <anchor moveWithCells="1">
                  <from>
                    <xdr:col>3</xdr:col>
                    <xdr:colOff>38100</xdr:colOff>
                    <xdr:row>12</xdr:row>
                    <xdr:rowOff>63500</xdr:rowOff>
                  </from>
                  <to>
                    <xdr:col>4</xdr:col>
                    <xdr:colOff>25400</xdr:colOff>
                    <xdr:row>13</xdr:row>
                    <xdr:rowOff>177800</xdr:rowOff>
                  </to>
                </anchor>
              </controlPr>
            </control>
          </mc:Choice>
        </mc:AlternateContent>
        <mc:AlternateContent xmlns:mc="http://schemas.openxmlformats.org/markup-compatibility/2006">
          <mc:Choice Requires="x14">
            <control shapeId="1160" r:id="rId66" name="Check Box 136">
              <controlPr defaultSize="0" autoFill="0" autoLine="0" autoPict="0">
                <anchor moveWithCells="1">
                  <from>
                    <xdr:col>3</xdr:col>
                    <xdr:colOff>38100</xdr:colOff>
                    <xdr:row>39</xdr:row>
                    <xdr:rowOff>76200</xdr:rowOff>
                  </from>
                  <to>
                    <xdr:col>4</xdr:col>
                    <xdr:colOff>25400</xdr:colOff>
                    <xdr:row>40</xdr:row>
                    <xdr:rowOff>190500</xdr:rowOff>
                  </to>
                </anchor>
              </controlPr>
            </control>
          </mc:Choice>
        </mc:AlternateContent>
        <mc:AlternateContent xmlns:mc="http://schemas.openxmlformats.org/markup-compatibility/2006">
          <mc:Choice Requires="x14">
            <control shapeId="1161" r:id="rId67" name="Check Box 137">
              <controlPr defaultSize="0" autoFill="0" autoLine="0" autoPict="0">
                <anchor moveWithCells="1">
                  <from>
                    <xdr:col>5</xdr:col>
                    <xdr:colOff>31750</xdr:colOff>
                    <xdr:row>39</xdr:row>
                    <xdr:rowOff>139700</xdr:rowOff>
                  </from>
                  <to>
                    <xdr:col>5</xdr:col>
                    <xdr:colOff>273050</xdr:colOff>
                    <xdr:row>40</xdr:row>
                    <xdr:rowOff>139700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5A4A5-8618-4FD2-8FA9-39C6F8B3E36C}">
  <sheetPr>
    <tabColor theme="0" tint="-0.249977111117893"/>
    <pageSetUpPr fitToPage="1"/>
  </sheetPr>
  <dimension ref="A1:L44"/>
  <sheetViews>
    <sheetView workbookViewId="0">
      <selection activeCell="D10" sqref="D10"/>
    </sheetView>
  </sheetViews>
  <sheetFormatPr defaultColWidth="10.796875" defaultRowHeight="19" x14ac:dyDescent="0.3"/>
  <cols>
    <col min="1" max="1" width="2.09765625" style="553" customWidth="1"/>
    <col min="2" max="2" width="10.796875" style="553"/>
    <col min="3" max="12" width="48.69921875" style="553" customWidth="1"/>
    <col min="13" max="16384" width="10.796875" style="553"/>
  </cols>
  <sheetData>
    <row r="1" spans="1:12" x14ac:dyDescent="0.3">
      <c r="A1" s="552"/>
      <c r="B1" s="424" t="s">
        <v>329</v>
      </c>
      <c r="C1" s="424"/>
      <c r="D1" s="424"/>
    </row>
    <row r="2" spans="1:12" x14ac:dyDescent="0.3">
      <c r="A2" s="552"/>
      <c r="B2" s="424"/>
      <c r="C2" s="424"/>
      <c r="D2" s="424"/>
    </row>
    <row r="3" spans="1:12" x14ac:dyDescent="0.3">
      <c r="A3" s="552"/>
      <c r="B3" s="554" t="s">
        <v>202</v>
      </c>
      <c r="C3" s="554" t="s">
        <v>330</v>
      </c>
      <c r="D3" s="424"/>
    </row>
    <row r="4" spans="1:12" x14ac:dyDescent="0.3">
      <c r="A4" s="552"/>
      <c r="B4" s="555">
        <v>1</v>
      </c>
      <c r="C4" s="556" t="s">
        <v>178</v>
      </c>
      <c r="D4" s="424"/>
    </row>
    <row r="5" spans="1:12" x14ac:dyDescent="0.3">
      <c r="A5" s="552"/>
      <c r="B5" s="555">
        <v>2</v>
      </c>
      <c r="C5" s="556" t="s">
        <v>331</v>
      </c>
    </row>
    <row r="6" spans="1:12" x14ac:dyDescent="0.3">
      <c r="A6" s="552"/>
      <c r="B6" s="555">
        <v>3</v>
      </c>
      <c r="C6" s="556" t="s">
        <v>332</v>
      </c>
      <c r="D6" s="424"/>
    </row>
    <row r="7" spans="1:12" x14ac:dyDescent="0.3">
      <c r="A7" s="552"/>
      <c r="B7" s="555">
        <v>4</v>
      </c>
      <c r="C7" s="556" t="s">
        <v>332</v>
      </c>
      <c r="D7" s="424"/>
    </row>
    <row r="8" spans="1:12" x14ac:dyDescent="0.3">
      <c r="A8" s="552"/>
      <c r="B8" s="555">
        <v>5</v>
      </c>
      <c r="C8" s="556" t="s">
        <v>332</v>
      </c>
      <c r="D8" s="424"/>
    </row>
    <row r="9" spans="1:12" x14ac:dyDescent="0.3">
      <c r="A9" s="552"/>
      <c r="B9" s="424"/>
      <c r="C9" s="424"/>
      <c r="D9" s="424"/>
    </row>
    <row r="10" spans="1:12" x14ac:dyDescent="0.3">
      <c r="A10" s="552"/>
      <c r="B10" s="424" t="s">
        <v>333</v>
      </c>
      <c r="C10" s="424"/>
      <c r="D10" s="424"/>
    </row>
    <row r="11" spans="1:12" ht="19.5" thickBot="1" x14ac:dyDescent="0.35">
      <c r="A11" s="552"/>
      <c r="B11" s="424"/>
      <c r="C11" s="424"/>
      <c r="D11" s="424"/>
    </row>
    <row r="12" spans="1:12" ht="19.5" thickBot="1" x14ac:dyDescent="0.35">
      <c r="A12" s="552"/>
      <c r="B12" s="557" t="s">
        <v>293</v>
      </c>
      <c r="C12" s="558" t="s">
        <v>294</v>
      </c>
      <c r="D12" s="559" t="s">
        <v>224</v>
      </c>
      <c r="E12" s="559" t="s">
        <v>225</v>
      </c>
      <c r="F12" s="559" t="s">
        <v>226</v>
      </c>
      <c r="G12" s="560" t="s">
        <v>227</v>
      </c>
      <c r="H12" s="561" t="s">
        <v>332</v>
      </c>
      <c r="I12" s="561" t="s">
        <v>332</v>
      </c>
      <c r="J12" s="561" t="s">
        <v>332</v>
      </c>
      <c r="K12" s="561" t="s">
        <v>332</v>
      </c>
      <c r="L12" s="562" t="s">
        <v>332</v>
      </c>
    </row>
    <row r="13" spans="1:12" x14ac:dyDescent="0.3">
      <c r="A13" s="552"/>
      <c r="B13" s="1317" t="s">
        <v>334</v>
      </c>
      <c r="C13" s="563" t="s">
        <v>332</v>
      </c>
      <c r="D13" s="564" t="s">
        <v>335</v>
      </c>
      <c r="E13" s="564" t="s">
        <v>336</v>
      </c>
      <c r="F13" s="564" t="s">
        <v>337</v>
      </c>
      <c r="G13" s="565" t="s">
        <v>338</v>
      </c>
      <c r="H13" s="566" t="s">
        <v>332</v>
      </c>
      <c r="I13" s="566" t="s">
        <v>332</v>
      </c>
      <c r="J13" s="566" t="s">
        <v>332</v>
      </c>
      <c r="K13" s="566" t="s">
        <v>332</v>
      </c>
      <c r="L13" s="567" t="s">
        <v>332</v>
      </c>
    </row>
    <row r="14" spans="1:12" x14ac:dyDescent="0.3">
      <c r="B14" s="1318"/>
      <c r="C14" s="568" t="s">
        <v>332</v>
      </c>
      <c r="D14" s="569" t="s">
        <v>339</v>
      </c>
      <c r="E14" s="569" t="s">
        <v>340</v>
      </c>
      <c r="F14" s="569" t="s">
        <v>332</v>
      </c>
      <c r="G14" s="570" t="s">
        <v>341</v>
      </c>
      <c r="H14" s="571" t="s">
        <v>332</v>
      </c>
      <c r="I14" s="571" t="s">
        <v>332</v>
      </c>
      <c r="J14" s="571" t="s">
        <v>332</v>
      </c>
      <c r="K14" s="571" t="s">
        <v>332</v>
      </c>
      <c r="L14" s="572" t="s">
        <v>332</v>
      </c>
    </row>
    <row r="15" spans="1:12" x14ac:dyDescent="0.3">
      <c r="B15" s="1318"/>
      <c r="C15" s="568" t="s">
        <v>332</v>
      </c>
      <c r="D15" s="569" t="s">
        <v>342</v>
      </c>
      <c r="E15" s="573" t="s">
        <v>332</v>
      </c>
      <c r="F15" s="573" t="s">
        <v>332</v>
      </c>
      <c r="G15" s="570" t="s">
        <v>343</v>
      </c>
      <c r="H15" s="574" t="s">
        <v>332</v>
      </c>
      <c r="I15" s="574" t="s">
        <v>332</v>
      </c>
      <c r="J15" s="574" t="s">
        <v>332</v>
      </c>
      <c r="K15" s="574" t="s">
        <v>332</v>
      </c>
      <c r="L15" s="575" t="s">
        <v>332</v>
      </c>
    </row>
    <row r="16" spans="1:12" x14ac:dyDescent="0.3">
      <c r="B16" s="1318"/>
      <c r="C16" s="568" t="s">
        <v>332</v>
      </c>
      <c r="D16" s="573" t="s">
        <v>332</v>
      </c>
      <c r="E16" s="573" t="s">
        <v>332</v>
      </c>
      <c r="F16" s="573" t="s">
        <v>332</v>
      </c>
      <c r="G16" s="570" t="s">
        <v>336</v>
      </c>
      <c r="H16" s="574" t="s">
        <v>332</v>
      </c>
      <c r="I16" s="574" t="s">
        <v>332</v>
      </c>
      <c r="J16" s="574" t="s">
        <v>332</v>
      </c>
      <c r="K16" s="574" t="s">
        <v>332</v>
      </c>
      <c r="L16" s="575" t="s">
        <v>332</v>
      </c>
    </row>
    <row r="17" spans="2:12" x14ac:dyDescent="0.3">
      <c r="B17" s="1318"/>
      <c r="C17" s="568" t="s">
        <v>332</v>
      </c>
      <c r="D17" s="573" t="s">
        <v>332</v>
      </c>
      <c r="E17" s="573" t="s">
        <v>332</v>
      </c>
      <c r="F17" s="573" t="s">
        <v>332</v>
      </c>
      <c r="G17" s="570" t="s">
        <v>340</v>
      </c>
      <c r="H17" s="574" t="s">
        <v>332</v>
      </c>
      <c r="I17" s="574" t="s">
        <v>332</v>
      </c>
      <c r="J17" s="574" t="s">
        <v>332</v>
      </c>
      <c r="K17" s="574" t="s">
        <v>332</v>
      </c>
      <c r="L17" s="575" t="s">
        <v>332</v>
      </c>
    </row>
    <row r="18" spans="2:12" x14ac:dyDescent="0.3">
      <c r="B18" s="1318"/>
      <c r="C18" s="568" t="s">
        <v>332</v>
      </c>
      <c r="D18" s="573" t="s">
        <v>332</v>
      </c>
      <c r="E18" s="573" t="s">
        <v>332</v>
      </c>
      <c r="F18" s="573" t="s">
        <v>332</v>
      </c>
      <c r="G18" s="570" t="s">
        <v>344</v>
      </c>
      <c r="H18" s="574" t="s">
        <v>332</v>
      </c>
      <c r="I18" s="574" t="s">
        <v>332</v>
      </c>
      <c r="J18" s="574" t="s">
        <v>332</v>
      </c>
      <c r="K18" s="574" t="s">
        <v>332</v>
      </c>
      <c r="L18" s="575" t="s">
        <v>332</v>
      </c>
    </row>
    <row r="19" spans="2:12" x14ac:dyDescent="0.3">
      <c r="B19" s="1318"/>
      <c r="C19" s="568" t="s">
        <v>332</v>
      </c>
      <c r="D19" s="573" t="s">
        <v>332</v>
      </c>
      <c r="E19" s="573" t="s">
        <v>332</v>
      </c>
      <c r="F19" s="573" t="s">
        <v>332</v>
      </c>
      <c r="G19" s="570" t="s">
        <v>345</v>
      </c>
      <c r="H19" s="574" t="s">
        <v>332</v>
      </c>
      <c r="I19" s="574" t="s">
        <v>332</v>
      </c>
      <c r="J19" s="574" t="s">
        <v>332</v>
      </c>
      <c r="K19" s="574" t="s">
        <v>332</v>
      </c>
      <c r="L19" s="575" t="s">
        <v>332</v>
      </c>
    </row>
    <row r="20" spans="2:12" x14ac:dyDescent="0.3">
      <c r="B20" s="1318"/>
      <c r="C20" s="568" t="s">
        <v>332</v>
      </c>
      <c r="D20" s="573" t="s">
        <v>332</v>
      </c>
      <c r="E20" s="573" t="s">
        <v>332</v>
      </c>
      <c r="F20" s="573" t="s">
        <v>332</v>
      </c>
      <c r="G20" s="570" t="s">
        <v>346</v>
      </c>
      <c r="H20" s="574" t="s">
        <v>332</v>
      </c>
      <c r="I20" s="574" t="s">
        <v>332</v>
      </c>
      <c r="J20" s="574" t="s">
        <v>332</v>
      </c>
      <c r="K20" s="574" t="s">
        <v>332</v>
      </c>
      <c r="L20" s="575" t="s">
        <v>332</v>
      </c>
    </row>
    <row r="21" spans="2:12" x14ac:dyDescent="0.3">
      <c r="B21" s="1318"/>
      <c r="C21" s="568" t="s">
        <v>332</v>
      </c>
      <c r="D21" s="573" t="s">
        <v>332</v>
      </c>
      <c r="E21" s="573" t="s">
        <v>332</v>
      </c>
      <c r="F21" s="573" t="s">
        <v>332</v>
      </c>
      <c r="G21" s="570" t="s">
        <v>347</v>
      </c>
      <c r="H21" s="574" t="s">
        <v>332</v>
      </c>
      <c r="I21" s="574" t="s">
        <v>332</v>
      </c>
      <c r="J21" s="574" t="s">
        <v>332</v>
      </c>
      <c r="K21" s="574" t="s">
        <v>332</v>
      </c>
      <c r="L21" s="575" t="s">
        <v>332</v>
      </c>
    </row>
    <row r="22" spans="2:12" x14ac:dyDescent="0.3">
      <c r="B22" s="1318"/>
      <c r="C22" s="568" t="s">
        <v>332</v>
      </c>
      <c r="D22" s="573" t="s">
        <v>332</v>
      </c>
      <c r="E22" s="573" t="s">
        <v>332</v>
      </c>
      <c r="F22" s="573" t="s">
        <v>332</v>
      </c>
      <c r="G22" s="573" t="s">
        <v>332</v>
      </c>
      <c r="H22" s="574" t="s">
        <v>332</v>
      </c>
      <c r="I22" s="574" t="s">
        <v>332</v>
      </c>
      <c r="J22" s="574" t="s">
        <v>332</v>
      </c>
      <c r="K22" s="574" t="s">
        <v>332</v>
      </c>
      <c r="L22" s="575" t="s">
        <v>332</v>
      </c>
    </row>
    <row r="23" spans="2:12" x14ac:dyDescent="0.3">
      <c r="B23" s="1318"/>
      <c r="C23" s="568" t="s">
        <v>332</v>
      </c>
      <c r="D23" s="573" t="s">
        <v>332</v>
      </c>
      <c r="E23" s="573" t="s">
        <v>332</v>
      </c>
      <c r="F23" s="573" t="s">
        <v>332</v>
      </c>
      <c r="G23" s="573" t="s">
        <v>332</v>
      </c>
      <c r="H23" s="574" t="s">
        <v>332</v>
      </c>
      <c r="I23" s="574" t="s">
        <v>332</v>
      </c>
      <c r="J23" s="574" t="s">
        <v>332</v>
      </c>
      <c r="K23" s="574" t="s">
        <v>332</v>
      </c>
      <c r="L23" s="575" t="s">
        <v>332</v>
      </c>
    </row>
    <row r="24" spans="2:12" x14ac:dyDescent="0.3">
      <c r="B24" s="1318"/>
      <c r="C24" s="568" t="s">
        <v>332</v>
      </c>
      <c r="D24" s="573" t="s">
        <v>332</v>
      </c>
      <c r="E24" s="573" t="s">
        <v>332</v>
      </c>
      <c r="F24" s="573" t="s">
        <v>332</v>
      </c>
      <c r="G24" s="573" t="s">
        <v>332</v>
      </c>
      <c r="H24" s="574" t="s">
        <v>332</v>
      </c>
      <c r="I24" s="574" t="s">
        <v>332</v>
      </c>
      <c r="J24" s="574" t="s">
        <v>332</v>
      </c>
      <c r="K24" s="574" t="s">
        <v>332</v>
      </c>
      <c r="L24" s="575" t="s">
        <v>332</v>
      </c>
    </row>
    <row r="25" spans="2:12" ht="19.5" thickBot="1" x14ac:dyDescent="0.35">
      <c r="B25" s="1319"/>
      <c r="C25" s="576" t="s">
        <v>332</v>
      </c>
      <c r="D25" s="577" t="s">
        <v>332</v>
      </c>
      <c r="E25" s="577" t="s">
        <v>332</v>
      </c>
      <c r="F25" s="577" t="s">
        <v>332</v>
      </c>
      <c r="G25" s="577" t="s">
        <v>332</v>
      </c>
      <c r="H25" s="578" t="s">
        <v>332</v>
      </c>
      <c r="I25" s="578" t="s">
        <v>332</v>
      </c>
      <c r="J25" s="578" t="s">
        <v>332</v>
      </c>
      <c r="K25" s="578" t="s">
        <v>332</v>
      </c>
      <c r="L25" s="579" t="s">
        <v>332</v>
      </c>
    </row>
    <row r="28" spans="2:12" x14ac:dyDescent="0.3">
      <c r="C28" s="553" t="s">
        <v>348</v>
      </c>
    </row>
    <row r="29" spans="2:12" x14ac:dyDescent="0.3">
      <c r="C29" s="553" t="s">
        <v>349</v>
      </c>
    </row>
    <row r="30" spans="2:12" x14ac:dyDescent="0.3">
      <c r="C30" s="553" t="s">
        <v>350</v>
      </c>
    </row>
    <row r="31" spans="2:12" x14ac:dyDescent="0.3">
      <c r="C31" s="553" t="s">
        <v>351</v>
      </c>
    </row>
    <row r="32" spans="2:12" x14ac:dyDescent="0.3">
      <c r="C32" s="553" t="s">
        <v>352</v>
      </c>
    </row>
    <row r="33" spans="3:3" x14ac:dyDescent="0.3">
      <c r="C33" s="553" t="s">
        <v>353</v>
      </c>
    </row>
    <row r="34" spans="3:3" x14ac:dyDescent="0.3">
      <c r="C34" s="553" t="s">
        <v>354</v>
      </c>
    </row>
    <row r="35" spans="3:3" x14ac:dyDescent="0.3">
      <c r="C35" s="553" t="s">
        <v>355</v>
      </c>
    </row>
    <row r="36" spans="3:3" x14ac:dyDescent="0.3">
      <c r="C36" s="553" t="s">
        <v>356</v>
      </c>
    </row>
    <row r="37" spans="3:3" x14ac:dyDescent="0.3">
      <c r="C37" s="553" t="s">
        <v>357</v>
      </c>
    </row>
    <row r="39" spans="3:3" x14ac:dyDescent="0.3">
      <c r="C39" s="553" t="s">
        <v>358</v>
      </c>
    </row>
    <row r="40" spans="3:3" x14ac:dyDescent="0.3">
      <c r="C40" s="553" t="s">
        <v>359</v>
      </c>
    </row>
    <row r="41" spans="3:3" x14ac:dyDescent="0.3">
      <c r="C41" s="553" t="s">
        <v>360</v>
      </c>
    </row>
    <row r="42" spans="3:3" x14ac:dyDescent="0.3">
      <c r="C42" s="553" t="s">
        <v>361</v>
      </c>
    </row>
    <row r="43" spans="3:3" x14ac:dyDescent="0.3">
      <c r="C43" s="553" t="s">
        <v>362</v>
      </c>
    </row>
    <row r="44" spans="3:3" x14ac:dyDescent="0.3">
      <c r="C44" s="553" t="s">
        <v>363</v>
      </c>
    </row>
  </sheetData>
  <mergeCells count="1">
    <mergeCell ref="B13:B25"/>
  </mergeCells>
  <phoneticPr fontId="3"/>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EBC10-2C11-4B64-A1AD-E75CE0AEB33D}">
  <sheetPr>
    <tabColor theme="0" tint="-0.249977111117893"/>
    <pageSetUpPr fitToPage="1"/>
  </sheetPr>
  <dimension ref="B1:BU80"/>
  <sheetViews>
    <sheetView showGridLines="0" view="pageBreakPreview" zoomScale="70" zoomScaleNormal="70" zoomScaleSheetLayoutView="70" workbookViewId="0">
      <selection sqref="A1:AH1"/>
    </sheetView>
  </sheetViews>
  <sheetFormatPr defaultColWidth="5.19921875" defaultRowHeight="20.25" customHeight="1" x14ac:dyDescent="0.3"/>
  <cols>
    <col min="1" max="1" width="1.8984375" style="440" customWidth="1"/>
    <col min="2" max="5" width="6.8984375" style="440" customWidth="1"/>
    <col min="6" max="6" width="19.796875" style="440" hidden="1" customWidth="1"/>
    <col min="7" max="58" width="6.69921875" style="440" customWidth="1"/>
    <col min="59" max="16384" width="5.19921875" style="440"/>
  </cols>
  <sheetData>
    <row r="1" spans="2:64" s="412" customFormat="1" ht="20.25" customHeight="1" x14ac:dyDescent="0.3">
      <c r="C1" s="413" t="s">
        <v>175</v>
      </c>
      <c r="D1" s="413"/>
      <c r="E1" s="413"/>
      <c r="F1" s="413"/>
      <c r="G1" s="413"/>
      <c r="H1" s="414" t="s">
        <v>176</v>
      </c>
      <c r="J1" s="414"/>
      <c r="L1" s="413"/>
      <c r="M1" s="413"/>
      <c r="N1" s="413"/>
      <c r="O1" s="413"/>
      <c r="P1" s="413"/>
      <c r="Q1" s="413"/>
      <c r="R1" s="413"/>
      <c r="AM1" s="415"/>
      <c r="AN1" s="416"/>
      <c r="AO1" s="416" t="s">
        <v>177</v>
      </c>
      <c r="AP1" s="1291" t="s">
        <v>178</v>
      </c>
      <c r="AQ1" s="1292"/>
      <c r="AR1" s="1292"/>
      <c r="AS1" s="1292"/>
      <c r="AT1" s="1292"/>
      <c r="AU1" s="1292"/>
      <c r="AV1" s="1292"/>
      <c r="AW1" s="1292"/>
      <c r="AX1" s="1292"/>
      <c r="AY1" s="1292"/>
      <c r="AZ1" s="1292"/>
      <c r="BA1" s="1292"/>
      <c r="BB1" s="1292"/>
      <c r="BC1" s="1292"/>
      <c r="BD1" s="1292"/>
      <c r="BE1" s="1292"/>
      <c r="BF1" s="416" t="s">
        <v>179</v>
      </c>
    </row>
    <row r="2" spans="2:64" s="412" customFormat="1" ht="20.25" customHeight="1" x14ac:dyDescent="0.3">
      <c r="C2" s="413"/>
      <c r="D2" s="413"/>
      <c r="E2" s="413"/>
      <c r="F2" s="413"/>
      <c r="G2" s="413"/>
      <c r="J2" s="414"/>
      <c r="L2" s="413"/>
      <c r="M2" s="413"/>
      <c r="N2" s="413"/>
      <c r="O2" s="413"/>
      <c r="P2" s="413"/>
      <c r="Q2" s="413"/>
      <c r="R2" s="413"/>
      <c r="Y2" s="416" t="s">
        <v>180</v>
      </c>
      <c r="Z2" s="1293">
        <v>6</v>
      </c>
      <c r="AA2" s="1293"/>
      <c r="AB2" s="416" t="s">
        <v>181</v>
      </c>
      <c r="AC2" s="1294">
        <f>IF(Z2=0,"",YEAR(DATE(2018+Z2,1,1)))</f>
        <v>2024</v>
      </c>
      <c r="AD2" s="1294"/>
      <c r="AE2" s="418" t="s">
        <v>182</v>
      </c>
      <c r="AF2" s="418" t="s">
        <v>183</v>
      </c>
      <c r="AG2" s="1293">
        <v>4</v>
      </c>
      <c r="AH2" s="1293"/>
      <c r="AI2" s="418" t="s">
        <v>184</v>
      </c>
      <c r="AM2" s="415"/>
      <c r="AN2" s="416"/>
      <c r="AO2" s="416" t="s">
        <v>185</v>
      </c>
      <c r="AP2" s="1293" t="s">
        <v>665</v>
      </c>
      <c r="AQ2" s="1293"/>
      <c r="AR2" s="1293"/>
      <c r="AS2" s="1293"/>
      <c r="AT2" s="1293"/>
      <c r="AU2" s="1293"/>
      <c r="AV2" s="1293"/>
      <c r="AW2" s="1293"/>
      <c r="AX2" s="1293"/>
      <c r="AY2" s="1293"/>
      <c r="AZ2" s="1293"/>
      <c r="BA2" s="1293"/>
      <c r="BB2" s="1293"/>
      <c r="BC2" s="1293"/>
      <c r="BD2" s="1293"/>
      <c r="BE2" s="1293"/>
      <c r="BF2" s="416" t="s">
        <v>179</v>
      </c>
    </row>
    <row r="3" spans="2:64" s="418" customFormat="1" ht="20.25" customHeight="1" x14ac:dyDescent="0.3">
      <c r="G3" s="414"/>
      <c r="J3" s="414"/>
      <c r="L3" s="416"/>
      <c r="M3" s="416"/>
      <c r="N3" s="416"/>
      <c r="O3" s="416"/>
      <c r="P3" s="416"/>
      <c r="Q3" s="416"/>
      <c r="R3" s="416"/>
      <c r="Z3" s="419"/>
      <c r="AA3" s="419"/>
      <c r="AB3" s="419"/>
      <c r="AC3" s="420"/>
      <c r="AD3" s="419"/>
      <c r="BA3" s="421" t="s">
        <v>186</v>
      </c>
      <c r="BB3" s="1282" t="s">
        <v>187</v>
      </c>
      <c r="BC3" s="1283"/>
      <c r="BD3" s="1283"/>
      <c r="BE3" s="1284"/>
      <c r="BF3" s="416"/>
    </row>
    <row r="4" spans="2:64" s="418" customFormat="1" ht="19" x14ac:dyDescent="0.3">
      <c r="G4" s="414"/>
      <c r="J4" s="414"/>
      <c r="L4" s="416"/>
      <c r="M4" s="416"/>
      <c r="N4" s="416"/>
      <c r="O4" s="416"/>
      <c r="P4" s="416"/>
      <c r="Q4" s="416"/>
      <c r="R4" s="416"/>
      <c r="Z4" s="417"/>
      <c r="AA4" s="417"/>
      <c r="AG4" s="412"/>
      <c r="AH4" s="412"/>
      <c r="AI4" s="412"/>
      <c r="AJ4" s="412"/>
      <c r="AK4" s="412"/>
      <c r="AL4" s="412"/>
      <c r="AM4" s="412"/>
      <c r="AN4" s="412"/>
      <c r="AO4" s="412"/>
      <c r="AP4" s="412"/>
      <c r="AQ4" s="412"/>
      <c r="AR4" s="412"/>
      <c r="AS4" s="412"/>
      <c r="AT4" s="412"/>
      <c r="AU4" s="412"/>
      <c r="AV4" s="412"/>
      <c r="AW4" s="412"/>
      <c r="AX4" s="412"/>
      <c r="AY4" s="412"/>
      <c r="AZ4" s="412"/>
      <c r="BA4" s="421" t="s">
        <v>188</v>
      </c>
      <c r="BB4" s="1282" t="s">
        <v>189</v>
      </c>
      <c r="BC4" s="1283"/>
      <c r="BD4" s="1283"/>
      <c r="BE4" s="1284"/>
      <c r="BF4" s="422"/>
    </row>
    <row r="5" spans="2:64" s="418" customFormat="1" ht="6.75" customHeight="1" x14ac:dyDescent="0.3">
      <c r="C5" s="412"/>
      <c r="D5" s="412"/>
      <c r="E5" s="412"/>
      <c r="F5" s="412"/>
      <c r="G5" s="413"/>
      <c r="H5" s="412"/>
      <c r="I5" s="412"/>
      <c r="J5" s="413"/>
      <c r="K5" s="412"/>
      <c r="L5" s="422"/>
      <c r="M5" s="422"/>
      <c r="N5" s="422"/>
      <c r="O5" s="422"/>
      <c r="P5" s="422"/>
      <c r="Q5" s="422"/>
      <c r="R5" s="422"/>
      <c r="S5" s="412"/>
      <c r="T5" s="412"/>
      <c r="U5" s="412"/>
      <c r="V5" s="412"/>
      <c r="W5" s="412"/>
      <c r="X5" s="412"/>
      <c r="Y5" s="412"/>
      <c r="Z5" s="423"/>
      <c r="AA5" s="423"/>
      <c r="AB5" s="412"/>
      <c r="AC5" s="412"/>
      <c r="AD5" s="412"/>
      <c r="AE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22"/>
      <c r="BF5" s="422"/>
    </row>
    <row r="6" spans="2:64" s="418" customFormat="1" ht="20.25" customHeight="1" x14ac:dyDescent="0.3">
      <c r="C6" s="412"/>
      <c r="D6" s="412"/>
      <c r="E6" s="412"/>
      <c r="F6" s="412"/>
      <c r="G6" s="413"/>
      <c r="H6" s="412"/>
      <c r="I6" s="412"/>
      <c r="J6" s="413"/>
      <c r="K6" s="412"/>
      <c r="L6" s="422"/>
      <c r="M6" s="422"/>
      <c r="N6" s="422"/>
      <c r="O6" s="422"/>
      <c r="P6" s="422"/>
      <c r="Q6" s="422"/>
      <c r="R6" s="422"/>
      <c r="S6" s="412"/>
      <c r="T6" s="412"/>
      <c r="U6" s="412"/>
      <c r="V6" s="412"/>
      <c r="W6" s="412"/>
      <c r="X6" s="412"/>
      <c r="Y6" s="412"/>
      <c r="Z6" s="423"/>
      <c r="AA6" s="423"/>
      <c r="AB6" s="412"/>
      <c r="AC6" s="412"/>
      <c r="AD6" s="412"/>
      <c r="AE6" s="412"/>
      <c r="AG6" s="412"/>
      <c r="AH6" s="412"/>
      <c r="AI6" s="412"/>
      <c r="AJ6" s="412"/>
      <c r="AK6" s="412"/>
      <c r="AL6" s="412" t="s">
        <v>190</v>
      </c>
      <c r="AM6" s="412"/>
      <c r="AN6" s="412"/>
      <c r="AO6" s="412"/>
      <c r="AP6" s="412"/>
      <c r="AQ6" s="412"/>
      <c r="AR6" s="412"/>
      <c r="AS6" s="412"/>
      <c r="AT6" s="424"/>
      <c r="AU6" s="424"/>
      <c r="AV6" s="425"/>
      <c r="AW6" s="412"/>
      <c r="AX6" s="1285">
        <v>40</v>
      </c>
      <c r="AY6" s="1286"/>
      <c r="AZ6" s="425" t="s">
        <v>191</v>
      </c>
      <c r="BA6" s="412"/>
      <c r="BB6" s="1285">
        <v>160</v>
      </c>
      <c r="BC6" s="1286"/>
      <c r="BD6" s="425" t="s">
        <v>192</v>
      </c>
      <c r="BE6" s="412"/>
      <c r="BF6" s="422"/>
    </row>
    <row r="7" spans="2:64" s="418" customFormat="1" ht="6.75" customHeight="1" x14ac:dyDescent="0.3">
      <c r="C7" s="412"/>
      <c r="D7" s="412"/>
      <c r="E7" s="412"/>
      <c r="F7" s="412"/>
      <c r="G7" s="413"/>
      <c r="H7" s="412"/>
      <c r="I7" s="412"/>
      <c r="J7" s="413"/>
      <c r="K7" s="412"/>
      <c r="L7" s="422"/>
      <c r="M7" s="422"/>
      <c r="N7" s="422"/>
      <c r="O7" s="422"/>
      <c r="P7" s="422"/>
      <c r="Q7" s="422"/>
      <c r="R7" s="422"/>
      <c r="S7" s="412"/>
      <c r="T7" s="412"/>
      <c r="U7" s="412"/>
      <c r="V7" s="412"/>
      <c r="W7" s="412"/>
      <c r="X7" s="412"/>
      <c r="Y7" s="412"/>
      <c r="Z7" s="423"/>
      <c r="AA7" s="423"/>
      <c r="AB7" s="412"/>
      <c r="AC7" s="412"/>
      <c r="AD7" s="412"/>
      <c r="AE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22"/>
      <c r="BF7" s="422"/>
    </row>
    <row r="8" spans="2:64" s="418" customFormat="1" ht="20.25" customHeight="1" x14ac:dyDescent="0.3">
      <c r="B8" s="426"/>
      <c r="C8" s="426"/>
      <c r="D8" s="426"/>
      <c r="E8" s="426"/>
      <c r="F8" s="426"/>
      <c r="G8" s="427"/>
      <c r="H8" s="427"/>
      <c r="I8" s="427"/>
      <c r="J8" s="426"/>
      <c r="K8" s="426"/>
      <c r="L8" s="427"/>
      <c r="M8" s="427"/>
      <c r="N8" s="427"/>
      <c r="O8" s="426"/>
      <c r="P8" s="427"/>
      <c r="Q8" s="427"/>
      <c r="R8" s="427"/>
      <c r="S8" s="428"/>
      <c r="T8" s="429"/>
      <c r="U8" s="429"/>
      <c r="V8" s="430"/>
      <c r="Z8" s="423"/>
      <c r="AA8" s="431"/>
      <c r="AB8" s="413"/>
      <c r="AC8" s="423"/>
      <c r="AD8" s="423"/>
      <c r="AE8" s="423"/>
      <c r="AF8" s="417"/>
      <c r="AG8" s="432"/>
      <c r="AH8" s="432"/>
      <c r="AI8" s="432"/>
      <c r="AJ8" s="412"/>
      <c r="AK8" s="422"/>
      <c r="AL8" s="431"/>
      <c r="AM8" s="431"/>
      <c r="AN8" s="413"/>
      <c r="AO8" s="424"/>
      <c r="AP8" s="424"/>
      <c r="AQ8" s="424"/>
      <c r="AR8" s="433"/>
      <c r="AS8" s="433"/>
      <c r="AT8" s="412"/>
      <c r="AU8" s="424"/>
      <c r="AV8" s="424"/>
      <c r="AW8" s="426"/>
      <c r="AX8" s="412"/>
      <c r="AY8" s="412" t="s">
        <v>193</v>
      </c>
      <c r="AZ8" s="412"/>
      <c r="BA8" s="412"/>
      <c r="BB8" s="1287">
        <f>DAY(EOMONTH(DATE(AC2,AG2,1),0))</f>
        <v>30</v>
      </c>
      <c r="BC8" s="1288"/>
      <c r="BD8" s="412" t="s">
        <v>194</v>
      </c>
      <c r="BE8" s="412"/>
      <c r="BF8" s="412"/>
      <c r="BJ8" s="416"/>
      <c r="BK8" s="416"/>
      <c r="BL8" s="416"/>
    </row>
    <row r="9" spans="2:64" s="418" customFormat="1" ht="6" customHeight="1" x14ac:dyDescent="0.3">
      <c r="B9" s="424"/>
      <c r="C9" s="424"/>
      <c r="D9" s="424"/>
      <c r="E9" s="424"/>
      <c r="F9" s="424"/>
      <c r="G9" s="426"/>
      <c r="H9" s="427"/>
      <c r="I9" s="424"/>
      <c r="J9" s="424"/>
      <c r="K9" s="424"/>
      <c r="L9" s="426"/>
      <c r="M9" s="427"/>
      <c r="N9" s="424"/>
      <c r="O9" s="424"/>
      <c r="P9" s="426"/>
      <c r="Q9" s="424"/>
      <c r="R9" s="424"/>
      <c r="S9" s="424"/>
      <c r="T9" s="424"/>
      <c r="U9" s="424"/>
      <c r="V9" s="424"/>
      <c r="Z9" s="412"/>
      <c r="AA9" s="412"/>
      <c r="AB9" s="412"/>
      <c r="AC9" s="412"/>
      <c r="AD9" s="412"/>
      <c r="AE9" s="412"/>
      <c r="AG9" s="423"/>
      <c r="AH9" s="412"/>
      <c r="AI9" s="412"/>
      <c r="AJ9" s="432"/>
      <c r="AK9" s="412"/>
      <c r="AL9" s="412"/>
      <c r="AM9" s="412"/>
      <c r="AN9" s="412"/>
      <c r="AO9" s="412"/>
      <c r="AP9" s="412"/>
      <c r="AQ9" s="423"/>
      <c r="AR9" s="423"/>
      <c r="AS9" s="423"/>
      <c r="AT9" s="412"/>
      <c r="AU9" s="412"/>
      <c r="AV9" s="412"/>
      <c r="AW9" s="412"/>
      <c r="AX9" s="412"/>
      <c r="AY9" s="412"/>
      <c r="AZ9" s="412"/>
      <c r="BA9" s="412"/>
      <c r="BB9" s="412"/>
      <c r="BC9" s="412"/>
      <c r="BD9" s="412"/>
      <c r="BE9" s="412"/>
      <c r="BF9" s="412"/>
      <c r="BJ9" s="416"/>
      <c r="BK9" s="416"/>
      <c r="BL9" s="416"/>
    </row>
    <row r="10" spans="2:64" s="418" customFormat="1" ht="19" x14ac:dyDescent="0.25">
      <c r="B10" s="426"/>
      <c r="C10" s="426"/>
      <c r="D10" s="426"/>
      <c r="E10" s="426"/>
      <c r="F10" s="426"/>
      <c r="G10" s="427"/>
      <c r="H10" s="427"/>
      <c r="I10" s="427"/>
      <c r="J10" s="426"/>
      <c r="K10" s="426"/>
      <c r="L10" s="427"/>
      <c r="M10" s="427"/>
      <c r="N10" s="427"/>
      <c r="O10" s="426"/>
      <c r="P10" s="427"/>
      <c r="Q10" s="427"/>
      <c r="R10" s="427"/>
      <c r="S10" s="428"/>
      <c r="T10" s="429"/>
      <c r="U10" s="429"/>
      <c r="V10" s="430"/>
      <c r="Z10" s="423"/>
      <c r="AA10" s="431"/>
      <c r="AB10" s="413"/>
      <c r="AC10" s="423"/>
      <c r="AD10" s="423"/>
      <c r="AE10" s="423"/>
      <c r="AG10" s="432"/>
      <c r="AH10" s="432"/>
      <c r="AI10" s="432"/>
      <c r="AJ10" s="412"/>
      <c r="AK10" s="422"/>
      <c r="AL10" s="431"/>
      <c r="AM10" s="412"/>
      <c r="AN10" s="412"/>
      <c r="AO10" s="435"/>
      <c r="AP10" s="435"/>
      <c r="AQ10" s="435"/>
      <c r="AR10" s="425"/>
      <c r="AS10" s="423"/>
      <c r="AT10" s="423"/>
      <c r="AU10" s="423"/>
      <c r="AV10" s="412"/>
      <c r="AW10" s="412"/>
      <c r="AX10" s="436"/>
      <c r="AY10" s="436"/>
      <c r="AZ10" s="422" t="s">
        <v>195</v>
      </c>
      <c r="BA10" s="412"/>
      <c r="BB10" s="1285">
        <v>1</v>
      </c>
      <c r="BC10" s="1289"/>
      <c r="BD10" s="1286"/>
      <c r="BE10" s="437" t="s">
        <v>196</v>
      </c>
      <c r="BF10" s="412"/>
      <c r="BJ10" s="416"/>
      <c r="BK10" s="416"/>
      <c r="BL10" s="416"/>
    </row>
    <row r="11" spans="2:64" s="418" customFormat="1" ht="6" customHeight="1" x14ac:dyDescent="0.25">
      <c r="B11" s="424"/>
      <c r="C11" s="424"/>
      <c r="D11" s="424"/>
      <c r="E11" s="424"/>
      <c r="F11" s="419"/>
      <c r="G11" s="424"/>
      <c r="H11" s="424"/>
      <c r="I11" s="424"/>
      <c r="J11" s="424"/>
      <c r="K11" s="426"/>
      <c r="L11" s="427"/>
      <c r="M11" s="424"/>
      <c r="N11" s="424"/>
      <c r="O11" s="426"/>
      <c r="P11" s="424"/>
      <c r="Q11" s="424"/>
      <c r="R11" s="424"/>
      <c r="S11" s="424"/>
      <c r="T11" s="424"/>
      <c r="U11" s="424"/>
      <c r="V11" s="419"/>
      <c r="Z11" s="412"/>
      <c r="AA11" s="412"/>
      <c r="AB11" s="412"/>
      <c r="AC11" s="412"/>
      <c r="AD11" s="412"/>
      <c r="AE11" s="412"/>
      <c r="AG11" s="423"/>
      <c r="AH11" s="432"/>
      <c r="AI11" s="412"/>
      <c r="AJ11" s="432"/>
      <c r="AK11" s="412"/>
      <c r="AL11" s="412"/>
      <c r="AM11" s="412"/>
      <c r="AN11" s="412"/>
      <c r="AO11" s="424"/>
      <c r="AP11" s="424"/>
      <c r="AQ11" s="426"/>
      <c r="AR11" s="438"/>
      <c r="AS11" s="423"/>
      <c r="AT11" s="423"/>
      <c r="AU11" s="423"/>
      <c r="AV11" s="412"/>
      <c r="AW11" s="412"/>
      <c r="AX11" s="436"/>
      <c r="AY11" s="436"/>
      <c r="AZ11" s="412"/>
      <c r="BA11" s="412"/>
      <c r="BB11" s="423"/>
      <c r="BC11" s="423"/>
      <c r="BD11" s="423"/>
      <c r="BE11" s="437"/>
      <c r="BF11" s="412"/>
      <c r="BJ11" s="416"/>
      <c r="BK11" s="416"/>
      <c r="BL11" s="416"/>
    </row>
    <row r="12" spans="2:64" s="418" customFormat="1" ht="20.25" customHeight="1" x14ac:dyDescent="0.25">
      <c r="B12" s="439"/>
      <c r="C12" s="439"/>
      <c r="D12" s="439"/>
      <c r="E12" s="439"/>
      <c r="F12" s="439"/>
      <c r="G12" s="439"/>
      <c r="H12" s="439"/>
      <c r="I12" s="439"/>
      <c r="J12" s="439"/>
      <c r="K12" s="439"/>
      <c r="L12" s="439"/>
      <c r="M12" s="439"/>
      <c r="N12" s="439"/>
      <c r="O12" s="439"/>
      <c r="P12" s="439"/>
      <c r="Q12" s="439"/>
      <c r="R12" s="439"/>
      <c r="S12" s="439"/>
      <c r="T12" s="439"/>
      <c r="U12" s="439"/>
      <c r="V12" s="439"/>
      <c r="Z12" s="426"/>
      <c r="AA12" s="440"/>
      <c r="AB12" s="440"/>
      <c r="AC12" s="426"/>
      <c r="AD12" s="423"/>
      <c r="AE12" s="423"/>
      <c r="AF12" s="417"/>
      <c r="AG12" s="413"/>
      <c r="AH12" s="432"/>
      <c r="AI12" s="412"/>
      <c r="AJ12" s="432"/>
      <c r="AK12" s="412"/>
      <c r="AL12" s="412"/>
      <c r="AM12" s="412"/>
      <c r="AN12" s="412"/>
      <c r="AO12" s="1290"/>
      <c r="AP12" s="1290"/>
      <c r="AQ12" s="1290"/>
      <c r="AR12" s="425"/>
      <c r="AS12" s="423"/>
      <c r="AT12" s="423"/>
      <c r="AU12" s="423"/>
      <c r="AV12" s="412"/>
      <c r="AW12" s="412"/>
      <c r="AX12" s="436"/>
      <c r="AY12" s="436"/>
      <c r="AZ12" s="412"/>
      <c r="BA12" s="412"/>
      <c r="BB12" s="1285">
        <v>1</v>
      </c>
      <c r="BC12" s="1289"/>
      <c r="BD12" s="1286"/>
      <c r="BE12" s="441" t="s">
        <v>197</v>
      </c>
      <c r="BF12" s="412"/>
      <c r="BJ12" s="416"/>
      <c r="BK12" s="416"/>
      <c r="BL12" s="416"/>
    </row>
    <row r="13" spans="2:64" s="418" customFormat="1" ht="6.75" customHeight="1" x14ac:dyDescent="0.25">
      <c r="B13" s="439"/>
      <c r="C13" s="439"/>
      <c r="D13" s="439"/>
      <c r="E13" s="439"/>
      <c r="F13" s="439"/>
      <c r="G13" s="439"/>
      <c r="H13" s="439"/>
      <c r="I13" s="439"/>
      <c r="J13" s="439"/>
      <c r="K13" s="439"/>
      <c r="L13" s="439"/>
      <c r="M13" s="439"/>
      <c r="N13" s="439"/>
      <c r="O13" s="439"/>
      <c r="P13" s="439"/>
      <c r="Q13" s="439"/>
      <c r="R13" s="439"/>
      <c r="S13" s="439"/>
      <c r="T13" s="439"/>
      <c r="U13" s="439"/>
      <c r="V13" s="439"/>
      <c r="Z13" s="427"/>
      <c r="AA13" s="442"/>
      <c r="AB13" s="442"/>
      <c r="AC13" s="427"/>
      <c r="AD13" s="432"/>
      <c r="AE13" s="432"/>
      <c r="AG13" s="412"/>
      <c r="AH13" s="412"/>
      <c r="AI13" s="412"/>
      <c r="AJ13" s="412"/>
      <c r="AK13" s="412"/>
      <c r="AL13" s="412"/>
      <c r="AM13" s="412"/>
      <c r="AN13" s="412"/>
      <c r="AO13" s="424"/>
      <c r="AP13" s="424"/>
      <c r="AQ13" s="424"/>
      <c r="AR13" s="412"/>
      <c r="AS13" s="423"/>
      <c r="AT13" s="423"/>
      <c r="AU13" s="423"/>
      <c r="AV13" s="412"/>
      <c r="AW13" s="412"/>
      <c r="AX13" s="436"/>
      <c r="AY13" s="436"/>
      <c r="AZ13" s="412"/>
      <c r="BA13" s="412"/>
      <c r="BB13" s="423"/>
      <c r="BC13" s="423"/>
      <c r="BD13" s="423"/>
      <c r="BE13" s="437"/>
      <c r="BF13" s="412"/>
      <c r="BJ13" s="416"/>
      <c r="BK13" s="416"/>
      <c r="BL13" s="416"/>
    </row>
    <row r="14" spans="2:64" s="418" customFormat="1" ht="19" x14ac:dyDescent="0.3">
      <c r="B14" s="439"/>
      <c r="C14" s="439"/>
      <c r="D14" s="439"/>
      <c r="E14" s="439"/>
      <c r="F14" s="439"/>
      <c r="G14" s="439"/>
      <c r="H14" s="439"/>
      <c r="I14" s="439"/>
      <c r="J14" s="439"/>
      <c r="K14" s="439"/>
      <c r="L14" s="439"/>
      <c r="M14" s="439"/>
      <c r="N14" s="439"/>
      <c r="O14" s="439"/>
      <c r="P14" s="439"/>
      <c r="Q14" s="439"/>
      <c r="R14" s="439"/>
      <c r="S14" s="439"/>
      <c r="T14" s="439"/>
      <c r="U14" s="439"/>
      <c r="V14" s="439"/>
      <c r="Z14" s="426"/>
      <c r="AA14" s="440"/>
      <c r="AB14" s="440"/>
      <c r="AC14" s="426"/>
      <c r="AD14" s="423"/>
      <c r="AE14" s="423"/>
      <c r="AG14" s="412"/>
      <c r="AH14" s="412"/>
      <c r="AI14" s="412"/>
      <c r="AJ14" s="412"/>
      <c r="AK14" s="412"/>
      <c r="AL14" s="412"/>
      <c r="AM14" s="412"/>
      <c r="AN14" s="412"/>
      <c r="AO14" s="424"/>
      <c r="AP14" s="424"/>
      <c r="AQ14" s="424"/>
      <c r="AR14" s="412"/>
      <c r="AS14" s="423"/>
      <c r="AT14" s="422" t="s">
        <v>198</v>
      </c>
      <c r="AU14" s="1244">
        <v>0.39583333333333331</v>
      </c>
      <c r="AV14" s="1245"/>
      <c r="AW14" s="1246"/>
      <c r="AX14" s="423" t="s">
        <v>199</v>
      </c>
      <c r="AY14" s="1244">
        <v>0.6875</v>
      </c>
      <c r="AZ14" s="1245"/>
      <c r="BA14" s="1246"/>
      <c r="BB14" s="422" t="s">
        <v>200</v>
      </c>
      <c r="BC14" s="1247">
        <f>(AY14-AU14)*24</f>
        <v>7</v>
      </c>
      <c r="BD14" s="1248"/>
      <c r="BE14" s="413" t="s">
        <v>201</v>
      </c>
      <c r="BF14" s="423"/>
      <c r="BJ14" s="416"/>
      <c r="BK14" s="416"/>
      <c r="BL14" s="416"/>
    </row>
    <row r="15" spans="2:64" s="418" customFormat="1" ht="6.75" customHeight="1" x14ac:dyDescent="0.2">
      <c r="C15" s="433"/>
      <c r="D15" s="433"/>
      <c r="E15" s="433"/>
      <c r="F15" s="433"/>
      <c r="G15" s="412"/>
      <c r="H15" s="412"/>
      <c r="I15" s="422"/>
      <c r="J15" s="423"/>
      <c r="K15" s="432"/>
      <c r="L15" s="412"/>
      <c r="M15" s="412"/>
      <c r="N15" s="423"/>
      <c r="O15" s="412"/>
      <c r="P15" s="412"/>
      <c r="Q15" s="432"/>
      <c r="R15" s="412"/>
      <c r="S15" s="412"/>
      <c r="T15" s="412"/>
      <c r="U15" s="412"/>
      <c r="V15" s="412"/>
      <c r="W15" s="422"/>
      <c r="X15" s="423"/>
      <c r="Y15" s="423"/>
      <c r="Z15" s="413"/>
      <c r="AA15" s="423"/>
      <c r="AB15" s="422"/>
      <c r="AC15" s="423"/>
      <c r="AD15" s="432"/>
      <c r="AE15" s="412"/>
      <c r="AG15" s="417"/>
      <c r="AH15" s="443"/>
      <c r="AJ15" s="443"/>
      <c r="AQ15" s="417"/>
      <c r="AR15" s="417"/>
      <c r="AS15" s="417"/>
      <c r="AT15" s="417"/>
      <c r="AU15" s="417"/>
      <c r="AX15" s="444"/>
      <c r="AY15" s="444"/>
      <c r="BB15" s="417"/>
      <c r="BC15" s="417"/>
      <c r="BD15" s="417"/>
      <c r="BE15" s="445"/>
      <c r="BJ15" s="416"/>
      <c r="BK15" s="416"/>
      <c r="BL15" s="416"/>
    </row>
    <row r="16" spans="2:64" ht="8.5" customHeight="1" thickBot="1" x14ac:dyDescent="0.35">
      <c r="C16" s="442"/>
      <c r="D16" s="442"/>
      <c r="E16" s="442"/>
      <c r="F16" s="442"/>
      <c r="G16" s="442"/>
      <c r="X16" s="442"/>
      <c r="AN16" s="442"/>
      <c r="BE16" s="446"/>
      <c r="BF16" s="446"/>
      <c r="BG16" s="446"/>
    </row>
    <row r="17" spans="2:58" ht="20.25" customHeight="1" x14ac:dyDescent="0.3">
      <c r="B17" s="1249" t="s">
        <v>202</v>
      </c>
      <c r="C17" s="1252" t="s">
        <v>203</v>
      </c>
      <c r="D17" s="1253"/>
      <c r="E17" s="1254"/>
      <c r="F17" s="447"/>
      <c r="G17" s="1261" t="s">
        <v>204</v>
      </c>
      <c r="H17" s="1264" t="s">
        <v>205</v>
      </c>
      <c r="I17" s="1253"/>
      <c r="J17" s="1253"/>
      <c r="K17" s="1254"/>
      <c r="L17" s="1264" t="s">
        <v>206</v>
      </c>
      <c r="M17" s="1253"/>
      <c r="N17" s="1253"/>
      <c r="O17" s="1267"/>
      <c r="P17" s="1270"/>
      <c r="Q17" s="1271"/>
      <c r="R17" s="1272"/>
      <c r="S17" s="1279" t="s">
        <v>207</v>
      </c>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1"/>
      <c r="AX17" s="1216" t="str">
        <f>IF(BB3="４週","(11) 1～4週目の勤務時間数合計","(11) 1か月の勤務時間数   合計")</f>
        <v>(11) 1～4週目の勤務時間数合計</v>
      </c>
      <c r="AY17" s="1217"/>
      <c r="AZ17" s="1222" t="s">
        <v>208</v>
      </c>
      <c r="BA17" s="1223"/>
      <c r="BB17" s="1228" t="s">
        <v>209</v>
      </c>
      <c r="BC17" s="1229"/>
      <c r="BD17" s="1229"/>
      <c r="BE17" s="1229"/>
      <c r="BF17" s="1230"/>
    </row>
    <row r="18" spans="2:58" ht="20.25" customHeight="1" x14ac:dyDescent="0.3">
      <c r="B18" s="1250"/>
      <c r="C18" s="1255"/>
      <c r="D18" s="1256"/>
      <c r="E18" s="1257"/>
      <c r="F18" s="448"/>
      <c r="G18" s="1262"/>
      <c r="H18" s="1265"/>
      <c r="I18" s="1256"/>
      <c r="J18" s="1256"/>
      <c r="K18" s="1257"/>
      <c r="L18" s="1265"/>
      <c r="M18" s="1256"/>
      <c r="N18" s="1256"/>
      <c r="O18" s="1268"/>
      <c r="P18" s="1273"/>
      <c r="Q18" s="1274"/>
      <c r="R18" s="1275"/>
      <c r="S18" s="1231" t="s">
        <v>210</v>
      </c>
      <c r="T18" s="1232"/>
      <c r="U18" s="1232"/>
      <c r="V18" s="1232"/>
      <c r="W18" s="1232"/>
      <c r="X18" s="1232"/>
      <c r="Y18" s="1233"/>
      <c r="Z18" s="1231" t="s">
        <v>211</v>
      </c>
      <c r="AA18" s="1232"/>
      <c r="AB18" s="1232"/>
      <c r="AC18" s="1232"/>
      <c r="AD18" s="1232"/>
      <c r="AE18" s="1232"/>
      <c r="AF18" s="1233"/>
      <c r="AG18" s="1231" t="s">
        <v>212</v>
      </c>
      <c r="AH18" s="1232"/>
      <c r="AI18" s="1232"/>
      <c r="AJ18" s="1232"/>
      <c r="AK18" s="1232"/>
      <c r="AL18" s="1232"/>
      <c r="AM18" s="1233"/>
      <c r="AN18" s="1231" t="s">
        <v>213</v>
      </c>
      <c r="AO18" s="1232"/>
      <c r="AP18" s="1232"/>
      <c r="AQ18" s="1232"/>
      <c r="AR18" s="1232"/>
      <c r="AS18" s="1232"/>
      <c r="AT18" s="1233"/>
      <c r="AU18" s="1234" t="s">
        <v>214</v>
      </c>
      <c r="AV18" s="1235"/>
      <c r="AW18" s="1236"/>
      <c r="AX18" s="1218"/>
      <c r="AY18" s="1219"/>
      <c r="AZ18" s="1224"/>
      <c r="BA18" s="1225"/>
      <c r="BB18" s="1152"/>
      <c r="BC18" s="1153"/>
      <c r="BD18" s="1153"/>
      <c r="BE18" s="1153"/>
      <c r="BF18" s="1154"/>
    </row>
    <row r="19" spans="2:58" ht="20.25" customHeight="1" x14ac:dyDescent="0.3">
      <c r="B19" s="1250"/>
      <c r="C19" s="1255"/>
      <c r="D19" s="1256"/>
      <c r="E19" s="1257"/>
      <c r="F19" s="448"/>
      <c r="G19" s="1262"/>
      <c r="H19" s="1265"/>
      <c r="I19" s="1256"/>
      <c r="J19" s="1256"/>
      <c r="K19" s="1257"/>
      <c r="L19" s="1265"/>
      <c r="M19" s="1256"/>
      <c r="N19" s="1256"/>
      <c r="O19" s="1268"/>
      <c r="P19" s="1273"/>
      <c r="Q19" s="1274"/>
      <c r="R19" s="1275"/>
      <c r="S19" s="449">
        <v>1</v>
      </c>
      <c r="T19" s="450">
        <v>2</v>
      </c>
      <c r="U19" s="450">
        <v>3</v>
      </c>
      <c r="V19" s="450">
        <v>4</v>
      </c>
      <c r="W19" s="450">
        <v>5</v>
      </c>
      <c r="X19" s="450">
        <v>6</v>
      </c>
      <c r="Y19" s="451">
        <v>7</v>
      </c>
      <c r="Z19" s="449">
        <v>8</v>
      </c>
      <c r="AA19" s="450">
        <v>9</v>
      </c>
      <c r="AB19" s="450">
        <v>10</v>
      </c>
      <c r="AC19" s="450">
        <v>11</v>
      </c>
      <c r="AD19" s="450">
        <v>12</v>
      </c>
      <c r="AE19" s="450">
        <v>13</v>
      </c>
      <c r="AF19" s="451">
        <v>14</v>
      </c>
      <c r="AG19" s="452">
        <v>15</v>
      </c>
      <c r="AH19" s="450">
        <v>16</v>
      </c>
      <c r="AI19" s="450">
        <v>17</v>
      </c>
      <c r="AJ19" s="450">
        <v>18</v>
      </c>
      <c r="AK19" s="450">
        <v>19</v>
      </c>
      <c r="AL19" s="450">
        <v>20</v>
      </c>
      <c r="AM19" s="451">
        <v>21</v>
      </c>
      <c r="AN19" s="449">
        <v>22</v>
      </c>
      <c r="AO19" s="450">
        <v>23</v>
      </c>
      <c r="AP19" s="450">
        <v>24</v>
      </c>
      <c r="AQ19" s="450">
        <v>25</v>
      </c>
      <c r="AR19" s="450">
        <v>26</v>
      </c>
      <c r="AS19" s="450">
        <v>27</v>
      </c>
      <c r="AT19" s="451">
        <v>28</v>
      </c>
      <c r="AU19" s="449" t="str">
        <f>IF($BB$3="暦月",IF(DAY(DATE($AC$2,$AG$2,29))=29,29,""),"")</f>
        <v/>
      </c>
      <c r="AV19" s="450" t="str">
        <f>IF($BB$3="暦月",IF(DAY(DATE($AC$2,$AG$2,30))=30,30,""),"")</f>
        <v/>
      </c>
      <c r="AW19" s="451" t="str">
        <f>IF($BB$3="暦月",IF(DAY(DATE($AC$2,$AG$2,31))=31,31,""),"")</f>
        <v/>
      </c>
      <c r="AX19" s="1218"/>
      <c r="AY19" s="1219"/>
      <c r="AZ19" s="1224"/>
      <c r="BA19" s="1225"/>
      <c r="BB19" s="1152"/>
      <c r="BC19" s="1153"/>
      <c r="BD19" s="1153"/>
      <c r="BE19" s="1153"/>
      <c r="BF19" s="1154"/>
    </row>
    <row r="20" spans="2:58" ht="20.25" hidden="1" customHeight="1" x14ac:dyDescent="0.3">
      <c r="B20" s="1250"/>
      <c r="C20" s="1255"/>
      <c r="D20" s="1256"/>
      <c r="E20" s="1257"/>
      <c r="F20" s="448"/>
      <c r="G20" s="1262"/>
      <c r="H20" s="1265"/>
      <c r="I20" s="1256"/>
      <c r="J20" s="1256"/>
      <c r="K20" s="1257"/>
      <c r="L20" s="1265"/>
      <c r="M20" s="1256"/>
      <c r="N20" s="1256"/>
      <c r="O20" s="1268"/>
      <c r="P20" s="1273"/>
      <c r="Q20" s="1274"/>
      <c r="R20" s="1275"/>
      <c r="S20" s="449">
        <f>WEEKDAY(DATE($AC$2,$AG$2,1))</f>
        <v>2</v>
      </c>
      <c r="T20" s="450">
        <f>WEEKDAY(DATE($AC$2,$AG$2,2))</f>
        <v>3</v>
      </c>
      <c r="U20" s="450">
        <f>WEEKDAY(DATE($AC$2,$AG$2,3))</f>
        <v>4</v>
      </c>
      <c r="V20" s="450">
        <f>WEEKDAY(DATE($AC$2,$AG$2,4))</f>
        <v>5</v>
      </c>
      <c r="W20" s="450">
        <f>WEEKDAY(DATE($AC$2,$AG$2,5))</f>
        <v>6</v>
      </c>
      <c r="X20" s="450">
        <f>WEEKDAY(DATE($AC$2,$AG$2,6))</f>
        <v>7</v>
      </c>
      <c r="Y20" s="451">
        <f>WEEKDAY(DATE($AC$2,$AG$2,7))</f>
        <v>1</v>
      </c>
      <c r="Z20" s="449">
        <f>WEEKDAY(DATE($AC$2,$AG$2,8))</f>
        <v>2</v>
      </c>
      <c r="AA20" s="450">
        <f>WEEKDAY(DATE($AC$2,$AG$2,9))</f>
        <v>3</v>
      </c>
      <c r="AB20" s="450">
        <f>WEEKDAY(DATE($AC$2,$AG$2,10))</f>
        <v>4</v>
      </c>
      <c r="AC20" s="450">
        <f>WEEKDAY(DATE($AC$2,$AG$2,11))</f>
        <v>5</v>
      </c>
      <c r="AD20" s="450">
        <f>WEEKDAY(DATE($AC$2,$AG$2,12))</f>
        <v>6</v>
      </c>
      <c r="AE20" s="450">
        <f>WEEKDAY(DATE($AC$2,$AG$2,13))</f>
        <v>7</v>
      </c>
      <c r="AF20" s="451">
        <f>WEEKDAY(DATE($AC$2,$AG$2,14))</f>
        <v>1</v>
      </c>
      <c r="AG20" s="449">
        <f>WEEKDAY(DATE($AC$2,$AG$2,15))</f>
        <v>2</v>
      </c>
      <c r="AH20" s="450">
        <f>WEEKDAY(DATE($AC$2,$AG$2,16))</f>
        <v>3</v>
      </c>
      <c r="AI20" s="450">
        <f>WEEKDAY(DATE($AC$2,$AG$2,17))</f>
        <v>4</v>
      </c>
      <c r="AJ20" s="450">
        <f>WEEKDAY(DATE($AC$2,$AG$2,18))</f>
        <v>5</v>
      </c>
      <c r="AK20" s="450">
        <f>WEEKDAY(DATE($AC$2,$AG$2,19))</f>
        <v>6</v>
      </c>
      <c r="AL20" s="450">
        <f>WEEKDAY(DATE($AC$2,$AG$2,20))</f>
        <v>7</v>
      </c>
      <c r="AM20" s="451">
        <f>WEEKDAY(DATE($AC$2,$AG$2,21))</f>
        <v>1</v>
      </c>
      <c r="AN20" s="449">
        <f>WEEKDAY(DATE($AC$2,$AG$2,22))</f>
        <v>2</v>
      </c>
      <c r="AO20" s="450">
        <f>WEEKDAY(DATE($AC$2,$AG$2,23))</f>
        <v>3</v>
      </c>
      <c r="AP20" s="450">
        <f>WEEKDAY(DATE($AC$2,$AG$2,24))</f>
        <v>4</v>
      </c>
      <c r="AQ20" s="450">
        <f>WEEKDAY(DATE($AC$2,$AG$2,25))</f>
        <v>5</v>
      </c>
      <c r="AR20" s="450">
        <f>WEEKDAY(DATE($AC$2,$AG$2,26))</f>
        <v>6</v>
      </c>
      <c r="AS20" s="450">
        <f>WEEKDAY(DATE($AC$2,$AG$2,27))</f>
        <v>7</v>
      </c>
      <c r="AT20" s="451">
        <f>WEEKDAY(DATE($AC$2,$AG$2,28))</f>
        <v>1</v>
      </c>
      <c r="AU20" s="449">
        <f>IF(AU19=29,WEEKDAY(DATE($AC$2,$AG$2,29)),0)</f>
        <v>0</v>
      </c>
      <c r="AV20" s="450">
        <f>IF(AV19=30,WEEKDAY(DATE($AC$2,$AG$2,30)),0)</f>
        <v>0</v>
      </c>
      <c r="AW20" s="451">
        <f>IF(AW19=31,WEEKDAY(DATE($AC$2,$AG$2,31)),0)</f>
        <v>0</v>
      </c>
      <c r="AX20" s="1218"/>
      <c r="AY20" s="1219"/>
      <c r="AZ20" s="1224"/>
      <c r="BA20" s="1225"/>
      <c r="BB20" s="1152"/>
      <c r="BC20" s="1153"/>
      <c r="BD20" s="1153"/>
      <c r="BE20" s="1153"/>
      <c r="BF20" s="1154"/>
    </row>
    <row r="21" spans="2:58" ht="22.5" customHeight="1" thickBot="1" x14ac:dyDescent="0.35">
      <c r="B21" s="1251"/>
      <c r="C21" s="1258"/>
      <c r="D21" s="1259"/>
      <c r="E21" s="1260"/>
      <c r="F21" s="453"/>
      <c r="G21" s="1263"/>
      <c r="H21" s="1266"/>
      <c r="I21" s="1259"/>
      <c r="J21" s="1259"/>
      <c r="K21" s="1260"/>
      <c r="L21" s="1266"/>
      <c r="M21" s="1259"/>
      <c r="N21" s="1259"/>
      <c r="O21" s="1269"/>
      <c r="P21" s="1276"/>
      <c r="Q21" s="1277"/>
      <c r="R21" s="1278"/>
      <c r="S21" s="454" t="str">
        <f>IF(S20=1,"日",IF(S20=2,"月",IF(S20=3,"火",IF(S20=4,"水",IF(S20=5,"木",IF(S20=6,"金","土"))))))</f>
        <v>月</v>
      </c>
      <c r="T21" s="455" t="str">
        <f t="shared" ref="T21:AT21" si="0">IF(T20=1,"日",IF(T20=2,"月",IF(T20=3,"火",IF(T20=4,"水",IF(T20=5,"木",IF(T20=6,"金","土"))))))</f>
        <v>火</v>
      </c>
      <c r="U21" s="455" t="str">
        <f t="shared" si="0"/>
        <v>水</v>
      </c>
      <c r="V21" s="455" t="str">
        <f t="shared" si="0"/>
        <v>木</v>
      </c>
      <c r="W21" s="455" t="str">
        <f t="shared" si="0"/>
        <v>金</v>
      </c>
      <c r="X21" s="455" t="str">
        <f t="shared" si="0"/>
        <v>土</v>
      </c>
      <c r="Y21" s="456" t="str">
        <f t="shared" si="0"/>
        <v>日</v>
      </c>
      <c r="Z21" s="454" t="str">
        <f>IF(Z20=1,"日",IF(Z20=2,"月",IF(Z20=3,"火",IF(Z20=4,"水",IF(Z20=5,"木",IF(Z20=6,"金","土"))))))</f>
        <v>月</v>
      </c>
      <c r="AA21" s="455" t="str">
        <f t="shared" si="0"/>
        <v>火</v>
      </c>
      <c r="AB21" s="455" t="str">
        <f t="shared" si="0"/>
        <v>水</v>
      </c>
      <c r="AC21" s="455" t="str">
        <f t="shared" si="0"/>
        <v>木</v>
      </c>
      <c r="AD21" s="455" t="str">
        <f t="shared" si="0"/>
        <v>金</v>
      </c>
      <c r="AE21" s="455" t="str">
        <f t="shared" si="0"/>
        <v>土</v>
      </c>
      <c r="AF21" s="456" t="str">
        <f t="shared" si="0"/>
        <v>日</v>
      </c>
      <c r="AG21" s="454" t="str">
        <f>IF(AG20=1,"日",IF(AG20=2,"月",IF(AG20=3,"火",IF(AG20=4,"水",IF(AG20=5,"木",IF(AG20=6,"金","土"))))))</f>
        <v>月</v>
      </c>
      <c r="AH21" s="455" t="str">
        <f t="shared" si="0"/>
        <v>火</v>
      </c>
      <c r="AI21" s="455" t="str">
        <f t="shared" si="0"/>
        <v>水</v>
      </c>
      <c r="AJ21" s="455" t="str">
        <f t="shared" si="0"/>
        <v>木</v>
      </c>
      <c r="AK21" s="455" t="str">
        <f t="shared" si="0"/>
        <v>金</v>
      </c>
      <c r="AL21" s="455" t="str">
        <f t="shared" si="0"/>
        <v>土</v>
      </c>
      <c r="AM21" s="456" t="str">
        <f t="shared" si="0"/>
        <v>日</v>
      </c>
      <c r="AN21" s="454" t="str">
        <f>IF(AN20=1,"日",IF(AN20=2,"月",IF(AN20=3,"火",IF(AN20=4,"水",IF(AN20=5,"木",IF(AN20=6,"金","土"))))))</f>
        <v>月</v>
      </c>
      <c r="AO21" s="455" t="str">
        <f t="shared" si="0"/>
        <v>火</v>
      </c>
      <c r="AP21" s="455" t="str">
        <f t="shared" si="0"/>
        <v>水</v>
      </c>
      <c r="AQ21" s="455" t="str">
        <f t="shared" si="0"/>
        <v>木</v>
      </c>
      <c r="AR21" s="455" t="str">
        <f t="shared" si="0"/>
        <v>金</v>
      </c>
      <c r="AS21" s="455" t="str">
        <f t="shared" si="0"/>
        <v>土</v>
      </c>
      <c r="AT21" s="456" t="str">
        <f t="shared" si="0"/>
        <v>日</v>
      </c>
      <c r="AU21" s="455" t="str">
        <f>IF(AU20=1,"日",IF(AU20=2,"月",IF(AU20=3,"火",IF(AU20=4,"水",IF(AU20=5,"木",IF(AU20=6,"金",IF(AU20=0,"","土")))))))</f>
        <v/>
      </c>
      <c r="AV21" s="455" t="str">
        <f>IF(AV20=1,"日",IF(AV20=2,"月",IF(AV20=3,"火",IF(AV20=4,"水",IF(AV20=5,"木",IF(AV20=6,"金",IF(AV20=0,"","土")))))))</f>
        <v/>
      </c>
      <c r="AW21" s="455" t="str">
        <f>IF(AW20=1,"日",IF(AW20=2,"月",IF(AW20=3,"火",IF(AW20=4,"水",IF(AW20=5,"木",IF(AW20=6,"金",IF(AW20=0,"","土")))))))</f>
        <v/>
      </c>
      <c r="AX21" s="1220"/>
      <c r="AY21" s="1221"/>
      <c r="AZ21" s="1226"/>
      <c r="BA21" s="1227"/>
      <c r="BB21" s="1155"/>
      <c r="BC21" s="1156"/>
      <c r="BD21" s="1156"/>
      <c r="BE21" s="1156"/>
      <c r="BF21" s="1157"/>
    </row>
    <row r="22" spans="2:58" ht="20.25" customHeight="1" x14ac:dyDescent="0.3">
      <c r="B22" s="1340">
        <v>1</v>
      </c>
      <c r="C22" s="1203" t="s">
        <v>294</v>
      </c>
      <c r="D22" s="1204"/>
      <c r="E22" s="1205"/>
      <c r="F22" s="457"/>
      <c r="G22" s="1206" t="s">
        <v>666</v>
      </c>
      <c r="H22" s="1207" t="s">
        <v>667</v>
      </c>
      <c r="I22" s="1208"/>
      <c r="J22" s="1208"/>
      <c r="K22" s="1209"/>
      <c r="L22" s="1210" t="s">
        <v>668</v>
      </c>
      <c r="M22" s="1211"/>
      <c r="N22" s="1211"/>
      <c r="O22" s="1212"/>
      <c r="P22" s="1213" t="s">
        <v>215</v>
      </c>
      <c r="Q22" s="1214"/>
      <c r="R22" s="1215"/>
      <c r="S22" s="458" t="s">
        <v>242</v>
      </c>
      <c r="T22" s="459" t="s">
        <v>669</v>
      </c>
      <c r="U22" s="459"/>
      <c r="V22" s="459" t="s">
        <v>242</v>
      </c>
      <c r="W22" s="459" t="s">
        <v>242</v>
      </c>
      <c r="X22" s="459"/>
      <c r="Y22" s="460" t="s">
        <v>242</v>
      </c>
      <c r="Z22" s="458" t="s">
        <v>242</v>
      </c>
      <c r="AA22" s="459" t="s">
        <v>242</v>
      </c>
      <c r="AB22" s="459"/>
      <c r="AC22" s="459" t="s">
        <v>242</v>
      </c>
      <c r="AD22" s="459" t="s">
        <v>242</v>
      </c>
      <c r="AE22" s="459"/>
      <c r="AF22" s="460" t="s">
        <v>242</v>
      </c>
      <c r="AG22" s="458" t="s">
        <v>242</v>
      </c>
      <c r="AH22" s="459" t="s">
        <v>242</v>
      </c>
      <c r="AI22" s="459"/>
      <c r="AJ22" s="459" t="s">
        <v>242</v>
      </c>
      <c r="AK22" s="459" t="s">
        <v>242</v>
      </c>
      <c r="AL22" s="459"/>
      <c r="AM22" s="460" t="s">
        <v>242</v>
      </c>
      <c r="AN22" s="458" t="s">
        <v>242</v>
      </c>
      <c r="AO22" s="459" t="s">
        <v>242</v>
      </c>
      <c r="AP22" s="459"/>
      <c r="AQ22" s="459" t="s">
        <v>242</v>
      </c>
      <c r="AR22" s="459" t="s">
        <v>242</v>
      </c>
      <c r="AS22" s="459"/>
      <c r="AT22" s="460" t="s">
        <v>242</v>
      </c>
      <c r="AU22" s="458"/>
      <c r="AV22" s="459"/>
      <c r="AW22" s="459"/>
      <c r="AX22" s="1237"/>
      <c r="AY22" s="1238"/>
      <c r="AZ22" s="1239"/>
      <c r="BA22" s="1240"/>
      <c r="BB22" s="1241"/>
      <c r="BC22" s="1242"/>
      <c r="BD22" s="1242"/>
      <c r="BE22" s="1242"/>
      <c r="BF22" s="1243"/>
    </row>
    <row r="23" spans="2:58" ht="20.25" customHeight="1" x14ac:dyDescent="0.3">
      <c r="B23" s="1338"/>
      <c r="C23" s="1196"/>
      <c r="D23" s="1197"/>
      <c r="E23" s="1198"/>
      <c r="F23" s="461"/>
      <c r="G23" s="1083"/>
      <c r="H23" s="1088"/>
      <c r="I23" s="1086"/>
      <c r="J23" s="1086"/>
      <c r="K23" s="1087"/>
      <c r="L23" s="1092"/>
      <c r="M23" s="1093"/>
      <c r="N23" s="1093"/>
      <c r="O23" s="1094"/>
      <c r="P23" s="1136" t="s">
        <v>216</v>
      </c>
      <c r="Q23" s="1137"/>
      <c r="R23" s="1138"/>
      <c r="S23" s="462">
        <f>IF(S22="","",VLOOKUP(S22,'【記載例】シフト記号表（勤務時間帯）'!$C$6:$K$35,9,FALSE))</f>
        <v>8</v>
      </c>
      <c r="T23" s="463">
        <f>IF(T22="","",VLOOKUP(T22,'【記載例】シフト記号表（勤務時間帯）'!$C$6:$K$35,9,FALSE))</f>
        <v>8</v>
      </c>
      <c r="U23" s="463" t="str">
        <f>IF(U22="","",VLOOKUP(U22,'【記載例】シフト記号表（勤務時間帯）'!$C$6:$K$35,9,FALSE))</f>
        <v/>
      </c>
      <c r="V23" s="463">
        <f>IF(V22="","",VLOOKUP(V22,'【記載例】シフト記号表（勤務時間帯）'!$C$6:$K$35,9,FALSE))</f>
        <v>8</v>
      </c>
      <c r="W23" s="463">
        <f>IF(W22="","",VLOOKUP(W22,'【記載例】シフト記号表（勤務時間帯）'!$C$6:$K$35,9,FALSE))</f>
        <v>8</v>
      </c>
      <c r="X23" s="463" t="str">
        <f>IF(X22="","",VLOOKUP(X22,'【記載例】シフト記号表（勤務時間帯）'!$C$6:$K$35,9,FALSE))</f>
        <v/>
      </c>
      <c r="Y23" s="464">
        <f>IF(Y22="","",VLOOKUP(Y22,'【記載例】シフト記号表（勤務時間帯）'!$C$6:$K$35,9,FALSE))</f>
        <v>8</v>
      </c>
      <c r="Z23" s="462">
        <f>IF(Z22="","",VLOOKUP(Z22,'【記載例】シフト記号表（勤務時間帯）'!$C$6:$K$35,9,FALSE))</f>
        <v>8</v>
      </c>
      <c r="AA23" s="463">
        <f>IF(AA22="","",VLOOKUP(AA22,'【記載例】シフト記号表（勤務時間帯）'!$C$6:$K$35,9,FALSE))</f>
        <v>8</v>
      </c>
      <c r="AB23" s="463" t="str">
        <f>IF(AB22="","",VLOOKUP(AB22,'【記載例】シフト記号表（勤務時間帯）'!$C$6:$K$35,9,FALSE))</f>
        <v/>
      </c>
      <c r="AC23" s="463">
        <f>IF(AC22="","",VLOOKUP(AC22,'【記載例】シフト記号表（勤務時間帯）'!$C$6:$K$35,9,FALSE))</f>
        <v>8</v>
      </c>
      <c r="AD23" s="463">
        <f>IF(AD22="","",VLOOKUP(AD22,'【記載例】シフト記号表（勤務時間帯）'!$C$6:$K$35,9,FALSE))</f>
        <v>8</v>
      </c>
      <c r="AE23" s="463" t="str">
        <f>IF(AE22="","",VLOOKUP(AE22,'【記載例】シフト記号表（勤務時間帯）'!$C$6:$K$35,9,FALSE))</f>
        <v/>
      </c>
      <c r="AF23" s="464">
        <f>IF(AF22="","",VLOOKUP(AF22,'【記載例】シフト記号表（勤務時間帯）'!$C$6:$K$35,9,FALSE))</f>
        <v>8</v>
      </c>
      <c r="AG23" s="462">
        <f>IF(AG22="","",VLOOKUP(AG22,'【記載例】シフト記号表（勤務時間帯）'!$C$6:$K$35,9,FALSE))</f>
        <v>8</v>
      </c>
      <c r="AH23" s="463">
        <f>IF(AH22="","",VLOOKUP(AH22,'【記載例】シフト記号表（勤務時間帯）'!$C$6:$K$35,9,FALSE))</f>
        <v>8</v>
      </c>
      <c r="AI23" s="463" t="str">
        <f>IF(AI22="","",VLOOKUP(AI22,'【記載例】シフト記号表（勤務時間帯）'!$C$6:$K$35,9,FALSE))</f>
        <v/>
      </c>
      <c r="AJ23" s="463">
        <f>IF(AJ22="","",VLOOKUP(AJ22,'【記載例】シフト記号表（勤務時間帯）'!$C$6:$K$35,9,FALSE))</f>
        <v>8</v>
      </c>
      <c r="AK23" s="463">
        <f>IF(AK22="","",VLOOKUP(AK22,'【記載例】シフト記号表（勤務時間帯）'!$C$6:$K$35,9,FALSE))</f>
        <v>8</v>
      </c>
      <c r="AL23" s="463" t="str">
        <f>IF(AL22="","",VLOOKUP(AL22,'【記載例】シフト記号表（勤務時間帯）'!$C$6:$K$35,9,FALSE))</f>
        <v/>
      </c>
      <c r="AM23" s="464">
        <f>IF(AM22="","",VLOOKUP(AM22,'【記載例】シフト記号表（勤務時間帯）'!$C$6:$K$35,9,FALSE))</f>
        <v>8</v>
      </c>
      <c r="AN23" s="462">
        <f>IF(AN22="","",VLOOKUP(AN22,'【記載例】シフト記号表（勤務時間帯）'!$C$6:$K$35,9,FALSE))</f>
        <v>8</v>
      </c>
      <c r="AO23" s="463">
        <f>IF(AO22="","",VLOOKUP(AO22,'【記載例】シフト記号表（勤務時間帯）'!$C$6:$K$35,9,FALSE))</f>
        <v>8</v>
      </c>
      <c r="AP23" s="463" t="str">
        <f>IF(AP22="","",VLOOKUP(AP22,'【記載例】シフト記号表（勤務時間帯）'!$C$6:$K$35,9,FALSE))</f>
        <v/>
      </c>
      <c r="AQ23" s="463">
        <f>IF(AQ22="","",VLOOKUP(AQ22,'【記載例】シフト記号表（勤務時間帯）'!$C$6:$K$35,9,FALSE))</f>
        <v>8</v>
      </c>
      <c r="AR23" s="463">
        <f>IF(AR22="","",VLOOKUP(AR22,'【記載例】シフト記号表（勤務時間帯）'!$C$6:$K$35,9,FALSE))</f>
        <v>8</v>
      </c>
      <c r="AS23" s="463" t="str">
        <f>IF(AS22="","",VLOOKUP(AS22,'【記載例】シフト記号表（勤務時間帯）'!$C$6:$K$35,9,FALSE))</f>
        <v/>
      </c>
      <c r="AT23" s="464">
        <f>IF(AT22="","",VLOOKUP(AT22,'【記載例】シフト記号表（勤務時間帯）'!$C$6:$K$35,9,FALSE))</f>
        <v>8</v>
      </c>
      <c r="AU23" s="462" t="str">
        <f>IF(AU22="","",VLOOKUP(AU22,'【記載例】シフト記号表（勤務時間帯）'!$C$6:$K$35,9,FALSE))</f>
        <v/>
      </c>
      <c r="AV23" s="463" t="str">
        <f>IF(AV22="","",VLOOKUP(AV22,'【記載例】シフト記号表（勤務時間帯）'!$C$6:$K$35,9,FALSE))</f>
        <v/>
      </c>
      <c r="AW23" s="463" t="str">
        <f>IF(AW22="","",VLOOKUP(AW22,'【記載例】シフト記号表（勤務時間帯）'!$C$6:$K$35,9,FALSE))</f>
        <v/>
      </c>
      <c r="AX23" s="1139">
        <f>IF($BB$3="４週",SUM(S23:AT23),IF($BB$3="暦月",SUM(S23:AW23),""))</f>
        <v>160</v>
      </c>
      <c r="AY23" s="1140"/>
      <c r="AZ23" s="1141">
        <f>IF($BB$3="４週",AX23/4,IF($BB$3="暦月",【記載例】通所型サービス!AX23/(【記載例】通所型サービス!$BB$8/7),""))</f>
        <v>40</v>
      </c>
      <c r="BA23" s="1142"/>
      <c r="BB23" s="1167"/>
      <c r="BC23" s="1168"/>
      <c r="BD23" s="1168"/>
      <c r="BE23" s="1168"/>
      <c r="BF23" s="1169"/>
    </row>
    <row r="24" spans="2:58" ht="20.25" customHeight="1" x14ac:dyDescent="0.3">
      <c r="B24" s="1338"/>
      <c r="C24" s="1199"/>
      <c r="D24" s="1200"/>
      <c r="E24" s="1201"/>
      <c r="F24" s="465" t="str">
        <f>C22</f>
        <v>管理者</v>
      </c>
      <c r="G24" s="1083"/>
      <c r="H24" s="1088"/>
      <c r="I24" s="1086"/>
      <c r="J24" s="1086"/>
      <c r="K24" s="1087"/>
      <c r="L24" s="1092"/>
      <c r="M24" s="1093"/>
      <c r="N24" s="1093"/>
      <c r="O24" s="1094"/>
      <c r="P24" s="1173" t="s">
        <v>217</v>
      </c>
      <c r="Q24" s="1174"/>
      <c r="R24" s="1175"/>
      <c r="S24" s="466">
        <f>IF(S22="","",VLOOKUP(S22,'【記載例】シフト記号表（勤務時間帯）'!$C$6:$U$35,19,FALSE))</f>
        <v>7</v>
      </c>
      <c r="T24" s="467">
        <f>IF(T22="","",VLOOKUP(T22,'【記載例】シフト記号表（勤務時間帯）'!$C$6:$U$35,19,FALSE))</f>
        <v>7</v>
      </c>
      <c r="U24" s="467" t="str">
        <f>IF(U22="","",VLOOKUP(U22,'【記載例】シフト記号表（勤務時間帯）'!$C$6:$U$35,19,FALSE))</f>
        <v/>
      </c>
      <c r="V24" s="467">
        <f>IF(V22="","",VLOOKUP(V22,'【記載例】シフト記号表（勤務時間帯）'!$C$6:$U$35,19,FALSE))</f>
        <v>7</v>
      </c>
      <c r="W24" s="467">
        <f>IF(W22="","",VLOOKUP(W22,'【記載例】シフト記号表（勤務時間帯）'!$C$6:$U$35,19,FALSE))</f>
        <v>7</v>
      </c>
      <c r="X24" s="467" t="str">
        <f>IF(X22="","",VLOOKUP(X22,'【記載例】シフト記号表（勤務時間帯）'!$C$6:$U$35,19,FALSE))</f>
        <v/>
      </c>
      <c r="Y24" s="468">
        <f>IF(Y22="","",VLOOKUP(Y22,'【記載例】シフト記号表（勤務時間帯）'!$C$6:$U$35,19,FALSE))</f>
        <v>7</v>
      </c>
      <c r="Z24" s="466">
        <f>IF(Z22="","",VLOOKUP(Z22,'【記載例】シフト記号表（勤務時間帯）'!$C$6:$U$35,19,FALSE))</f>
        <v>7</v>
      </c>
      <c r="AA24" s="467">
        <f>IF(AA22="","",VLOOKUP(AA22,'【記載例】シフト記号表（勤務時間帯）'!$C$6:$U$35,19,FALSE))</f>
        <v>7</v>
      </c>
      <c r="AB24" s="467" t="str">
        <f>IF(AB22="","",VLOOKUP(AB22,'【記載例】シフト記号表（勤務時間帯）'!$C$6:$U$35,19,FALSE))</f>
        <v/>
      </c>
      <c r="AC24" s="467">
        <f>IF(AC22="","",VLOOKUP(AC22,'【記載例】シフト記号表（勤務時間帯）'!$C$6:$U$35,19,FALSE))</f>
        <v>7</v>
      </c>
      <c r="AD24" s="467">
        <f>IF(AD22="","",VLOOKUP(AD22,'【記載例】シフト記号表（勤務時間帯）'!$C$6:$U$35,19,FALSE))</f>
        <v>7</v>
      </c>
      <c r="AE24" s="467" t="str">
        <f>IF(AE22="","",VLOOKUP(AE22,'【記載例】シフト記号表（勤務時間帯）'!$C$6:$U$35,19,FALSE))</f>
        <v/>
      </c>
      <c r="AF24" s="468">
        <f>IF(AF22="","",VLOOKUP(AF22,'【記載例】シフト記号表（勤務時間帯）'!$C$6:$U$35,19,FALSE))</f>
        <v>7</v>
      </c>
      <c r="AG24" s="466">
        <f>IF(AG22="","",VLOOKUP(AG22,'【記載例】シフト記号表（勤務時間帯）'!$C$6:$U$35,19,FALSE))</f>
        <v>7</v>
      </c>
      <c r="AH24" s="467">
        <f>IF(AH22="","",VLOOKUP(AH22,'【記載例】シフト記号表（勤務時間帯）'!$C$6:$U$35,19,FALSE))</f>
        <v>7</v>
      </c>
      <c r="AI24" s="467" t="str">
        <f>IF(AI22="","",VLOOKUP(AI22,'【記載例】シフト記号表（勤務時間帯）'!$C$6:$U$35,19,FALSE))</f>
        <v/>
      </c>
      <c r="AJ24" s="467">
        <f>IF(AJ22="","",VLOOKUP(AJ22,'【記載例】シフト記号表（勤務時間帯）'!$C$6:$U$35,19,FALSE))</f>
        <v>7</v>
      </c>
      <c r="AK24" s="467">
        <f>IF(AK22="","",VLOOKUP(AK22,'【記載例】シフト記号表（勤務時間帯）'!$C$6:$U$35,19,FALSE))</f>
        <v>7</v>
      </c>
      <c r="AL24" s="467" t="str">
        <f>IF(AL22="","",VLOOKUP(AL22,'【記載例】シフト記号表（勤務時間帯）'!$C$6:$U$35,19,FALSE))</f>
        <v/>
      </c>
      <c r="AM24" s="468">
        <f>IF(AM22="","",VLOOKUP(AM22,'【記載例】シフト記号表（勤務時間帯）'!$C$6:$U$35,19,FALSE))</f>
        <v>7</v>
      </c>
      <c r="AN24" s="466">
        <f>IF(AN22="","",VLOOKUP(AN22,'【記載例】シフト記号表（勤務時間帯）'!$C$6:$U$35,19,FALSE))</f>
        <v>7</v>
      </c>
      <c r="AO24" s="467">
        <f>IF(AO22="","",VLOOKUP(AO22,'【記載例】シフト記号表（勤務時間帯）'!$C$6:$U$35,19,FALSE))</f>
        <v>7</v>
      </c>
      <c r="AP24" s="467" t="str">
        <f>IF(AP22="","",VLOOKUP(AP22,'【記載例】シフト記号表（勤務時間帯）'!$C$6:$U$35,19,FALSE))</f>
        <v/>
      </c>
      <c r="AQ24" s="467">
        <f>IF(AQ22="","",VLOOKUP(AQ22,'【記載例】シフト記号表（勤務時間帯）'!$C$6:$U$35,19,FALSE))</f>
        <v>7</v>
      </c>
      <c r="AR24" s="467">
        <f>IF(AR22="","",VLOOKUP(AR22,'【記載例】シフト記号表（勤務時間帯）'!$C$6:$U$35,19,FALSE))</f>
        <v>7</v>
      </c>
      <c r="AS24" s="467" t="str">
        <f>IF(AS22="","",VLOOKUP(AS22,'【記載例】シフト記号表（勤務時間帯）'!$C$6:$U$35,19,FALSE))</f>
        <v/>
      </c>
      <c r="AT24" s="468">
        <f>IF(AT22="","",VLOOKUP(AT22,'【記載例】シフト記号表（勤務時間帯）'!$C$6:$U$35,19,FALSE))</f>
        <v>7</v>
      </c>
      <c r="AU24" s="466" t="str">
        <f>IF(AU22="","",VLOOKUP(AU22,'【記載例】シフト記号表（勤務時間帯）'!$C$6:$U$35,19,FALSE))</f>
        <v/>
      </c>
      <c r="AV24" s="467" t="str">
        <f>IF(AV22="","",VLOOKUP(AV22,'【記載例】シフト記号表（勤務時間帯）'!$C$6:$U$35,19,FALSE))</f>
        <v/>
      </c>
      <c r="AW24" s="467" t="str">
        <f>IF(AW22="","",VLOOKUP(AW22,'【記載例】シフト記号表（勤務時間帯）'!$C$6:$U$35,19,FALSE))</f>
        <v/>
      </c>
      <c r="AX24" s="1146">
        <f>IF($BB$3="４週",SUM(S24:AT24),IF($BB$3="暦月",SUM(S24:AW24),""))</f>
        <v>140</v>
      </c>
      <c r="AY24" s="1147"/>
      <c r="AZ24" s="1148">
        <f>IF($BB$3="４週",AX24/4,IF($BB$3="暦月",【記載例】通所型サービス!AX24/(【記載例】通所型サービス!$BB$8/7),""))</f>
        <v>35</v>
      </c>
      <c r="BA24" s="1149"/>
      <c r="BB24" s="1170"/>
      <c r="BC24" s="1171"/>
      <c r="BD24" s="1171"/>
      <c r="BE24" s="1171"/>
      <c r="BF24" s="1172"/>
    </row>
    <row r="25" spans="2:58" ht="20.25" customHeight="1" x14ac:dyDescent="0.3">
      <c r="B25" s="1338">
        <f>B22+1</f>
        <v>2</v>
      </c>
      <c r="C25" s="1193" t="s">
        <v>224</v>
      </c>
      <c r="D25" s="1194"/>
      <c r="E25" s="1195"/>
      <c r="F25" s="469"/>
      <c r="G25" s="1082" t="s">
        <v>666</v>
      </c>
      <c r="H25" s="1085" t="s">
        <v>335</v>
      </c>
      <c r="I25" s="1086"/>
      <c r="J25" s="1086"/>
      <c r="K25" s="1087"/>
      <c r="L25" s="1089" t="s">
        <v>668</v>
      </c>
      <c r="M25" s="1090"/>
      <c r="N25" s="1090"/>
      <c r="O25" s="1091"/>
      <c r="P25" s="1098" t="s">
        <v>215</v>
      </c>
      <c r="Q25" s="1099"/>
      <c r="R25" s="1100"/>
      <c r="S25" s="458"/>
      <c r="T25" s="459" t="s">
        <v>242</v>
      </c>
      <c r="U25" s="459" t="s">
        <v>242</v>
      </c>
      <c r="V25" s="459" t="s">
        <v>242</v>
      </c>
      <c r="W25" s="459" t="s">
        <v>242</v>
      </c>
      <c r="X25" s="459" t="s">
        <v>242</v>
      </c>
      <c r="Y25" s="460"/>
      <c r="Z25" s="458"/>
      <c r="AA25" s="459" t="s">
        <v>242</v>
      </c>
      <c r="AB25" s="459" t="s">
        <v>242</v>
      </c>
      <c r="AC25" s="459" t="s">
        <v>242</v>
      </c>
      <c r="AD25" s="459" t="s">
        <v>242</v>
      </c>
      <c r="AE25" s="459" t="s">
        <v>242</v>
      </c>
      <c r="AF25" s="460"/>
      <c r="AG25" s="458"/>
      <c r="AH25" s="459" t="s">
        <v>242</v>
      </c>
      <c r="AI25" s="459" t="s">
        <v>242</v>
      </c>
      <c r="AJ25" s="459" t="s">
        <v>242</v>
      </c>
      <c r="AK25" s="459" t="s">
        <v>242</v>
      </c>
      <c r="AL25" s="459" t="s">
        <v>242</v>
      </c>
      <c r="AM25" s="460"/>
      <c r="AN25" s="458"/>
      <c r="AO25" s="459" t="s">
        <v>242</v>
      </c>
      <c r="AP25" s="459" t="s">
        <v>242</v>
      </c>
      <c r="AQ25" s="459" t="s">
        <v>242</v>
      </c>
      <c r="AR25" s="459" t="s">
        <v>242</v>
      </c>
      <c r="AS25" s="459" t="s">
        <v>242</v>
      </c>
      <c r="AT25" s="460"/>
      <c r="AU25" s="458"/>
      <c r="AV25" s="459"/>
      <c r="AW25" s="459"/>
      <c r="AX25" s="1127"/>
      <c r="AY25" s="1128"/>
      <c r="AZ25" s="1129"/>
      <c r="BA25" s="1130"/>
      <c r="BB25" s="1164"/>
      <c r="BC25" s="1165"/>
      <c r="BD25" s="1165"/>
      <c r="BE25" s="1165"/>
      <c r="BF25" s="1166"/>
    </row>
    <row r="26" spans="2:58" ht="20.25" customHeight="1" x14ac:dyDescent="0.3">
      <c r="B26" s="1338"/>
      <c r="C26" s="1196"/>
      <c r="D26" s="1197"/>
      <c r="E26" s="1198"/>
      <c r="F26" s="461"/>
      <c r="G26" s="1083"/>
      <c r="H26" s="1088"/>
      <c r="I26" s="1086"/>
      <c r="J26" s="1086"/>
      <c r="K26" s="1087"/>
      <c r="L26" s="1092"/>
      <c r="M26" s="1093"/>
      <c r="N26" s="1093"/>
      <c r="O26" s="1094"/>
      <c r="P26" s="1136" t="s">
        <v>216</v>
      </c>
      <c r="Q26" s="1137"/>
      <c r="R26" s="1138"/>
      <c r="S26" s="462" t="str">
        <f>IF(S25="","",VLOOKUP(S25,'【記載例】シフト記号表（勤務時間帯）'!$C$6:$K$35,9,FALSE))</f>
        <v/>
      </c>
      <c r="T26" s="463">
        <f>IF(T25="","",VLOOKUP(T25,'【記載例】シフト記号表（勤務時間帯）'!$C$6:$K$35,9,FALSE))</f>
        <v>8</v>
      </c>
      <c r="U26" s="463">
        <f>IF(U25="","",VLOOKUP(U25,'【記載例】シフト記号表（勤務時間帯）'!$C$6:$K$35,9,FALSE))</f>
        <v>8</v>
      </c>
      <c r="V26" s="463">
        <f>IF(V25="","",VLOOKUP(V25,'【記載例】シフト記号表（勤務時間帯）'!$C$6:$K$35,9,FALSE))</f>
        <v>8</v>
      </c>
      <c r="W26" s="463">
        <f>IF(W25="","",VLOOKUP(W25,'【記載例】シフト記号表（勤務時間帯）'!$C$6:$K$35,9,FALSE))</f>
        <v>8</v>
      </c>
      <c r="X26" s="463">
        <f>IF(X25="","",VLOOKUP(X25,'【記載例】シフト記号表（勤務時間帯）'!$C$6:$K$35,9,FALSE))</f>
        <v>8</v>
      </c>
      <c r="Y26" s="464" t="str">
        <f>IF(Y25="","",VLOOKUP(Y25,'【記載例】シフト記号表（勤務時間帯）'!$C$6:$K$35,9,FALSE))</f>
        <v/>
      </c>
      <c r="Z26" s="462" t="str">
        <f>IF(Z25="","",VLOOKUP(Z25,'【記載例】シフト記号表（勤務時間帯）'!$C$6:$K$35,9,FALSE))</f>
        <v/>
      </c>
      <c r="AA26" s="463">
        <f>IF(AA25="","",VLOOKUP(AA25,'【記載例】シフト記号表（勤務時間帯）'!$C$6:$K$35,9,FALSE))</f>
        <v>8</v>
      </c>
      <c r="AB26" s="463">
        <f>IF(AB25="","",VLOOKUP(AB25,'【記載例】シフト記号表（勤務時間帯）'!$C$6:$K$35,9,FALSE))</f>
        <v>8</v>
      </c>
      <c r="AC26" s="463">
        <f>IF(AC25="","",VLOOKUP(AC25,'【記載例】シフト記号表（勤務時間帯）'!$C$6:$K$35,9,FALSE))</f>
        <v>8</v>
      </c>
      <c r="AD26" s="463">
        <f>IF(AD25="","",VLOOKUP(AD25,'【記載例】シフト記号表（勤務時間帯）'!$C$6:$K$35,9,FALSE))</f>
        <v>8</v>
      </c>
      <c r="AE26" s="463">
        <f>IF(AE25="","",VLOOKUP(AE25,'【記載例】シフト記号表（勤務時間帯）'!$C$6:$K$35,9,FALSE))</f>
        <v>8</v>
      </c>
      <c r="AF26" s="464" t="str">
        <f>IF(AF25="","",VLOOKUP(AF25,'【記載例】シフト記号表（勤務時間帯）'!$C$6:$K$35,9,FALSE))</f>
        <v/>
      </c>
      <c r="AG26" s="462" t="str">
        <f>IF(AG25="","",VLOOKUP(AG25,'【記載例】シフト記号表（勤務時間帯）'!$C$6:$K$35,9,FALSE))</f>
        <v/>
      </c>
      <c r="AH26" s="463">
        <f>IF(AH25="","",VLOOKUP(AH25,'【記載例】シフト記号表（勤務時間帯）'!$C$6:$K$35,9,FALSE))</f>
        <v>8</v>
      </c>
      <c r="AI26" s="463">
        <f>IF(AI25="","",VLOOKUP(AI25,'【記載例】シフト記号表（勤務時間帯）'!$C$6:$K$35,9,FALSE))</f>
        <v>8</v>
      </c>
      <c r="AJ26" s="463">
        <f>IF(AJ25="","",VLOOKUP(AJ25,'【記載例】シフト記号表（勤務時間帯）'!$C$6:$K$35,9,FALSE))</f>
        <v>8</v>
      </c>
      <c r="AK26" s="463">
        <f>IF(AK25="","",VLOOKUP(AK25,'【記載例】シフト記号表（勤務時間帯）'!$C$6:$K$35,9,FALSE))</f>
        <v>8</v>
      </c>
      <c r="AL26" s="463">
        <f>IF(AL25="","",VLOOKUP(AL25,'【記載例】シフト記号表（勤務時間帯）'!$C$6:$K$35,9,FALSE))</f>
        <v>8</v>
      </c>
      <c r="AM26" s="464" t="str">
        <f>IF(AM25="","",VLOOKUP(AM25,'【記載例】シフト記号表（勤務時間帯）'!$C$6:$K$35,9,FALSE))</f>
        <v/>
      </c>
      <c r="AN26" s="462" t="str">
        <f>IF(AN25="","",VLOOKUP(AN25,'【記載例】シフト記号表（勤務時間帯）'!$C$6:$K$35,9,FALSE))</f>
        <v/>
      </c>
      <c r="AO26" s="463">
        <f>IF(AO25="","",VLOOKUP(AO25,'【記載例】シフト記号表（勤務時間帯）'!$C$6:$K$35,9,FALSE))</f>
        <v>8</v>
      </c>
      <c r="AP26" s="463">
        <f>IF(AP25="","",VLOOKUP(AP25,'【記載例】シフト記号表（勤務時間帯）'!$C$6:$K$35,9,FALSE))</f>
        <v>8</v>
      </c>
      <c r="AQ26" s="463">
        <f>IF(AQ25="","",VLOOKUP(AQ25,'【記載例】シフト記号表（勤務時間帯）'!$C$6:$K$35,9,FALSE))</f>
        <v>8</v>
      </c>
      <c r="AR26" s="463">
        <f>IF(AR25="","",VLOOKUP(AR25,'【記載例】シフト記号表（勤務時間帯）'!$C$6:$K$35,9,FALSE))</f>
        <v>8</v>
      </c>
      <c r="AS26" s="463">
        <f>IF(AS25="","",VLOOKUP(AS25,'【記載例】シフト記号表（勤務時間帯）'!$C$6:$K$35,9,FALSE))</f>
        <v>8</v>
      </c>
      <c r="AT26" s="464" t="str">
        <f>IF(AT25="","",VLOOKUP(AT25,'【記載例】シフト記号表（勤務時間帯）'!$C$6:$K$35,9,FALSE))</f>
        <v/>
      </c>
      <c r="AU26" s="462" t="str">
        <f>IF(AU25="","",VLOOKUP(AU25,'【記載例】シフト記号表（勤務時間帯）'!$C$6:$K$35,9,FALSE))</f>
        <v/>
      </c>
      <c r="AV26" s="463" t="str">
        <f>IF(AV25="","",VLOOKUP(AV25,'【記載例】シフト記号表（勤務時間帯）'!$C$6:$K$35,9,FALSE))</f>
        <v/>
      </c>
      <c r="AW26" s="463" t="str">
        <f>IF(AW25="","",VLOOKUP(AW25,'【記載例】シフト記号表（勤務時間帯）'!$C$6:$K$35,9,FALSE))</f>
        <v/>
      </c>
      <c r="AX26" s="1139">
        <f>IF($BB$3="４週",SUM(S26:AT26),IF($BB$3="暦月",SUM(S26:AW26),""))</f>
        <v>160</v>
      </c>
      <c r="AY26" s="1140"/>
      <c r="AZ26" s="1141">
        <f>IF($BB$3="４週",AX26/4,IF($BB$3="暦月",【記載例】通所型サービス!AX26/(【記載例】通所型サービス!$BB$8/7),""))</f>
        <v>40</v>
      </c>
      <c r="BA26" s="1142"/>
      <c r="BB26" s="1167"/>
      <c r="BC26" s="1168"/>
      <c r="BD26" s="1168"/>
      <c r="BE26" s="1168"/>
      <c r="BF26" s="1169"/>
    </row>
    <row r="27" spans="2:58" ht="20.25" customHeight="1" x14ac:dyDescent="0.3">
      <c r="B27" s="1338"/>
      <c r="C27" s="1199"/>
      <c r="D27" s="1200"/>
      <c r="E27" s="1201"/>
      <c r="F27" s="461" t="str">
        <f>C25</f>
        <v>生活相談員</v>
      </c>
      <c r="G27" s="1084"/>
      <c r="H27" s="1088"/>
      <c r="I27" s="1086"/>
      <c r="J27" s="1086"/>
      <c r="K27" s="1087"/>
      <c r="L27" s="1095"/>
      <c r="M27" s="1096"/>
      <c r="N27" s="1096"/>
      <c r="O27" s="1097"/>
      <c r="P27" s="1173" t="s">
        <v>217</v>
      </c>
      <c r="Q27" s="1174"/>
      <c r="R27" s="1175"/>
      <c r="S27" s="466" t="str">
        <f>IF(S25="","",VLOOKUP(S25,'【記載例】シフト記号表（勤務時間帯）'!$C$6:$U$35,19,FALSE))</f>
        <v/>
      </c>
      <c r="T27" s="467">
        <f>IF(T25="","",VLOOKUP(T25,'【記載例】シフト記号表（勤務時間帯）'!$C$6:$U$35,19,FALSE))</f>
        <v>7</v>
      </c>
      <c r="U27" s="467">
        <f>IF(U25="","",VLOOKUP(U25,'【記載例】シフト記号表（勤務時間帯）'!$C$6:$U$35,19,FALSE))</f>
        <v>7</v>
      </c>
      <c r="V27" s="467">
        <f>IF(V25="","",VLOOKUP(V25,'【記載例】シフト記号表（勤務時間帯）'!$C$6:$U$35,19,FALSE))</f>
        <v>7</v>
      </c>
      <c r="W27" s="467">
        <f>IF(W25="","",VLOOKUP(W25,'【記載例】シフト記号表（勤務時間帯）'!$C$6:$U$35,19,FALSE))</f>
        <v>7</v>
      </c>
      <c r="X27" s="467">
        <f>IF(X25="","",VLOOKUP(X25,'【記載例】シフト記号表（勤務時間帯）'!$C$6:$U$35,19,FALSE))</f>
        <v>7</v>
      </c>
      <c r="Y27" s="468" t="str">
        <f>IF(Y25="","",VLOOKUP(Y25,'【記載例】シフト記号表（勤務時間帯）'!$C$6:$U$35,19,FALSE))</f>
        <v/>
      </c>
      <c r="Z27" s="466" t="str">
        <f>IF(Z25="","",VLOOKUP(Z25,'【記載例】シフト記号表（勤務時間帯）'!$C$6:$U$35,19,FALSE))</f>
        <v/>
      </c>
      <c r="AA27" s="467">
        <f>IF(AA25="","",VLOOKUP(AA25,'【記載例】シフト記号表（勤務時間帯）'!$C$6:$U$35,19,FALSE))</f>
        <v>7</v>
      </c>
      <c r="AB27" s="467">
        <f>IF(AB25="","",VLOOKUP(AB25,'【記載例】シフト記号表（勤務時間帯）'!$C$6:$U$35,19,FALSE))</f>
        <v>7</v>
      </c>
      <c r="AC27" s="467">
        <f>IF(AC25="","",VLOOKUP(AC25,'【記載例】シフト記号表（勤務時間帯）'!$C$6:$U$35,19,FALSE))</f>
        <v>7</v>
      </c>
      <c r="AD27" s="467">
        <f>IF(AD25="","",VLOOKUP(AD25,'【記載例】シフト記号表（勤務時間帯）'!$C$6:$U$35,19,FALSE))</f>
        <v>7</v>
      </c>
      <c r="AE27" s="467">
        <f>IF(AE25="","",VLOOKUP(AE25,'【記載例】シフト記号表（勤務時間帯）'!$C$6:$U$35,19,FALSE))</f>
        <v>7</v>
      </c>
      <c r="AF27" s="468" t="str">
        <f>IF(AF25="","",VLOOKUP(AF25,'【記載例】シフト記号表（勤務時間帯）'!$C$6:$U$35,19,FALSE))</f>
        <v/>
      </c>
      <c r="AG27" s="466" t="str">
        <f>IF(AG25="","",VLOOKUP(AG25,'【記載例】シフト記号表（勤務時間帯）'!$C$6:$U$35,19,FALSE))</f>
        <v/>
      </c>
      <c r="AH27" s="467">
        <f>IF(AH25="","",VLOOKUP(AH25,'【記載例】シフト記号表（勤務時間帯）'!$C$6:$U$35,19,FALSE))</f>
        <v>7</v>
      </c>
      <c r="AI27" s="467">
        <f>IF(AI25="","",VLOOKUP(AI25,'【記載例】シフト記号表（勤務時間帯）'!$C$6:$U$35,19,FALSE))</f>
        <v>7</v>
      </c>
      <c r="AJ27" s="467">
        <f>IF(AJ25="","",VLOOKUP(AJ25,'【記載例】シフト記号表（勤務時間帯）'!$C$6:$U$35,19,FALSE))</f>
        <v>7</v>
      </c>
      <c r="AK27" s="467">
        <f>IF(AK25="","",VLOOKUP(AK25,'【記載例】シフト記号表（勤務時間帯）'!$C$6:$U$35,19,FALSE))</f>
        <v>7</v>
      </c>
      <c r="AL27" s="467">
        <f>IF(AL25="","",VLOOKUP(AL25,'【記載例】シフト記号表（勤務時間帯）'!$C$6:$U$35,19,FALSE))</f>
        <v>7</v>
      </c>
      <c r="AM27" s="468" t="str">
        <f>IF(AM25="","",VLOOKUP(AM25,'【記載例】シフト記号表（勤務時間帯）'!$C$6:$U$35,19,FALSE))</f>
        <v/>
      </c>
      <c r="AN27" s="466" t="str">
        <f>IF(AN25="","",VLOOKUP(AN25,'【記載例】シフト記号表（勤務時間帯）'!$C$6:$U$35,19,FALSE))</f>
        <v/>
      </c>
      <c r="AO27" s="467">
        <f>IF(AO25="","",VLOOKUP(AO25,'【記載例】シフト記号表（勤務時間帯）'!$C$6:$U$35,19,FALSE))</f>
        <v>7</v>
      </c>
      <c r="AP27" s="467">
        <f>IF(AP25="","",VLOOKUP(AP25,'【記載例】シフト記号表（勤務時間帯）'!$C$6:$U$35,19,FALSE))</f>
        <v>7</v>
      </c>
      <c r="AQ27" s="467">
        <f>IF(AQ25="","",VLOOKUP(AQ25,'【記載例】シフト記号表（勤務時間帯）'!$C$6:$U$35,19,FALSE))</f>
        <v>7</v>
      </c>
      <c r="AR27" s="467">
        <f>IF(AR25="","",VLOOKUP(AR25,'【記載例】シフト記号表（勤務時間帯）'!$C$6:$U$35,19,FALSE))</f>
        <v>7</v>
      </c>
      <c r="AS27" s="467">
        <f>IF(AS25="","",VLOOKUP(AS25,'【記載例】シフト記号表（勤務時間帯）'!$C$6:$U$35,19,FALSE))</f>
        <v>7</v>
      </c>
      <c r="AT27" s="468" t="str">
        <f>IF(AT25="","",VLOOKUP(AT25,'【記載例】シフト記号表（勤務時間帯）'!$C$6:$U$35,19,FALSE))</f>
        <v/>
      </c>
      <c r="AU27" s="466" t="str">
        <f>IF(AU25="","",VLOOKUP(AU25,'【記載例】シフト記号表（勤務時間帯）'!$C$6:$U$35,19,FALSE))</f>
        <v/>
      </c>
      <c r="AV27" s="467" t="str">
        <f>IF(AV25="","",VLOOKUP(AV25,'【記載例】シフト記号表（勤務時間帯）'!$C$6:$U$35,19,FALSE))</f>
        <v/>
      </c>
      <c r="AW27" s="467" t="str">
        <f>IF(AW25="","",VLOOKUP(AW25,'【記載例】シフト記号表（勤務時間帯）'!$C$6:$U$35,19,FALSE))</f>
        <v/>
      </c>
      <c r="AX27" s="1146">
        <f>IF($BB$3="４週",SUM(S27:AT27),IF($BB$3="暦月",SUM(S27:AW27),""))</f>
        <v>140</v>
      </c>
      <c r="AY27" s="1147"/>
      <c r="AZ27" s="1148">
        <f>IF($BB$3="４週",AX27/4,IF($BB$3="暦月",【記載例】通所型サービス!AX27/(【記載例】通所型サービス!$BB$8/7),""))</f>
        <v>35</v>
      </c>
      <c r="BA27" s="1149"/>
      <c r="BB27" s="1170"/>
      <c r="BC27" s="1171"/>
      <c r="BD27" s="1171"/>
      <c r="BE27" s="1171"/>
      <c r="BF27" s="1172"/>
    </row>
    <row r="28" spans="2:58" ht="20.25" customHeight="1" x14ac:dyDescent="0.3">
      <c r="B28" s="1338">
        <f>B25+1</f>
        <v>3</v>
      </c>
      <c r="C28" s="1178" t="s">
        <v>224</v>
      </c>
      <c r="D28" s="1179"/>
      <c r="E28" s="1180"/>
      <c r="F28" s="469"/>
      <c r="G28" s="1082" t="s">
        <v>670</v>
      </c>
      <c r="H28" s="1085" t="s">
        <v>671</v>
      </c>
      <c r="I28" s="1086"/>
      <c r="J28" s="1086"/>
      <c r="K28" s="1087"/>
      <c r="L28" s="1089" t="s">
        <v>668</v>
      </c>
      <c r="M28" s="1090"/>
      <c r="N28" s="1090"/>
      <c r="O28" s="1091"/>
      <c r="P28" s="1098" t="s">
        <v>215</v>
      </c>
      <c r="Q28" s="1099"/>
      <c r="R28" s="1100"/>
      <c r="S28" s="458" t="s">
        <v>242</v>
      </c>
      <c r="T28" s="459"/>
      <c r="U28" s="459"/>
      <c r="V28" s="459"/>
      <c r="W28" s="459"/>
      <c r="X28" s="459"/>
      <c r="Y28" s="460" t="s">
        <v>242</v>
      </c>
      <c r="Z28" s="458" t="s">
        <v>242</v>
      </c>
      <c r="AA28" s="459"/>
      <c r="AB28" s="459"/>
      <c r="AC28" s="459"/>
      <c r="AD28" s="459"/>
      <c r="AE28" s="459"/>
      <c r="AF28" s="460" t="s">
        <v>242</v>
      </c>
      <c r="AG28" s="458" t="s">
        <v>242</v>
      </c>
      <c r="AH28" s="459"/>
      <c r="AI28" s="459"/>
      <c r="AJ28" s="459"/>
      <c r="AK28" s="459"/>
      <c r="AL28" s="459"/>
      <c r="AM28" s="460" t="s">
        <v>242</v>
      </c>
      <c r="AN28" s="458" t="s">
        <v>242</v>
      </c>
      <c r="AO28" s="459"/>
      <c r="AP28" s="459"/>
      <c r="AQ28" s="459"/>
      <c r="AR28" s="459"/>
      <c r="AS28" s="459"/>
      <c r="AT28" s="460" t="s">
        <v>242</v>
      </c>
      <c r="AU28" s="458"/>
      <c r="AV28" s="459"/>
      <c r="AW28" s="459"/>
      <c r="AX28" s="1127"/>
      <c r="AY28" s="1128"/>
      <c r="AZ28" s="1129"/>
      <c r="BA28" s="1130"/>
      <c r="BB28" s="1164" t="s">
        <v>226</v>
      </c>
      <c r="BC28" s="1165"/>
      <c r="BD28" s="1165"/>
      <c r="BE28" s="1165"/>
      <c r="BF28" s="1166"/>
    </row>
    <row r="29" spans="2:58" ht="20.25" customHeight="1" x14ac:dyDescent="0.3">
      <c r="B29" s="1338"/>
      <c r="C29" s="1181"/>
      <c r="D29" s="1182"/>
      <c r="E29" s="1183"/>
      <c r="F29" s="461"/>
      <c r="G29" s="1083"/>
      <c r="H29" s="1088"/>
      <c r="I29" s="1086"/>
      <c r="J29" s="1086"/>
      <c r="K29" s="1087"/>
      <c r="L29" s="1092"/>
      <c r="M29" s="1093"/>
      <c r="N29" s="1093"/>
      <c r="O29" s="1094"/>
      <c r="P29" s="1136" t="s">
        <v>216</v>
      </c>
      <c r="Q29" s="1137"/>
      <c r="R29" s="1138"/>
      <c r="S29" s="462">
        <f>IF(S28="","",VLOOKUP(S28,'【記載例】シフト記号表（勤務時間帯）'!$C$6:$K$35,9,FALSE))</f>
        <v>8</v>
      </c>
      <c r="T29" s="463" t="str">
        <f>IF(T28="","",VLOOKUP(T28,'【記載例】シフト記号表（勤務時間帯）'!$C$6:$K$35,9,FALSE))</f>
        <v/>
      </c>
      <c r="U29" s="463" t="str">
        <f>IF(U28="","",VLOOKUP(U28,'【記載例】シフト記号表（勤務時間帯）'!$C$6:$K$35,9,FALSE))</f>
        <v/>
      </c>
      <c r="V29" s="463" t="str">
        <f>IF(V28="","",VLOOKUP(V28,'【記載例】シフト記号表（勤務時間帯）'!$C$6:$K$35,9,FALSE))</f>
        <v/>
      </c>
      <c r="W29" s="463" t="str">
        <f>IF(W28="","",VLOOKUP(W28,'【記載例】シフト記号表（勤務時間帯）'!$C$6:$K$35,9,FALSE))</f>
        <v/>
      </c>
      <c r="X29" s="463" t="str">
        <f>IF(X28="","",VLOOKUP(X28,'【記載例】シフト記号表（勤務時間帯）'!$C$6:$K$35,9,FALSE))</f>
        <v/>
      </c>
      <c r="Y29" s="464">
        <f>IF(Y28="","",VLOOKUP(Y28,'【記載例】シフト記号表（勤務時間帯）'!$C$6:$K$35,9,FALSE))</f>
        <v>8</v>
      </c>
      <c r="Z29" s="462">
        <f>IF(Z28="","",VLOOKUP(Z28,'【記載例】シフト記号表（勤務時間帯）'!$C$6:$K$35,9,FALSE))</f>
        <v>8</v>
      </c>
      <c r="AA29" s="463" t="str">
        <f>IF(AA28="","",VLOOKUP(AA28,'【記載例】シフト記号表（勤務時間帯）'!$C$6:$K$35,9,FALSE))</f>
        <v/>
      </c>
      <c r="AB29" s="463" t="str">
        <f>IF(AB28="","",VLOOKUP(AB28,'【記載例】シフト記号表（勤務時間帯）'!$C$6:$K$35,9,FALSE))</f>
        <v/>
      </c>
      <c r="AC29" s="463" t="str">
        <f>IF(AC28="","",VLOOKUP(AC28,'【記載例】シフト記号表（勤務時間帯）'!$C$6:$K$35,9,FALSE))</f>
        <v/>
      </c>
      <c r="AD29" s="463" t="str">
        <f>IF(AD28="","",VLOOKUP(AD28,'【記載例】シフト記号表（勤務時間帯）'!$C$6:$K$35,9,FALSE))</f>
        <v/>
      </c>
      <c r="AE29" s="463" t="str">
        <f>IF(AE28="","",VLOOKUP(AE28,'【記載例】シフト記号表（勤務時間帯）'!$C$6:$K$35,9,FALSE))</f>
        <v/>
      </c>
      <c r="AF29" s="464">
        <f>IF(AF28="","",VLOOKUP(AF28,'【記載例】シフト記号表（勤務時間帯）'!$C$6:$K$35,9,FALSE))</f>
        <v>8</v>
      </c>
      <c r="AG29" s="462">
        <f>IF(AG28="","",VLOOKUP(AG28,'【記載例】シフト記号表（勤務時間帯）'!$C$6:$K$35,9,FALSE))</f>
        <v>8</v>
      </c>
      <c r="AH29" s="463" t="str">
        <f>IF(AH28="","",VLOOKUP(AH28,'【記載例】シフト記号表（勤務時間帯）'!$C$6:$K$35,9,FALSE))</f>
        <v/>
      </c>
      <c r="AI29" s="463" t="str">
        <f>IF(AI28="","",VLOOKUP(AI28,'【記載例】シフト記号表（勤務時間帯）'!$C$6:$K$35,9,FALSE))</f>
        <v/>
      </c>
      <c r="AJ29" s="463" t="str">
        <f>IF(AJ28="","",VLOOKUP(AJ28,'【記載例】シフト記号表（勤務時間帯）'!$C$6:$K$35,9,FALSE))</f>
        <v/>
      </c>
      <c r="AK29" s="463" t="str">
        <f>IF(AK28="","",VLOOKUP(AK28,'【記載例】シフト記号表（勤務時間帯）'!$C$6:$K$35,9,FALSE))</f>
        <v/>
      </c>
      <c r="AL29" s="463" t="str">
        <f>IF(AL28="","",VLOOKUP(AL28,'【記載例】シフト記号表（勤務時間帯）'!$C$6:$K$35,9,FALSE))</f>
        <v/>
      </c>
      <c r="AM29" s="464">
        <f>IF(AM28="","",VLOOKUP(AM28,'【記載例】シフト記号表（勤務時間帯）'!$C$6:$K$35,9,FALSE))</f>
        <v>8</v>
      </c>
      <c r="AN29" s="462">
        <f>IF(AN28="","",VLOOKUP(AN28,'【記載例】シフト記号表（勤務時間帯）'!$C$6:$K$35,9,FALSE))</f>
        <v>8</v>
      </c>
      <c r="AO29" s="463" t="str">
        <f>IF(AO28="","",VLOOKUP(AO28,'【記載例】シフト記号表（勤務時間帯）'!$C$6:$K$35,9,FALSE))</f>
        <v/>
      </c>
      <c r="AP29" s="463" t="str">
        <f>IF(AP28="","",VLOOKUP(AP28,'【記載例】シフト記号表（勤務時間帯）'!$C$6:$K$35,9,FALSE))</f>
        <v/>
      </c>
      <c r="AQ29" s="463" t="str">
        <f>IF(AQ28="","",VLOOKUP(AQ28,'【記載例】シフト記号表（勤務時間帯）'!$C$6:$K$35,9,FALSE))</f>
        <v/>
      </c>
      <c r="AR29" s="463" t="str">
        <f>IF(AR28="","",VLOOKUP(AR28,'【記載例】シフト記号表（勤務時間帯）'!$C$6:$K$35,9,FALSE))</f>
        <v/>
      </c>
      <c r="AS29" s="463" t="str">
        <f>IF(AS28="","",VLOOKUP(AS28,'【記載例】シフト記号表（勤務時間帯）'!$C$6:$K$35,9,FALSE))</f>
        <v/>
      </c>
      <c r="AT29" s="464">
        <f>IF(AT28="","",VLOOKUP(AT28,'【記載例】シフト記号表（勤務時間帯）'!$C$6:$K$35,9,FALSE))</f>
        <v>8</v>
      </c>
      <c r="AU29" s="462" t="str">
        <f>IF(AU28="","",VLOOKUP(AU28,'【記載例】シフト記号表（勤務時間帯）'!$C$6:$K$35,9,FALSE))</f>
        <v/>
      </c>
      <c r="AV29" s="463" t="str">
        <f>IF(AV28="","",VLOOKUP(AV28,'【記載例】シフト記号表（勤務時間帯）'!$C$6:$K$35,9,FALSE))</f>
        <v/>
      </c>
      <c r="AW29" s="463" t="str">
        <f>IF(AW28="","",VLOOKUP(AW28,'【記載例】シフト記号表（勤務時間帯）'!$C$6:$K$35,9,FALSE))</f>
        <v/>
      </c>
      <c r="AX29" s="1139">
        <f>IF($BB$3="４週",SUM(S29:AT29),IF($BB$3="暦月",SUM(S29:AW29),""))</f>
        <v>64</v>
      </c>
      <c r="AY29" s="1140"/>
      <c r="AZ29" s="1141">
        <f>IF($BB$3="４週",AX29/4,IF($BB$3="暦月",【記載例】通所型サービス!AX29/(【記載例】通所型サービス!$BB$8/7),""))</f>
        <v>16</v>
      </c>
      <c r="BA29" s="1142"/>
      <c r="BB29" s="1167"/>
      <c r="BC29" s="1168"/>
      <c r="BD29" s="1168"/>
      <c r="BE29" s="1168"/>
      <c r="BF29" s="1169"/>
    </row>
    <row r="30" spans="2:58" ht="20.25" customHeight="1" x14ac:dyDescent="0.3">
      <c r="B30" s="1338"/>
      <c r="C30" s="1184"/>
      <c r="D30" s="1185"/>
      <c r="E30" s="1186"/>
      <c r="F30" s="461" t="str">
        <f>C28</f>
        <v>生活相談員</v>
      </c>
      <c r="G30" s="1084"/>
      <c r="H30" s="1088"/>
      <c r="I30" s="1086"/>
      <c r="J30" s="1086"/>
      <c r="K30" s="1087"/>
      <c r="L30" s="1095"/>
      <c r="M30" s="1096"/>
      <c r="N30" s="1096"/>
      <c r="O30" s="1097"/>
      <c r="P30" s="1173" t="s">
        <v>217</v>
      </c>
      <c r="Q30" s="1174"/>
      <c r="R30" s="1175"/>
      <c r="S30" s="466">
        <f>IF(S28="","",VLOOKUP(S28,'【記載例】シフト記号表（勤務時間帯）'!$C$6:$U$35,19,FALSE))</f>
        <v>7</v>
      </c>
      <c r="T30" s="467" t="str">
        <f>IF(T28="","",VLOOKUP(T28,'【記載例】シフト記号表（勤務時間帯）'!$C$6:$U$35,19,FALSE))</f>
        <v/>
      </c>
      <c r="U30" s="467" t="str">
        <f>IF(U28="","",VLOOKUP(U28,'【記載例】シフト記号表（勤務時間帯）'!$C$6:$U$35,19,FALSE))</f>
        <v/>
      </c>
      <c r="V30" s="467" t="str">
        <f>IF(V28="","",VLOOKUP(V28,'【記載例】シフト記号表（勤務時間帯）'!$C$6:$U$35,19,FALSE))</f>
        <v/>
      </c>
      <c r="W30" s="467" t="str">
        <f>IF(W28="","",VLOOKUP(W28,'【記載例】シフト記号表（勤務時間帯）'!$C$6:$U$35,19,FALSE))</f>
        <v/>
      </c>
      <c r="X30" s="467" t="str">
        <f>IF(X28="","",VLOOKUP(X28,'【記載例】シフト記号表（勤務時間帯）'!$C$6:$U$35,19,FALSE))</f>
        <v/>
      </c>
      <c r="Y30" s="468">
        <f>IF(Y28="","",VLOOKUP(Y28,'【記載例】シフト記号表（勤務時間帯）'!$C$6:$U$35,19,FALSE))</f>
        <v>7</v>
      </c>
      <c r="Z30" s="466">
        <f>IF(Z28="","",VLOOKUP(Z28,'【記載例】シフト記号表（勤務時間帯）'!$C$6:$U$35,19,FALSE))</f>
        <v>7</v>
      </c>
      <c r="AA30" s="467" t="str">
        <f>IF(AA28="","",VLOOKUP(AA28,'【記載例】シフト記号表（勤務時間帯）'!$C$6:$U$35,19,FALSE))</f>
        <v/>
      </c>
      <c r="AB30" s="467" t="str">
        <f>IF(AB28="","",VLOOKUP(AB28,'【記載例】シフト記号表（勤務時間帯）'!$C$6:$U$35,19,FALSE))</f>
        <v/>
      </c>
      <c r="AC30" s="467" t="str">
        <f>IF(AC28="","",VLOOKUP(AC28,'【記載例】シフト記号表（勤務時間帯）'!$C$6:$U$35,19,FALSE))</f>
        <v/>
      </c>
      <c r="AD30" s="467" t="str">
        <f>IF(AD28="","",VLOOKUP(AD28,'【記載例】シフト記号表（勤務時間帯）'!$C$6:$U$35,19,FALSE))</f>
        <v/>
      </c>
      <c r="AE30" s="467" t="str">
        <f>IF(AE28="","",VLOOKUP(AE28,'【記載例】シフト記号表（勤務時間帯）'!$C$6:$U$35,19,FALSE))</f>
        <v/>
      </c>
      <c r="AF30" s="468">
        <f>IF(AF28="","",VLOOKUP(AF28,'【記載例】シフト記号表（勤務時間帯）'!$C$6:$U$35,19,FALSE))</f>
        <v>7</v>
      </c>
      <c r="AG30" s="466">
        <f>IF(AG28="","",VLOOKUP(AG28,'【記載例】シフト記号表（勤務時間帯）'!$C$6:$U$35,19,FALSE))</f>
        <v>7</v>
      </c>
      <c r="AH30" s="467" t="str">
        <f>IF(AH28="","",VLOOKUP(AH28,'【記載例】シフト記号表（勤務時間帯）'!$C$6:$U$35,19,FALSE))</f>
        <v/>
      </c>
      <c r="AI30" s="467" t="str">
        <f>IF(AI28="","",VLOOKUP(AI28,'【記載例】シフト記号表（勤務時間帯）'!$C$6:$U$35,19,FALSE))</f>
        <v/>
      </c>
      <c r="AJ30" s="467" t="str">
        <f>IF(AJ28="","",VLOOKUP(AJ28,'【記載例】シフト記号表（勤務時間帯）'!$C$6:$U$35,19,FALSE))</f>
        <v/>
      </c>
      <c r="AK30" s="467" t="str">
        <f>IF(AK28="","",VLOOKUP(AK28,'【記載例】シフト記号表（勤務時間帯）'!$C$6:$U$35,19,FALSE))</f>
        <v/>
      </c>
      <c r="AL30" s="467" t="str">
        <f>IF(AL28="","",VLOOKUP(AL28,'【記載例】シフト記号表（勤務時間帯）'!$C$6:$U$35,19,FALSE))</f>
        <v/>
      </c>
      <c r="AM30" s="468">
        <f>IF(AM28="","",VLOOKUP(AM28,'【記載例】シフト記号表（勤務時間帯）'!$C$6:$U$35,19,FALSE))</f>
        <v>7</v>
      </c>
      <c r="AN30" s="466">
        <f>IF(AN28="","",VLOOKUP(AN28,'【記載例】シフト記号表（勤務時間帯）'!$C$6:$U$35,19,FALSE))</f>
        <v>7</v>
      </c>
      <c r="AO30" s="467" t="str">
        <f>IF(AO28="","",VLOOKUP(AO28,'【記載例】シフト記号表（勤務時間帯）'!$C$6:$U$35,19,FALSE))</f>
        <v/>
      </c>
      <c r="AP30" s="467" t="str">
        <f>IF(AP28="","",VLOOKUP(AP28,'【記載例】シフト記号表（勤務時間帯）'!$C$6:$U$35,19,FALSE))</f>
        <v/>
      </c>
      <c r="AQ30" s="467" t="str">
        <f>IF(AQ28="","",VLOOKUP(AQ28,'【記載例】シフト記号表（勤務時間帯）'!$C$6:$U$35,19,FALSE))</f>
        <v/>
      </c>
      <c r="AR30" s="467" t="str">
        <f>IF(AR28="","",VLOOKUP(AR28,'【記載例】シフト記号表（勤務時間帯）'!$C$6:$U$35,19,FALSE))</f>
        <v/>
      </c>
      <c r="AS30" s="467" t="str">
        <f>IF(AS28="","",VLOOKUP(AS28,'【記載例】シフト記号表（勤務時間帯）'!$C$6:$U$35,19,FALSE))</f>
        <v/>
      </c>
      <c r="AT30" s="468">
        <f>IF(AT28="","",VLOOKUP(AT28,'【記載例】シフト記号表（勤務時間帯）'!$C$6:$U$35,19,FALSE))</f>
        <v>7</v>
      </c>
      <c r="AU30" s="466" t="str">
        <f>IF(AU28="","",VLOOKUP(AU28,'【記載例】シフト記号表（勤務時間帯）'!$C$6:$U$35,19,FALSE))</f>
        <v/>
      </c>
      <c r="AV30" s="467" t="str">
        <f>IF(AV28="","",VLOOKUP(AV28,'【記載例】シフト記号表（勤務時間帯）'!$C$6:$U$35,19,FALSE))</f>
        <v/>
      </c>
      <c r="AW30" s="467" t="str">
        <f>IF(AW28="","",VLOOKUP(AW28,'【記載例】シフト記号表（勤務時間帯）'!$C$6:$U$35,19,FALSE))</f>
        <v/>
      </c>
      <c r="AX30" s="1146">
        <f>IF($BB$3="４週",SUM(S30:AT30),IF($BB$3="暦月",SUM(S30:AW30),""))</f>
        <v>56</v>
      </c>
      <c r="AY30" s="1147"/>
      <c r="AZ30" s="1148">
        <f>IF($BB$3="４週",AX30/4,IF($BB$3="暦月",【記載例】通所型サービス!AX30/(【記載例】通所型サービス!$BB$8/7),""))</f>
        <v>14</v>
      </c>
      <c r="BA30" s="1149"/>
      <c r="BB30" s="1170"/>
      <c r="BC30" s="1171"/>
      <c r="BD30" s="1171"/>
      <c r="BE30" s="1171"/>
      <c r="BF30" s="1172"/>
    </row>
    <row r="31" spans="2:58" ht="20.25" customHeight="1" x14ac:dyDescent="0.3">
      <c r="B31" s="1338">
        <f>B28+1</f>
        <v>4</v>
      </c>
      <c r="C31" s="1178" t="s">
        <v>225</v>
      </c>
      <c r="D31" s="1179"/>
      <c r="E31" s="1180"/>
      <c r="F31" s="469"/>
      <c r="G31" s="1082" t="s">
        <v>670</v>
      </c>
      <c r="H31" s="1085" t="s">
        <v>336</v>
      </c>
      <c r="I31" s="1086"/>
      <c r="J31" s="1086"/>
      <c r="K31" s="1087"/>
      <c r="L31" s="1089" t="s">
        <v>668</v>
      </c>
      <c r="M31" s="1090"/>
      <c r="N31" s="1090"/>
      <c r="O31" s="1091"/>
      <c r="P31" s="1098" t="s">
        <v>215</v>
      </c>
      <c r="Q31" s="1099"/>
      <c r="R31" s="1100"/>
      <c r="S31" s="458" t="s">
        <v>267</v>
      </c>
      <c r="T31" s="459"/>
      <c r="U31" s="459" t="s">
        <v>267</v>
      </c>
      <c r="V31" s="459" t="s">
        <v>267</v>
      </c>
      <c r="W31" s="459"/>
      <c r="X31" s="459" t="s">
        <v>267</v>
      </c>
      <c r="Y31" s="460"/>
      <c r="Z31" s="458" t="s">
        <v>267</v>
      </c>
      <c r="AA31" s="459"/>
      <c r="AB31" s="459" t="s">
        <v>267</v>
      </c>
      <c r="AC31" s="459" t="s">
        <v>267</v>
      </c>
      <c r="AD31" s="459"/>
      <c r="AE31" s="459" t="s">
        <v>267</v>
      </c>
      <c r="AF31" s="460"/>
      <c r="AG31" s="458" t="s">
        <v>267</v>
      </c>
      <c r="AH31" s="459"/>
      <c r="AI31" s="459" t="s">
        <v>267</v>
      </c>
      <c r="AJ31" s="459" t="s">
        <v>267</v>
      </c>
      <c r="AK31" s="459"/>
      <c r="AL31" s="459" t="s">
        <v>267</v>
      </c>
      <c r="AM31" s="460"/>
      <c r="AN31" s="458" t="s">
        <v>267</v>
      </c>
      <c r="AO31" s="459"/>
      <c r="AP31" s="459" t="s">
        <v>267</v>
      </c>
      <c r="AQ31" s="459" t="s">
        <v>267</v>
      </c>
      <c r="AR31" s="459"/>
      <c r="AS31" s="459" t="s">
        <v>267</v>
      </c>
      <c r="AT31" s="460"/>
      <c r="AU31" s="458"/>
      <c r="AV31" s="459"/>
      <c r="AW31" s="459"/>
      <c r="AX31" s="1127"/>
      <c r="AY31" s="1128"/>
      <c r="AZ31" s="1129"/>
      <c r="BA31" s="1130"/>
      <c r="BB31" s="1164" t="s">
        <v>672</v>
      </c>
      <c r="BC31" s="1165"/>
      <c r="BD31" s="1165"/>
      <c r="BE31" s="1165"/>
      <c r="BF31" s="1166"/>
    </row>
    <row r="32" spans="2:58" ht="20.25" customHeight="1" x14ac:dyDescent="0.3">
      <c r="B32" s="1338"/>
      <c r="C32" s="1181"/>
      <c r="D32" s="1182"/>
      <c r="E32" s="1183"/>
      <c r="F32" s="461"/>
      <c r="G32" s="1083"/>
      <c r="H32" s="1088"/>
      <c r="I32" s="1086"/>
      <c r="J32" s="1086"/>
      <c r="K32" s="1087"/>
      <c r="L32" s="1092"/>
      <c r="M32" s="1093"/>
      <c r="N32" s="1093"/>
      <c r="O32" s="1094"/>
      <c r="P32" s="1136" t="s">
        <v>216</v>
      </c>
      <c r="Q32" s="1137"/>
      <c r="R32" s="1138"/>
      <c r="S32" s="462">
        <f>IF(S31="","",VLOOKUP(S31,'【記載例】シフト記号表（勤務時間帯）'!$C$6:$K$35,9,FALSE))</f>
        <v>4</v>
      </c>
      <c r="T32" s="463" t="str">
        <f>IF(T31="","",VLOOKUP(T31,'【記載例】シフト記号表（勤務時間帯）'!$C$6:$K$35,9,FALSE))</f>
        <v/>
      </c>
      <c r="U32" s="463">
        <f>IF(U31="","",VLOOKUP(U31,'【記載例】シフト記号表（勤務時間帯）'!$C$6:$K$35,9,FALSE))</f>
        <v>4</v>
      </c>
      <c r="V32" s="463">
        <f>IF(V31="","",VLOOKUP(V31,'【記載例】シフト記号表（勤務時間帯）'!$C$6:$K$35,9,FALSE))</f>
        <v>4</v>
      </c>
      <c r="W32" s="463" t="str">
        <f>IF(W31="","",VLOOKUP(W31,'【記載例】シフト記号表（勤務時間帯）'!$C$6:$K$35,9,FALSE))</f>
        <v/>
      </c>
      <c r="X32" s="463">
        <f>IF(X31="","",VLOOKUP(X31,'【記載例】シフト記号表（勤務時間帯）'!$C$6:$K$35,9,FALSE))</f>
        <v>4</v>
      </c>
      <c r="Y32" s="464" t="str">
        <f>IF(Y31="","",VLOOKUP(Y31,'【記載例】シフト記号表（勤務時間帯）'!$C$6:$K$35,9,FALSE))</f>
        <v/>
      </c>
      <c r="Z32" s="462">
        <f>IF(Z31="","",VLOOKUP(Z31,'【記載例】シフト記号表（勤務時間帯）'!$C$6:$K$35,9,FALSE))</f>
        <v>4</v>
      </c>
      <c r="AA32" s="463" t="str">
        <f>IF(AA31="","",VLOOKUP(AA31,'【記載例】シフト記号表（勤務時間帯）'!$C$6:$K$35,9,FALSE))</f>
        <v/>
      </c>
      <c r="AB32" s="463">
        <f>IF(AB31="","",VLOOKUP(AB31,'【記載例】シフト記号表（勤務時間帯）'!$C$6:$K$35,9,FALSE))</f>
        <v>4</v>
      </c>
      <c r="AC32" s="463">
        <f>IF(AC31="","",VLOOKUP(AC31,'【記載例】シフト記号表（勤務時間帯）'!$C$6:$K$35,9,FALSE))</f>
        <v>4</v>
      </c>
      <c r="AD32" s="463" t="str">
        <f>IF(AD31="","",VLOOKUP(AD31,'【記載例】シフト記号表（勤務時間帯）'!$C$6:$K$35,9,FALSE))</f>
        <v/>
      </c>
      <c r="AE32" s="463">
        <f>IF(AE31="","",VLOOKUP(AE31,'【記載例】シフト記号表（勤務時間帯）'!$C$6:$K$35,9,FALSE))</f>
        <v>4</v>
      </c>
      <c r="AF32" s="464" t="str">
        <f>IF(AF31="","",VLOOKUP(AF31,'【記載例】シフト記号表（勤務時間帯）'!$C$6:$K$35,9,FALSE))</f>
        <v/>
      </c>
      <c r="AG32" s="462">
        <f>IF(AG31="","",VLOOKUP(AG31,'【記載例】シフト記号表（勤務時間帯）'!$C$6:$K$35,9,FALSE))</f>
        <v>4</v>
      </c>
      <c r="AH32" s="463" t="str">
        <f>IF(AH31="","",VLOOKUP(AH31,'【記載例】シフト記号表（勤務時間帯）'!$C$6:$K$35,9,FALSE))</f>
        <v/>
      </c>
      <c r="AI32" s="463">
        <f>IF(AI31="","",VLOOKUP(AI31,'【記載例】シフト記号表（勤務時間帯）'!$C$6:$K$35,9,FALSE))</f>
        <v>4</v>
      </c>
      <c r="AJ32" s="463">
        <f>IF(AJ31="","",VLOOKUP(AJ31,'【記載例】シフト記号表（勤務時間帯）'!$C$6:$K$35,9,FALSE))</f>
        <v>4</v>
      </c>
      <c r="AK32" s="463" t="str">
        <f>IF(AK31="","",VLOOKUP(AK31,'【記載例】シフト記号表（勤務時間帯）'!$C$6:$K$35,9,FALSE))</f>
        <v/>
      </c>
      <c r="AL32" s="463">
        <f>IF(AL31="","",VLOOKUP(AL31,'【記載例】シフト記号表（勤務時間帯）'!$C$6:$K$35,9,FALSE))</f>
        <v>4</v>
      </c>
      <c r="AM32" s="464" t="str">
        <f>IF(AM31="","",VLOOKUP(AM31,'【記載例】シフト記号表（勤務時間帯）'!$C$6:$K$35,9,FALSE))</f>
        <v/>
      </c>
      <c r="AN32" s="462">
        <f>IF(AN31="","",VLOOKUP(AN31,'【記載例】シフト記号表（勤務時間帯）'!$C$6:$K$35,9,FALSE))</f>
        <v>4</v>
      </c>
      <c r="AO32" s="463" t="str">
        <f>IF(AO31="","",VLOOKUP(AO31,'【記載例】シフト記号表（勤務時間帯）'!$C$6:$K$35,9,FALSE))</f>
        <v/>
      </c>
      <c r="AP32" s="463">
        <f>IF(AP31="","",VLOOKUP(AP31,'【記載例】シフト記号表（勤務時間帯）'!$C$6:$K$35,9,FALSE))</f>
        <v>4</v>
      </c>
      <c r="AQ32" s="463">
        <f>IF(AQ31="","",VLOOKUP(AQ31,'【記載例】シフト記号表（勤務時間帯）'!$C$6:$K$35,9,FALSE))</f>
        <v>4</v>
      </c>
      <c r="AR32" s="463" t="str">
        <f>IF(AR31="","",VLOOKUP(AR31,'【記載例】シフト記号表（勤務時間帯）'!$C$6:$K$35,9,FALSE))</f>
        <v/>
      </c>
      <c r="AS32" s="463">
        <f>IF(AS31="","",VLOOKUP(AS31,'【記載例】シフト記号表（勤務時間帯）'!$C$6:$K$35,9,FALSE))</f>
        <v>4</v>
      </c>
      <c r="AT32" s="464" t="str">
        <f>IF(AT31="","",VLOOKUP(AT31,'【記載例】シフト記号表（勤務時間帯）'!$C$6:$K$35,9,FALSE))</f>
        <v/>
      </c>
      <c r="AU32" s="462" t="str">
        <f>IF(AU31="","",VLOOKUP(AU31,'【記載例】シフト記号表（勤務時間帯）'!$C$6:$K$35,9,FALSE))</f>
        <v/>
      </c>
      <c r="AV32" s="463" t="str">
        <f>IF(AV31="","",VLOOKUP(AV31,'【記載例】シフト記号表（勤務時間帯）'!$C$6:$K$35,9,FALSE))</f>
        <v/>
      </c>
      <c r="AW32" s="463" t="str">
        <f>IF(AW31="","",VLOOKUP(AW31,'【記載例】シフト記号表（勤務時間帯）'!$C$6:$K$35,9,FALSE))</f>
        <v/>
      </c>
      <c r="AX32" s="1139">
        <f>IF($BB$3="４週",SUM(S32:AT32),IF($BB$3="暦月",SUM(S32:AW32),""))</f>
        <v>64</v>
      </c>
      <c r="AY32" s="1140"/>
      <c r="AZ32" s="1141">
        <f>IF($BB$3="４週",AX32/4,IF($BB$3="暦月",【記載例】通所型サービス!AX32/(【記載例】通所型サービス!$BB$8/7),""))</f>
        <v>16</v>
      </c>
      <c r="BA32" s="1142"/>
      <c r="BB32" s="1167"/>
      <c r="BC32" s="1168"/>
      <c r="BD32" s="1168"/>
      <c r="BE32" s="1168"/>
      <c r="BF32" s="1169"/>
    </row>
    <row r="33" spans="2:58" ht="20.25" customHeight="1" x14ac:dyDescent="0.3">
      <c r="B33" s="1338"/>
      <c r="C33" s="1184"/>
      <c r="D33" s="1185"/>
      <c r="E33" s="1186"/>
      <c r="F33" s="461" t="str">
        <f>C31</f>
        <v>看護職員</v>
      </c>
      <c r="G33" s="1084"/>
      <c r="H33" s="1088"/>
      <c r="I33" s="1086"/>
      <c r="J33" s="1086"/>
      <c r="K33" s="1087"/>
      <c r="L33" s="1095"/>
      <c r="M33" s="1096"/>
      <c r="N33" s="1096"/>
      <c r="O33" s="1097"/>
      <c r="P33" s="1173" t="s">
        <v>217</v>
      </c>
      <c r="Q33" s="1174"/>
      <c r="R33" s="1175"/>
      <c r="S33" s="466">
        <f>IF(S31="","",VLOOKUP(S31,'【記載例】シフト記号表（勤務時間帯）'!$C$6:$U$35,19,FALSE))</f>
        <v>4</v>
      </c>
      <c r="T33" s="467" t="str">
        <f>IF(T31="","",VLOOKUP(T31,'【記載例】シフト記号表（勤務時間帯）'!$C$6:$U$35,19,FALSE))</f>
        <v/>
      </c>
      <c r="U33" s="467">
        <f>IF(U31="","",VLOOKUP(U31,'【記載例】シフト記号表（勤務時間帯）'!$C$6:$U$35,19,FALSE))</f>
        <v>4</v>
      </c>
      <c r="V33" s="467">
        <f>IF(V31="","",VLOOKUP(V31,'【記載例】シフト記号表（勤務時間帯）'!$C$6:$U$35,19,FALSE))</f>
        <v>4</v>
      </c>
      <c r="W33" s="467" t="str">
        <f>IF(W31="","",VLOOKUP(W31,'【記載例】シフト記号表（勤務時間帯）'!$C$6:$U$35,19,FALSE))</f>
        <v/>
      </c>
      <c r="X33" s="467">
        <f>IF(X31="","",VLOOKUP(X31,'【記載例】シフト記号表（勤務時間帯）'!$C$6:$U$35,19,FALSE))</f>
        <v>4</v>
      </c>
      <c r="Y33" s="468" t="str">
        <f>IF(Y31="","",VLOOKUP(Y31,'【記載例】シフト記号表（勤務時間帯）'!$C$6:$U$35,19,FALSE))</f>
        <v/>
      </c>
      <c r="Z33" s="466">
        <f>IF(Z31="","",VLOOKUP(Z31,'【記載例】シフト記号表（勤務時間帯）'!$C$6:$U$35,19,FALSE))</f>
        <v>4</v>
      </c>
      <c r="AA33" s="467" t="str">
        <f>IF(AA31="","",VLOOKUP(AA31,'【記載例】シフト記号表（勤務時間帯）'!$C$6:$U$35,19,FALSE))</f>
        <v/>
      </c>
      <c r="AB33" s="467">
        <f>IF(AB31="","",VLOOKUP(AB31,'【記載例】シフト記号表（勤務時間帯）'!$C$6:$U$35,19,FALSE))</f>
        <v>4</v>
      </c>
      <c r="AC33" s="467">
        <f>IF(AC31="","",VLOOKUP(AC31,'【記載例】シフト記号表（勤務時間帯）'!$C$6:$U$35,19,FALSE))</f>
        <v>4</v>
      </c>
      <c r="AD33" s="467" t="str">
        <f>IF(AD31="","",VLOOKUP(AD31,'【記載例】シフト記号表（勤務時間帯）'!$C$6:$U$35,19,FALSE))</f>
        <v/>
      </c>
      <c r="AE33" s="467">
        <f>IF(AE31="","",VLOOKUP(AE31,'【記載例】シフト記号表（勤務時間帯）'!$C$6:$U$35,19,FALSE))</f>
        <v>4</v>
      </c>
      <c r="AF33" s="468" t="str">
        <f>IF(AF31="","",VLOOKUP(AF31,'【記載例】シフト記号表（勤務時間帯）'!$C$6:$U$35,19,FALSE))</f>
        <v/>
      </c>
      <c r="AG33" s="466">
        <f>IF(AG31="","",VLOOKUP(AG31,'【記載例】シフト記号表（勤務時間帯）'!$C$6:$U$35,19,FALSE))</f>
        <v>4</v>
      </c>
      <c r="AH33" s="467" t="str">
        <f>IF(AH31="","",VLOOKUP(AH31,'【記載例】シフト記号表（勤務時間帯）'!$C$6:$U$35,19,FALSE))</f>
        <v/>
      </c>
      <c r="AI33" s="467">
        <f>IF(AI31="","",VLOOKUP(AI31,'【記載例】シフト記号表（勤務時間帯）'!$C$6:$U$35,19,FALSE))</f>
        <v>4</v>
      </c>
      <c r="AJ33" s="467">
        <f>IF(AJ31="","",VLOOKUP(AJ31,'【記載例】シフト記号表（勤務時間帯）'!$C$6:$U$35,19,FALSE))</f>
        <v>4</v>
      </c>
      <c r="AK33" s="467" t="str">
        <f>IF(AK31="","",VLOOKUP(AK31,'【記載例】シフト記号表（勤務時間帯）'!$C$6:$U$35,19,FALSE))</f>
        <v/>
      </c>
      <c r="AL33" s="467">
        <f>IF(AL31="","",VLOOKUP(AL31,'【記載例】シフト記号表（勤務時間帯）'!$C$6:$U$35,19,FALSE))</f>
        <v>4</v>
      </c>
      <c r="AM33" s="468" t="str">
        <f>IF(AM31="","",VLOOKUP(AM31,'【記載例】シフト記号表（勤務時間帯）'!$C$6:$U$35,19,FALSE))</f>
        <v/>
      </c>
      <c r="AN33" s="466">
        <f>IF(AN31="","",VLOOKUP(AN31,'【記載例】シフト記号表（勤務時間帯）'!$C$6:$U$35,19,FALSE))</f>
        <v>4</v>
      </c>
      <c r="AO33" s="467" t="str">
        <f>IF(AO31="","",VLOOKUP(AO31,'【記載例】シフト記号表（勤務時間帯）'!$C$6:$U$35,19,FALSE))</f>
        <v/>
      </c>
      <c r="AP33" s="467">
        <f>IF(AP31="","",VLOOKUP(AP31,'【記載例】シフト記号表（勤務時間帯）'!$C$6:$U$35,19,FALSE))</f>
        <v>4</v>
      </c>
      <c r="AQ33" s="467">
        <f>IF(AQ31="","",VLOOKUP(AQ31,'【記載例】シフト記号表（勤務時間帯）'!$C$6:$U$35,19,FALSE))</f>
        <v>4</v>
      </c>
      <c r="AR33" s="467" t="str">
        <f>IF(AR31="","",VLOOKUP(AR31,'【記載例】シフト記号表（勤務時間帯）'!$C$6:$U$35,19,FALSE))</f>
        <v/>
      </c>
      <c r="AS33" s="467">
        <f>IF(AS31="","",VLOOKUP(AS31,'【記載例】シフト記号表（勤務時間帯）'!$C$6:$U$35,19,FALSE))</f>
        <v>4</v>
      </c>
      <c r="AT33" s="468" t="str">
        <f>IF(AT31="","",VLOOKUP(AT31,'【記載例】シフト記号表（勤務時間帯）'!$C$6:$U$35,19,FALSE))</f>
        <v/>
      </c>
      <c r="AU33" s="466" t="str">
        <f>IF(AU31="","",VLOOKUP(AU31,'【記載例】シフト記号表（勤務時間帯）'!$C$6:$U$35,19,FALSE))</f>
        <v/>
      </c>
      <c r="AV33" s="467" t="str">
        <f>IF(AV31="","",VLOOKUP(AV31,'【記載例】シフト記号表（勤務時間帯）'!$C$6:$U$35,19,FALSE))</f>
        <v/>
      </c>
      <c r="AW33" s="467" t="str">
        <f>IF(AW31="","",VLOOKUP(AW31,'【記載例】シフト記号表（勤務時間帯）'!$C$6:$U$35,19,FALSE))</f>
        <v/>
      </c>
      <c r="AX33" s="1146">
        <f>IF($BB$3="４週",SUM(S33:AT33),IF($BB$3="暦月",SUM(S33:AW33),""))</f>
        <v>64</v>
      </c>
      <c r="AY33" s="1147"/>
      <c r="AZ33" s="1148">
        <f>IF($BB$3="４週",AX33/4,IF($BB$3="暦月",【記載例】通所型サービス!AX33/(【記載例】通所型サービス!$BB$8/7),""))</f>
        <v>16</v>
      </c>
      <c r="BA33" s="1149"/>
      <c r="BB33" s="1170"/>
      <c r="BC33" s="1171"/>
      <c r="BD33" s="1171"/>
      <c r="BE33" s="1171"/>
      <c r="BF33" s="1172"/>
    </row>
    <row r="34" spans="2:58" ht="20.25" customHeight="1" x14ac:dyDescent="0.3">
      <c r="B34" s="1338">
        <f>B31+1</f>
        <v>5</v>
      </c>
      <c r="C34" s="1178" t="s">
        <v>225</v>
      </c>
      <c r="D34" s="1179"/>
      <c r="E34" s="1180"/>
      <c r="F34" s="469"/>
      <c r="G34" s="1082" t="s">
        <v>673</v>
      </c>
      <c r="H34" s="1085" t="s">
        <v>340</v>
      </c>
      <c r="I34" s="1086"/>
      <c r="J34" s="1086"/>
      <c r="K34" s="1087"/>
      <c r="L34" s="1089" t="s">
        <v>668</v>
      </c>
      <c r="M34" s="1090"/>
      <c r="N34" s="1090"/>
      <c r="O34" s="1091"/>
      <c r="P34" s="1098" t="s">
        <v>215</v>
      </c>
      <c r="Q34" s="1099"/>
      <c r="R34" s="1100"/>
      <c r="S34" s="458"/>
      <c r="T34" s="459" t="s">
        <v>267</v>
      </c>
      <c r="U34" s="459"/>
      <c r="V34" s="459"/>
      <c r="W34" s="459" t="s">
        <v>267</v>
      </c>
      <c r="X34" s="459"/>
      <c r="Y34" s="460" t="s">
        <v>267</v>
      </c>
      <c r="Z34" s="458"/>
      <c r="AA34" s="459" t="s">
        <v>267</v>
      </c>
      <c r="AB34" s="459"/>
      <c r="AC34" s="459"/>
      <c r="AD34" s="459" t="s">
        <v>267</v>
      </c>
      <c r="AE34" s="459"/>
      <c r="AF34" s="460" t="s">
        <v>267</v>
      </c>
      <c r="AG34" s="458"/>
      <c r="AH34" s="459" t="s">
        <v>267</v>
      </c>
      <c r="AI34" s="459"/>
      <c r="AJ34" s="459"/>
      <c r="AK34" s="459" t="s">
        <v>267</v>
      </c>
      <c r="AL34" s="459"/>
      <c r="AM34" s="460" t="s">
        <v>267</v>
      </c>
      <c r="AN34" s="458"/>
      <c r="AO34" s="459" t="s">
        <v>267</v>
      </c>
      <c r="AP34" s="459"/>
      <c r="AQ34" s="459"/>
      <c r="AR34" s="459" t="s">
        <v>267</v>
      </c>
      <c r="AS34" s="459"/>
      <c r="AT34" s="460" t="s">
        <v>267</v>
      </c>
      <c r="AU34" s="458"/>
      <c r="AV34" s="459"/>
      <c r="AW34" s="459"/>
      <c r="AX34" s="1127"/>
      <c r="AY34" s="1128"/>
      <c r="AZ34" s="1129"/>
      <c r="BA34" s="1130"/>
      <c r="BB34" s="1164" t="s">
        <v>227</v>
      </c>
      <c r="BC34" s="1165"/>
      <c r="BD34" s="1165"/>
      <c r="BE34" s="1165"/>
      <c r="BF34" s="1166"/>
    </row>
    <row r="35" spans="2:58" ht="20.25" customHeight="1" x14ac:dyDescent="0.3">
      <c r="B35" s="1338"/>
      <c r="C35" s="1181"/>
      <c r="D35" s="1182"/>
      <c r="E35" s="1183"/>
      <c r="F35" s="461"/>
      <c r="G35" s="1083"/>
      <c r="H35" s="1088"/>
      <c r="I35" s="1086"/>
      <c r="J35" s="1086"/>
      <c r="K35" s="1087"/>
      <c r="L35" s="1092"/>
      <c r="M35" s="1093"/>
      <c r="N35" s="1093"/>
      <c r="O35" s="1094"/>
      <c r="P35" s="1136" t="s">
        <v>216</v>
      </c>
      <c r="Q35" s="1137"/>
      <c r="R35" s="1138"/>
      <c r="S35" s="462" t="str">
        <f>IF(S34="","",VLOOKUP(S34,'【記載例】シフト記号表（勤務時間帯）'!$C$6:$K$35,9,FALSE))</f>
        <v/>
      </c>
      <c r="T35" s="463">
        <f>IF(T34="","",VLOOKUP(T34,'【記載例】シフト記号表（勤務時間帯）'!$C$6:$K$35,9,FALSE))</f>
        <v>4</v>
      </c>
      <c r="U35" s="463" t="str">
        <f>IF(U34="","",VLOOKUP(U34,'【記載例】シフト記号表（勤務時間帯）'!$C$6:$K$35,9,FALSE))</f>
        <v/>
      </c>
      <c r="V35" s="463" t="str">
        <f>IF(V34="","",VLOOKUP(V34,'【記載例】シフト記号表（勤務時間帯）'!$C$6:$K$35,9,FALSE))</f>
        <v/>
      </c>
      <c r="W35" s="463">
        <f>IF(W34="","",VLOOKUP(W34,'【記載例】シフト記号表（勤務時間帯）'!$C$6:$K$35,9,FALSE))</f>
        <v>4</v>
      </c>
      <c r="X35" s="463" t="str">
        <f>IF(X34="","",VLOOKUP(X34,'【記載例】シフト記号表（勤務時間帯）'!$C$6:$K$35,9,FALSE))</f>
        <v/>
      </c>
      <c r="Y35" s="464">
        <f>IF(Y34="","",VLOOKUP(Y34,'【記載例】シフト記号表（勤務時間帯）'!$C$6:$K$35,9,FALSE))</f>
        <v>4</v>
      </c>
      <c r="Z35" s="462" t="str">
        <f>IF(Z34="","",VLOOKUP(Z34,'【記載例】シフト記号表（勤務時間帯）'!$C$6:$K$35,9,FALSE))</f>
        <v/>
      </c>
      <c r="AA35" s="463">
        <f>IF(AA34="","",VLOOKUP(AA34,'【記載例】シフト記号表（勤務時間帯）'!$C$6:$K$35,9,FALSE))</f>
        <v>4</v>
      </c>
      <c r="AB35" s="463" t="str">
        <f>IF(AB34="","",VLOOKUP(AB34,'【記載例】シフト記号表（勤務時間帯）'!$C$6:$K$35,9,FALSE))</f>
        <v/>
      </c>
      <c r="AC35" s="463" t="str">
        <f>IF(AC34="","",VLOOKUP(AC34,'【記載例】シフト記号表（勤務時間帯）'!$C$6:$K$35,9,FALSE))</f>
        <v/>
      </c>
      <c r="AD35" s="463">
        <f>IF(AD34="","",VLOOKUP(AD34,'【記載例】シフト記号表（勤務時間帯）'!$C$6:$K$35,9,FALSE))</f>
        <v>4</v>
      </c>
      <c r="AE35" s="463" t="str">
        <f>IF(AE34="","",VLOOKUP(AE34,'【記載例】シフト記号表（勤務時間帯）'!$C$6:$K$35,9,FALSE))</f>
        <v/>
      </c>
      <c r="AF35" s="464">
        <f>IF(AF34="","",VLOOKUP(AF34,'【記載例】シフト記号表（勤務時間帯）'!$C$6:$K$35,9,FALSE))</f>
        <v>4</v>
      </c>
      <c r="AG35" s="462" t="str">
        <f>IF(AG34="","",VLOOKUP(AG34,'【記載例】シフト記号表（勤務時間帯）'!$C$6:$K$35,9,FALSE))</f>
        <v/>
      </c>
      <c r="AH35" s="463">
        <f>IF(AH34="","",VLOOKUP(AH34,'【記載例】シフト記号表（勤務時間帯）'!$C$6:$K$35,9,FALSE))</f>
        <v>4</v>
      </c>
      <c r="AI35" s="463" t="str">
        <f>IF(AI34="","",VLOOKUP(AI34,'【記載例】シフト記号表（勤務時間帯）'!$C$6:$K$35,9,FALSE))</f>
        <v/>
      </c>
      <c r="AJ35" s="463" t="str">
        <f>IF(AJ34="","",VLOOKUP(AJ34,'【記載例】シフト記号表（勤務時間帯）'!$C$6:$K$35,9,FALSE))</f>
        <v/>
      </c>
      <c r="AK35" s="463">
        <f>IF(AK34="","",VLOOKUP(AK34,'【記載例】シフト記号表（勤務時間帯）'!$C$6:$K$35,9,FALSE))</f>
        <v>4</v>
      </c>
      <c r="AL35" s="463" t="str">
        <f>IF(AL34="","",VLOOKUP(AL34,'【記載例】シフト記号表（勤務時間帯）'!$C$6:$K$35,9,FALSE))</f>
        <v/>
      </c>
      <c r="AM35" s="464">
        <f>IF(AM34="","",VLOOKUP(AM34,'【記載例】シフト記号表（勤務時間帯）'!$C$6:$K$35,9,FALSE))</f>
        <v>4</v>
      </c>
      <c r="AN35" s="462" t="str">
        <f>IF(AN34="","",VLOOKUP(AN34,'【記載例】シフト記号表（勤務時間帯）'!$C$6:$K$35,9,FALSE))</f>
        <v/>
      </c>
      <c r="AO35" s="463">
        <f>IF(AO34="","",VLOOKUP(AO34,'【記載例】シフト記号表（勤務時間帯）'!$C$6:$K$35,9,FALSE))</f>
        <v>4</v>
      </c>
      <c r="AP35" s="463" t="str">
        <f>IF(AP34="","",VLOOKUP(AP34,'【記載例】シフト記号表（勤務時間帯）'!$C$6:$K$35,9,FALSE))</f>
        <v/>
      </c>
      <c r="AQ35" s="463" t="str">
        <f>IF(AQ34="","",VLOOKUP(AQ34,'【記載例】シフト記号表（勤務時間帯）'!$C$6:$K$35,9,FALSE))</f>
        <v/>
      </c>
      <c r="AR35" s="463">
        <f>IF(AR34="","",VLOOKUP(AR34,'【記載例】シフト記号表（勤務時間帯）'!$C$6:$K$35,9,FALSE))</f>
        <v>4</v>
      </c>
      <c r="AS35" s="463" t="str">
        <f>IF(AS34="","",VLOOKUP(AS34,'【記載例】シフト記号表（勤務時間帯）'!$C$6:$K$35,9,FALSE))</f>
        <v/>
      </c>
      <c r="AT35" s="464">
        <f>IF(AT34="","",VLOOKUP(AT34,'【記載例】シフト記号表（勤務時間帯）'!$C$6:$K$35,9,FALSE))</f>
        <v>4</v>
      </c>
      <c r="AU35" s="462" t="str">
        <f>IF(AU34="","",VLOOKUP(AU34,'【記載例】シフト記号表（勤務時間帯）'!$C$6:$K$35,9,FALSE))</f>
        <v/>
      </c>
      <c r="AV35" s="463" t="str">
        <f>IF(AV34="","",VLOOKUP(AV34,'【記載例】シフト記号表（勤務時間帯）'!$C$6:$K$35,9,FALSE))</f>
        <v/>
      </c>
      <c r="AW35" s="463" t="str">
        <f>IF(AW34="","",VLOOKUP(AW34,'【記載例】シフト記号表（勤務時間帯）'!$C$6:$K$35,9,FALSE))</f>
        <v/>
      </c>
      <c r="AX35" s="1139">
        <f>IF($BB$3="４週",SUM(S35:AT35),IF($BB$3="暦月",SUM(S35:AW35),""))</f>
        <v>48</v>
      </c>
      <c r="AY35" s="1140"/>
      <c r="AZ35" s="1141">
        <f>IF($BB$3="４週",AX35/4,IF($BB$3="暦月",【記載例】通所型サービス!AX35/(【記載例】通所型サービス!$BB$8/7),""))</f>
        <v>12</v>
      </c>
      <c r="BA35" s="1142"/>
      <c r="BB35" s="1167"/>
      <c r="BC35" s="1168"/>
      <c r="BD35" s="1168"/>
      <c r="BE35" s="1168"/>
      <c r="BF35" s="1169"/>
    </row>
    <row r="36" spans="2:58" ht="20.25" customHeight="1" x14ac:dyDescent="0.3">
      <c r="B36" s="1338"/>
      <c r="C36" s="1184"/>
      <c r="D36" s="1185"/>
      <c r="E36" s="1186"/>
      <c r="F36" s="461" t="str">
        <f>C34</f>
        <v>看護職員</v>
      </c>
      <c r="G36" s="1084"/>
      <c r="H36" s="1088"/>
      <c r="I36" s="1086"/>
      <c r="J36" s="1086"/>
      <c r="K36" s="1087"/>
      <c r="L36" s="1095"/>
      <c r="M36" s="1096"/>
      <c r="N36" s="1096"/>
      <c r="O36" s="1097"/>
      <c r="P36" s="1173" t="s">
        <v>217</v>
      </c>
      <c r="Q36" s="1174"/>
      <c r="R36" s="1175"/>
      <c r="S36" s="466" t="str">
        <f>IF(S34="","",VLOOKUP(S34,'【記載例】シフト記号表（勤務時間帯）'!$C$6:$U$35,19,FALSE))</f>
        <v/>
      </c>
      <c r="T36" s="467">
        <f>IF(T34="","",VLOOKUP(T34,'【記載例】シフト記号表（勤務時間帯）'!$C$6:$U$35,19,FALSE))</f>
        <v>4</v>
      </c>
      <c r="U36" s="467" t="str">
        <f>IF(U34="","",VLOOKUP(U34,'【記載例】シフト記号表（勤務時間帯）'!$C$6:$U$35,19,FALSE))</f>
        <v/>
      </c>
      <c r="V36" s="467" t="str">
        <f>IF(V34="","",VLOOKUP(V34,'【記載例】シフト記号表（勤務時間帯）'!$C$6:$U$35,19,FALSE))</f>
        <v/>
      </c>
      <c r="W36" s="467">
        <f>IF(W34="","",VLOOKUP(W34,'【記載例】シフト記号表（勤務時間帯）'!$C$6:$U$35,19,FALSE))</f>
        <v>4</v>
      </c>
      <c r="X36" s="467" t="str">
        <f>IF(X34="","",VLOOKUP(X34,'【記載例】シフト記号表（勤務時間帯）'!$C$6:$U$35,19,FALSE))</f>
        <v/>
      </c>
      <c r="Y36" s="468">
        <f>IF(Y34="","",VLOOKUP(Y34,'【記載例】シフト記号表（勤務時間帯）'!$C$6:$U$35,19,FALSE))</f>
        <v>4</v>
      </c>
      <c r="Z36" s="466" t="str">
        <f>IF(Z34="","",VLOOKUP(Z34,'【記載例】シフト記号表（勤務時間帯）'!$C$6:$U$35,19,FALSE))</f>
        <v/>
      </c>
      <c r="AA36" s="467">
        <f>IF(AA34="","",VLOOKUP(AA34,'【記載例】シフト記号表（勤務時間帯）'!$C$6:$U$35,19,FALSE))</f>
        <v>4</v>
      </c>
      <c r="AB36" s="467" t="str">
        <f>IF(AB34="","",VLOOKUP(AB34,'【記載例】シフト記号表（勤務時間帯）'!$C$6:$U$35,19,FALSE))</f>
        <v/>
      </c>
      <c r="AC36" s="467" t="str">
        <f>IF(AC34="","",VLOOKUP(AC34,'【記載例】シフト記号表（勤務時間帯）'!$C$6:$U$35,19,FALSE))</f>
        <v/>
      </c>
      <c r="AD36" s="467">
        <f>IF(AD34="","",VLOOKUP(AD34,'【記載例】シフト記号表（勤務時間帯）'!$C$6:$U$35,19,FALSE))</f>
        <v>4</v>
      </c>
      <c r="AE36" s="467" t="str">
        <f>IF(AE34="","",VLOOKUP(AE34,'【記載例】シフト記号表（勤務時間帯）'!$C$6:$U$35,19,FALSE))</f>
        <v/>
      </c>
      <c r="AF36" s="468">
        <f>IF(AF34="","",VLOOKUP(AF34,'【記載例】シフト記号表（勤務時間帯）'!$C$6:$U$35,19,FALSE))</f>
        <v>4</v>
      </c>
      <c r="AG36" s="466" t="str">
        <f>IF(AG34="","",VLOOKUP(AG34,'【記載例】シフト記号表（勤務時間帯）'!$C$6:$U$35,19,FALSE))</f>
        <v/>
      </c>
      <c r="AH36" s="467">
        <f>IF(AH34="","",VLOOKUP(AH34,'【記載例】シフト記号表（勤務時間帯）'!$C$6:$U$35,19,FALSE))</f>
        <v>4</v>
      </c>
      <c r="AI36" s="467" t="str">
        <f>IF(AI34="","",VLOOKUP(AI34,'【記載例】シフト記号表（勤務時間帯）'!$C$6:$U$35,19,FALSE))</f>
        <v/>
      </c>
      <c r="AJ36" s="467" t="str">
        <f>IF(AJ34="","",VLOOKUP(AJ34,'【記載例】シフト記号表（勤務時間帯）'!$C$6:$U$35,19,FALSE))</f>
        <v/>
      </c>
      <c r="AK36" s="467">
        <f>IF(AK34="","",VLOOKUP(AK34,'【記載例】シフト記号表（勤務時間帯）'!$C$6:$U$35,19,FALSE))</f>
        <v>4</v>
      </c>
      <c r="AL36" s="467" t="str">
        <f>IF(AL34="","",VLOOKUP(AL34,'【記載例】シフト記号表（勤務時間帯）'!$C$6:$U$35,19,FALSE))</f>
        <v/>
      </c>
      <c r="AM36" s="468">
        <f>IF(AM34="","",VLOOKUP(AM34,'【記載例】シフト記号表（勤務時間帯）'!$C$6:$U$35,19,FALSE))</f>
        <v>4</v>
      </c>
      <c r="AN36" s="466" t="str">
        <f>IF(AN34="","",VLOOKUP(AN34,'【記載例】シフト記号表（勤務時間帯）'!$C$6:$U$35,19,FALSE))</f>
        <v/>
      </c>
      <c r="AO36" s="467">
        <f>IF(AO34="","",VLOOKUP(AO34,'【記載例】シフト記号表（勤務時間帯）'!$C$6:$U$35,19,FALSE))</f>
        <v>4</v>
      </c>
      <c r="AP36" s="467" t="str">
        <f>IF(AP34="","",VLOOKUP(AP34,'【記載例】シフト記号表（勤務時間帯）'!$C$6:$U$35,19,FALSE))</f>
        <v/>
      </c>
      <c r="AQ36" s="467" t="str">
        <f>IF(AQ34="","",VLOOKUP(AQ34,'【記載例】シフト記号表（勤務時間帯）'!$C$6:$U$35,19,FALSE))</f>
        <v/>
      </c>
      <c r="AR36" s="467">
        <f>IF(AR34="","",VLOOKUP(AR34,'【記載例】シフト記号表（勤務時間帯）'!$C$6:$U$35,19,FALSE))</f>
        <v>4</v>
      </c>
      <c r="AS36" s="467" t="str">
        <f>IF(AS34="","",VLOOKUP(AS34,'【記載例】シフト記号表（勤務時間帯）'!$C$6:$U$35,19,FALSE))</f>
        <v/>
      </c>
      <c r="AT36" s="468">
        <f>IF(AT34="","",VLOOKUP(AT34,'【記載例】シフト記号表（勤務時間帯）'!$C$6:$U$35,19,FALSE))</f>
        <v>4</v>
      </c>
      <c r="AU36" s="466" t="str">
        <f>IF(AU34="","",VLOOKUP(AU34,'【記載例】シフト記号表（勤務時間帯）'!$C$6:$U$35,19,FALSE))</f>
        <v/>
      </c>
      <c r="AV36" s="467" t="str">
        <f>IF(AV34="","",VLOOKUP(AV34,'【記載例】シフト記号表（勤務時間帯）'!$C$6:$U$35,19,FALSE))</f>
        <v/>
      </c>
      <c r="AW36" s="467" t="str">
        <f>IF(AW34="","",VLOOKUP(AW34,'【記載例】シフト記号表（勤務時間帯）'!$C$6:$U$35,19,FALSE))</f>
        <v/>
      </c>
      <c r="AX36" s="1146">
        <f>IF($BB$3="４週",SUM(S36:AT36),IF($BB$3="暦月",SUM(S36:AW36),""))</f>
        <v>48</v>
      </c>
      <c r="AY36" s="1147"/>
      <c r="AZ36" s="1148">
        <f>IF($BB$3="４週",AX36/4,IF($BB$3="暦月",【記載例】通所型サービス!AX36/(【記載例】通所型サービス!$BB$8/7),""))</f>
        <v>12</v>
      </c>
      <c r="BA36" s="1149"/>
      <c r="BB36" s="1170"/>
      <c r="BC36" s="1171"/>
      <c r="BD36" s="1171"/>
      <c r="BE36" s="1171"/>
      <c r="BF36" s="1172"/>
    </row>
    <row r="37" spans="2:58" ht="20.25" customHeight="1" x14ac:dyDescent="0.3">
      <c r="B37" s="1338">
        <f>B34+1</f>
        <v>6</v>
      </c>
      <c r="C37" s="1178" t="s">
        <v>226</v>
      </c>
      <c r="D37" s="1179"/>
      <c r="E37" s="1180"/>
      <c r="F37" s="469"/>
      <c r="G37" s="1082" t="s">
        <v>670</v>
      </c>
      <c r="H37" s="1085" t="s">
        <v>667</v>
      </c>
      <c r="I37" s="1086"/>
      <c r="J37" s="1086"/>
      <c r="K37" s="1087"/>
      <c r="L37" s="1089" t="s">
        <v>668</v>
      </c>
      <c r="M37" s="1090"/>
      <c r="N37" s="1090"/>
      <c r="O37" s="1091"/>
      <c r="P37" s="1098" t="s">
        <v>215</v>
      </c>
      <c r="Q37" s="1099"/>
      <c r="R37" s="1100"/>
      <c r="S37" s="458"/>
      <c r="T37" s="459" t="s">
        <v>242</v>
      </c>
      <c r="U37" s="459" t="s">
        <v>242</v>
      </c>
      <c r="V37" s="459"/>
      <c r="W37" s="459"/>
      <c r="X37" s="459" t="s">
        <v>242</v>
      </c>
      <c r="Y37" s="460"/>
      <c r="Z37" s="458"/>
      <c r="AA37" s="459" t="s">
        <v>242</v>
      </c>
      <c r="AB37" s="459" t="s">
        <v>242</v>
      </c>
      <c r="AC37" s="459"/>
      <c r="AD37" s="459"/>
      <c r="AE37" s="459" t="s">
        <v>242</v>
      </c>
      <c r="AF37" s="460"/>
      <c r="AG37" s="458"/>
      <c r="AH37" s="459" t="s">
        <v>242</v>
      </c>
      <c r="AI37" s="459" t="s">
        <v>242</v>
      </c>
      <c r="AJ37" s="459"/>
      <c r="AK37" s="459"/>
      <c r="AL37" s="459" t="s">
        <v>242</v>
      </c>
      <c r="AM37" s="460"/>
      <c r="AN37" s="458"/>
      <c r="AO37" s="459" t="s">
        <v>242</v>
      </c>
      <c r="AP37" s="459" t="s">
        <v>242</v>
      </c>
      <c r="AQ37" s="459"/>
      <c r="AR37" s="459"/>
      <c r="AS37" s="459" t="s">
        <v>242</v>
      </c>
      <c r="AT37" s="460"/>
      <c r="AU37" s="458"/>
      <c r="AV37" s="459"/>
      <c r="AW37" s="459"/>
      <c r="AX37" s="1127"/>
      <c r="AY37" s="1128"/>
      <c r="AZ37" s="1129"/>
      <c r="BA37" s="1130"/>
      <c r="BB37" s="1164" t="s">
        <v>224</v>
      </c>
      <c r="BC37" s="1165"/>
      <c r="BD37" s="1165"/>
      <c r="BE37" s="1165"/>
      <c r="BF37" s="1166"/>
    </row>
    <row r="38" spans="2:58" ht="20.25" customHeight="1" x14ac:dyDescent="0.3">
      <c r="B38" s="1338"/>
      <c r="C38" s="1181"/>
      <c r="D38" s="1182"/>
      <c r="E38" s="1183"/>
      <c r="F38" s="461"/>
      <c r="G38" s="1083"/>
      <c r="H38" s="1088"/>
      <c r="I38" s="1086"/>
      <c r="J38" s="1086"/>
      <c r="K38" s="1087"/>
      <c r="L38" s="1092"/>
      <c r="M38" s="1093"/>
      <c r="N38" s="1093"/>
      <c r="O38" s="1094"/>
      <c r="P38" s="1136" t="s">
        <v>216</v>
      </c>
      <c r="Q38" s="1137"/>
      <c r="R38" s="1138"/>
      <c r="S38" s="462" t="str">
        <f>IF(S37="","",VLOOKUP(S37,'【記載例】シフト記号表（勤務時間帯）'!$C$6:$K$35,9,FALSE))</f>
        <v/>
      </c>
      <c r="T38" s="463">
        <f>IF(T37="","",VLOOKUP(T37,'【記載例】シフト記号表（勤務時間帯）'!$C$6:$K$35,9,FALSE))</f>
        <v>8</v>
      </c>
      <c r="U38" s="463">
        <f>IF(U37="","",VLOOKUP(U37,'【記載例】シフト記号表（勤務時間帯）'!$C$6:$K$35,9,FALSE))</f>
        <v>8</v>
      </c>
      <c r="V38" s="463" t="str">
        <f>IF(V37="","",VLOOKUP(V37,'【記載例】シフト記号表（勤務時間帯）'!$C$6:$K$35,9,FALSE))</f>
        <v/>
      </c>
      <c r="W38" s="463" t="str">
        <f>IF(W37="","",VLOOKUP(W37,'【記載例】シフト記号表（勤務時間帯）'!$C$6:$K$35,9,FALSE))</f>
        <v/>
      </c>
      <c r="X38" s="463">
        <f>IF(X37="","",VLOOKUP(X37,'【記載例】シフト記号表（勤務時間帯）'!$C$6:$K$35,9,FALSE))</f>
        <v>8</v>
      </c>
      <c r="Y38" s="464" t="str">
        <f>IF(Y37="","",VLOOKUP(Y37,'【記載例】シフト記号表（勤務時間帯）'!$C$6:$K$35,9,FALSE))</f>
        <v/>
      </c>
      <c r="Z38" s="462" t="str">
        <f>IF(Z37="","",VLOOKUP(Z37,'【記載例】シフト記号表（勤務時間帯）'!$C$6:$K$35,9,FALSE))</f>
        <v/>
      </c>
      <c r="AA38" s="463">
        <f>IF(AA37="","",VLOOKUP(AA37,'【記載例】シフト記号表（勤務時間帯）'!$C$6:$K$35,9,FALSE))</f>
        <v>8</v>
      </c>
      <c r="AB38" s="463">
        <f>IF(AB37="","",VLOOKUP(AB37,'【記載例】シフト記号表（勤務時間帯）'!$C$6:$K$35,9,FALSE))</f>
        <v>8</v>
      </c>
      <c r="AC38" s="463" t="str">
        <f>IF(AC37="","",VLOOKUP(AC37,'【記載例】シフト記号表（勤務時間帯）'!$C$6:$K$35,9,FALSE))</f>
        <v/>
      </c>
      <c r="AD38" s="463" t="str">
        <f>IF(AD37="","",VLOOKUP(AD37,'【記載例】シフト記号表（勤務時間帯）'!$C$6:$K$35,9,FALSE))</f>
        <v/>
      </c>
      <c r="AE38" s="463">
        <f>IF(AE37="","",VLOOKUP(AE37,'【記載例】シフト記号表（勤務時間帯）'!$C$6:$K$35,9,FALSE))</f>
        <v>8</v>
      </c>
      <c r="AF38" s="464" t="str">
        <f>IF(AF37="","",VLOOKUP(AF37,'【記載例】シフト記号表（勤務時間帯）'!$C$6:$K$35,9,FALSE))</f>
        <v/>
      </c>
      <c r="AG38" s="462" t="str">
        <f>IF(AG37="","",VLOOKUP(AG37,'【記載例】シフト記号表（勤務時間帯）'!$C$6:$K$35,9,FALSE))</f>
        <v/>
      </c>
      <c r="AH38" s="463">
        <f>IF(AH37="","",VLOOKUP(AH37,'【記載例】シフト記号表（勤務時間帯）'!$C$6:$K$35,9,FALSE))</f>
        <v>8</v>
      </c>
      <c r="AI38" s="463">
        <f>IF(AI37="","",VLOOKUP(AI37,'【記載例】シフト記号表（勤務時間帯）'!$C$6:$K$35,9,FALSE))</f>
        <v>8</v>
      </c>
      <c r="AJ38" s="463" t="str">
        <f>IF(AJ37="","",VLOOKUP(AJ37,'【記載例】シフト記号表（勤務時間帯）'!$C$6:$K$35,9,FALSE))</f>
        <v/>
      </c>
      <c r="AK38" s="463" t="str">
        <f>IF(AK37="","",VLOOKUP(AK37,'【記載例】シフト記号表（勤務時間帯）'!$C$6:$K$35,9,FALSE))</f>
        <v/>
      </c>
      <c r="AL38" s="463">
        <f>IF(AL37="","",VLOOKUP(AL37,'【記載例】シフト記号表（勤務時間帯）'!$C$6:$K$35,9,FALSE))</f>
        <v>8</v>
      </c>
      <c r="AM38" s="464" t="str">
        <f>IF(AM37="","",VLOOKUP(AM37,'【記載例】シフト記号表（勤務時間帯）'!$C$6:$K$35,9,FALSE))</f>
        <v/>
      </c>
      <c r="AN38" s="462" t="str">
        <f>IF(AN37="","",VLOOKUP(AN37,'【記載例】シフト記号表（勤務時間帯）'!$C$6:$K$35,9,FALSE))</f>
        <v/>
      </c>
      <c r="AO38" s="463">
        <f>IF(AO37="","",VLOOKUP(AO37,'【記載例】シフト記号表（勤務時間帯）'!$C$6:$K$35,9,FALSE))</f>
        <v>8</v>
      </c>
      <c r="AP38" s="463">
        <f>IF(AP37="","",VLOOKUP(AP37,'【記載例】シフト記号表（勤務時間帯）'!$C$6:$K$35,9,FALSE))</f>
        <v>8</v>
      </c>
      <c r="AQ38" s="463" t="str">
        <f>IF(AQ37="","",VLOOKUP(AQ37,'【記載例】シフト記号表（勤務時間帯）'!$C$6:$K$35,9,FALSE))</f>
        <v/>
      </c>
      <c r="AR38" s="463" t="str">
        <f>IF(AR37="","",VLOOKUP(AR37,'【記載例】シフト記号表（勤務時間帯）'!$C$6:$K$35,9,FALSE))</f>
        <v/>
      </c>
      <c r="AS38" s="463">
        <f>IF(AS37="","",VLOOKUP(AS37,'【記載例】シフト記号表（勤務時間帯）'!$C$6:$K$35,9,FALSE))</f>
        <v>8</v>
      </c>
      <c r="AT38" s="464" t="str">
        <f>IF(AT37="","",VLOOKUP(AT37,'【記載例】シフト記号表（勤務時間帯）'!$C$6:$K$35,9,FALSE))</f>
        <v/>
      </c>
      <c r="AU38" s="462" t="str">
        <f>IF(AU37="","",VLOOKUP(AU37,'【記載例】シフト記号表（勤務時間帯）'!$C$6:$K$35,9,FALSE))</f>
        <v/>
      </c>
      <c r="AV38" s="463" t="str">
        <f>IF(AV37="","",VLOOKUP(AV37,'【記載例】シフト記号表（勤務時間帯）'!$C$6:$K$35,9,FALSE))</f>
        <v/>
      </c>
      <c r="AW38" s="463" t="str">
        <f>IF(AW37="","",VLOOKUP(AW37,'【記載例】シフト記号表（勤務時間帯）'!$C$6:$K$35,9,FALSE))</f>
        <v/>
      </c>
      <c r="AX38" s="1139">
        <f>IF($BB$3="４週",SUM(S38:AT38),IF($BB$3="暦月",SUM(S38:AW38),""))</f>
        <v>96</v>
      </c>
      <c r="AY38" s="1140"/>
      <c r="AZ38" s="1141">
        <f>IF($BB$3="４週",AX38/4,IF($BB$3="暦月",【記載例】通所型サービス!AX38/(【記載例】通所型サービス!$BB$8/7),""))</f>
        <v>24</v>
      </c>
      <c r="BA38" s="1142"/>
      <c r="BB38" s="1167"/>
      <c r="BC38" s="1168"/>
      <c r="BD38" s="1168"/>
      <c r="BE38" s="1168"/>
      <c r="BF38" s="1169"/>
    </row>
    <row r="39" spans="2:58" ht="20.25" customHeight="1" x14ac:dyDescent="0.3">
      <c r="B39" s="1338"/>
      <c r="C39" s="1184"/>
      <c r="D39" s="1185"/>
      <c r="E39" s="1186"/>
      <c r="F39" s="461" t="str">
        <f>C37</f>
        <v>介護職員</v>
      </c>
      <c r="G39" s="1084"/>
      <c r="H39" s="1088"/>
      <c r="I39" s="1086"/>
      <c r="J39" s="1086"/>
      <c r="K39" s="1087"/>
      <c r="L39" s="1095"/>
      <c r="M39" s="1096"/>
      <c r="N39" s="1096"/>
      <c r="O39" s="1097"/>
      <c r="P39" s="1173" t="s">
        <v>217</v>
      </c>
      <c r="Q39" s="1174"/>
      <c r="R39" s="1175"/>
      <c r="S39" s="466" t="str">
        <f>IF(S37="","",VLOOKUP(S37,'【記載例】シフト記号表（勤務時間帯）'!$C$6:$U$35,19,FALSE))</f>
        <v/>
      </c>
      <c r="T39" s="467">
        <f>IF(T37="","",VLOOKUP(T37,'【記載例】シフト記号表（勤務時間帯）'!$C$6:$U$35,19,FALSE))</f>
        <v>7</v>
      </c>
      <c r="U39" s="467">
        <f>IF(U37="","",VLOOKUP(U37,'【記載例】シフト記号表（勤務時間帯）'!$C$6:$U$35,19,FALSE))</f>
        <v>7</v>
      </c>
      <c r="V39" s="467" t="str">
        <f>IF(V37="","",VLOOKUP(V37,'【記載例】シフト記号表（勤務時間帯）'!$C$6:$U$35,19,FALSE))</f>
        <v/>
      </c>
      <c r="W39" s="467" t="str">
        <f>IF(W37="","",VLOOKUP(W37,'【記載例】シフト記号表（勤務時間帯）'!$C$6:$U$35,19,FALSE))</f>
        <v/>
      </c>
      <c r="X39" s="467">
        <f>IF(X37="","",VLOOKUP(X37,'【記載例】シフト記号表（勤務時間帯）'!$C$6:$U$35,19,FALSE))</f>
        <v>7</v>
      </c>
      <c r="Y39" s="468" t="str">
        <f>IF(Y37="","",VLOOKUP(Y37,'【記載例】シフト記号表（勤務時間帯）'!$C$6:$U$35,19,FALSE))</f>
        <v/>
      </c>
      <c r="Z39" s="466" t="str">
        <f>IF(Z37="","",VLOOKUP(Z37,'【記載例】シフト記号表（勤務時間帯）'!$C$6:$U$35,19,FALSE))</f>
        <v/>
      </c>
      <c r="AA39" s="467">
        <f>IF(AA37="","",VLOOKUP(AA37,'【記載例】シフト記号表（勤務時間帯）'!$C$6:$U$35,19,FALSE))</f>
        <v>7</v>
      </c>
      <c r="AB39" s="467">
        <f>IF(AB37="","",VLOOKUP(AB37,'【記載例】シフト記号表（勤務時間帯）'!$C$6:$U$35,19,FALSE))</f>
        <v>7</v>
      </c>
      <c r="AC39" s="467" t="str">
        <f>IF(AC37="","",VLOOKUP(AC37,'【記載例】シフト記号表（勤務時間帯）'!$C$6:$U$35,19,FALSE))</f>
        <v/>
      </c>
      <c r="AD39" s="467" t="str">
        <f>IF(AD37="","",VLOOKUP(AD37,'【記載例】シフト記号表（勤務時間帯）'!$C$6:$U$35,19,FALSE))</f>
        <v/>
      </c>
      <c r="AE39" s="467">
        <f>IF(AE37="","",VLOOKUP(AE37,'【記載例】シフト記号表（勤務時間帯）'!$C$6:$U$35,19,FALSE))</f>
        <v>7</v>
      </c>
      <c r="AF39" s="468" t="str">
        <f>IF(AF37="","",VLOOKUP(AF37,'【記載例】シフト記号表（勤務時間帯）'!$C$6:$U$35,19,FALSE))</f>
        <v/>
      </c>
      <c r="AG39" s="466" t="str">
        <f>IF(AG37="","",VLOOKUP(AG37,'【記載例】シフト記号表（勤務時間帯）'!$C$6:$U$35,19,FALSE))</f>
        <v/>
      </c>
      <c r="AH39" s="467">
        <f>IF(AH37="","",VLOOKUP(AH37,'【記載例】シフト記号表（勤務時間帯）'!$C$6:$U$35,19,FALSE))</f>
        <v>7</v>
      </c>
      <c r="AI39" s="467">
        <f>IF(AI37="","",VLOOKUP(AI37,'【記載例】シフト記号表（勤務時間帯）'!$C$6:$U$35,19,FALSE))</f>
        <v>7</v>
      </c>
      <c r="AJ39" s="467" t="str">
        <f>IF(AJ37="","",VLOOKUP(AJ37,'【記載例】シフト記号表（勤務時間帯）'!$C$6:$U$35,19,FALSE))</f>
        <v/>
      </c>
      <c r="AK39" s="467" t="str">
        <f>IF(AK37="","",VLOOKUP(AK37,'【記載例】シフト記号表（勤務時間帯）'!$C$6:$U$35,19,FALSE))</f>
        <v/>
      </c>
      <c r="AL39" s="467">
        <f>IF(AL37="","",VLOOKUP(AL37,'【記載例】シフト記号表（勤務時間帯）'!$C$6:$U$35,19,FALSE))</f>
        <v>7</v>
      </c>
      <c r="AM39" s="468" t="str">
        <f>IF(AM37="","",VLOOKUP(AM37,'【記載例】シフト記号表（勤務時間帯）'!$C$6:$U$35,19,FALSE))</f>
        <v/>
      </c>
      <c r="AN39" s="466" t="str">
        <f>IF(AN37="","",VLOOKUP(AN37,'【記載例】シフト記号表（勤務時間帯）'!$C$6:$U$35,19,FALSE))</f>
        <v/>
      </c>
      <c r="AO39" s="467">
        <f>IF(AO37="","",VLOOKUP(AO37,'【記載例】シフト記号表（勤務時間帯）'!$C$6:$U$35,19,FALSE))</f>
        <v>7</v>
      </c>
      <c r="AP39" s="467">
        <f>IF(AP37="","",VLOOKUP(AP37,'【記載例】シフト記号表（勤務時間帯）'!$C$6:$U$35,19,FALSE))</f>
        <v>7</v>
      </c>
      <c r="AQ39" s="467" t="str">
        <f>IF(AQ37="","",VLOOKUP(AQ37,'【記載例】シフト記号表（勤務時間帯）'!$C$6:$U$35,19,FALSE))</f>
        <v/>
      </c>
      <c r="AR39" s="467" t="str">
        <f>IF(AR37="","",VLOOKUP(AR37,'【記載例】シフト記号表（勤務時間帯）'!$C$6:$U$35,19,FALSE))</f>
        <v/>
      </c>
      <c r="AS39" s="467">
        <f>IF(AS37="","",VLOOKUP(AS37,'【記載例】シフト記号表（勤務時間帯）'!$C$6:$U$35,19,FALSE))</f>
        <v>7</v>
      </c>
      <c r="AT39" s="468" t="str">
        <f>IF(AT37="","",VLOOKUP(AT37,'【記載例】シフト記号表（勤務時間帯）'!$C$6:$U$35,19,FALSE))</f>
        <v/>
      </c>
      <c r="AU39" s="466" t="str">
        <f>IF(AU37="","",VLOOKUP(AU37,'【記載例】シフト記号表（勤務時間帯）'!$C$6:$U$35,19,FALSE))</f>
        <v/>
      </c>
      <c r="AV39" s="467" t="str">
        <f>IF(AV37="","",VLOOKUP(AV37,'【記載例】シフト記号表（勤務時間帯）'!$C$6:$U$35,19,FALSE))</f>
        <v/>
      </c>
      <c r="AW39" s="467" t="str">
        <f>IF(AW37="","",VLOOKUP(AW37,'【記載例】シフト記号表（勤務時間帯）'!$C$6:$U$35,19,FALSE))</f>
        <v/>
      </c>
      <c r="AX39" s="1146">
        <f>IF($BB$3="４週",SUM(S39:AT39),IF($BB$3="暦月",SUM(S39:AW39),""))</f>
        <v>84</v>
      </c>
      <c r="AY39" s="1147"/>
      <c r="AZ39" s="1148">
        <f>IF($BB$3="４週",AX39/4,IF($BB$3="暦月",【記載例】通所型サービス!AX39/(【記載例】通所型サービス!$BB$8/7),""))</f>
        <v>21</v>
      </c>
      <c r="BA39" s="1149"/>
      <c r="BB39" s="1170"/>
      <c r="BC39" s="1171"/>
      <c r="BD39" s="1171"/>
      <c r="BE39" s="1171"/>
      <c r="BF39" s="1172"/>
    </row>
    <row r="40" spans="2:58" ht="20.25" customHeight="1" x14ac:dyDescent="0.3">
      <c r="B40" s="1338">
        <f>B37+1</f>
        <v>7</v>
      </c>
      <c r="C40" s="1178" t="s">
        <v>226</v>
      </c>
      <c r="D40" s="1179"/>
      <c r="E40" s="1180"/>
      <c r="F40" s="469"/>
      <c r="G40" s="1082" t="s">
        <v>670</v>
      </c>
      <c r="H40" s="1085" t="s">
        <v>667</v>
      </c>
      <c r="I40" s="1086"/>
      <c r="J40" s="1086"/>
      <c r="K40" s="1087"/>
      <c r="L40" s="1089" t="s">
        <v>668</v>
      </c>
      <c r="M40" s="1090"/>
      <c r="N40" s="1090"/>
      <c r="O40" s="1091"/>
      <c r="P40" s="1098" t="s">
        <v>215</v>
      </c>
      <c r="Q40" s="1099"/>
      <c r="R40" s="1100"/>
      <c r="S40" s="458"/>
      <c r="T40" s="459"/>
      <c r="U40" s="459"/>
      <c r="V40" s="459"/>
      <c r="W40" s="459"/>
      <c r="X40" s="459"/>
      <c r="Y40" s="460" t="s">
        <v>242</v>
      </c>
      <c r="Z40" s="458"/>
      <c r="AA40" s="459"/>
      <c r="AB40" s="459"/>
      <c r="AC40" s="459"/>
      <c r="AD40" s="459"/>
      <c r="AE40" s="459"/>
      <c r="AF40" s="460" t="s">
        <v>242</v>
      </c>
      <c r="AG40" s="458"/>
      <c r="AH40" s="459"/>
      <c r="AI40" s="459"/>
      <c r="AJ40" s="459"/>
      <c r="AK40" s="459"/>
      <c r="AL40" s="459"/>
      <c r="AM40" s="460" t="s">
        <v>242</v>
      </c>
      <c r="AN40" s="458"/>
      <c r="AO40" s="459"/>
      <c r="AP40" s="459"/>
      <c r="AQ40" s="459"/>
      <c r="AR40" s="459"/>
      <c r="AS40" s="459"/>
      <c r="AT40" s="460" t="s">
        <v>242</v>
      </c>
      <c r="AU40" s="458"/>
      <c r="AV40" s="459"/>
      <c r="AW40" s="459"/>
      <c r="AX40" s="1127"/>
      <c r="AY40" s="1128"/>
      <c r="AZ40" s="1129"/>
      <c r="BA40" s="1130"/>
      <c r="BB40" s="1164" t="s">
        <v>674</v>
      </c>
      <c r="BC40" s="1165"/>
      <c r="BD40" s="1165"/>
      <c r="BE40" s="1165"/>
      <c r="BF40" s="1166"/>
    </row>
    <row r="41" spans="2:58" ht="20.25" customHeight="1" x14ac:dyDescent="0.3">
      <c r="B41" s="1338"/>
      <c r="C41" s="1181"/>
      <c r="D41" s="1182"/>
      <c r="E41" s="1183"/>
      <c r="F41" s="461"/>
      <c r="G41" s="1083"/>
      <c r="H41" s="1088"/>
      <c r="I41" s="1086"/>
      <c r="J41" s="1086"/>
      <c r="K41" s="1087"/>
      <c r="L41" s="1092"/>
      <c r="M41" s="1093"/>
      <c r="N41" s="1093"/>
      <c r="O41" s="1094"/>
      <c r="P41" s="1136" t="s">
        <v>216</v>
      </c>
      <c r="Q41" s="1137"/>
      <c r="R41" s="1138"/>
      <c r="S41" s="462" t="str">
        <f>IF(S40="","",VLOOKUP(S40,'【記載例】シフト記号表（勤務時間帯）'!$C$6:$K$35,9,FALSE))</f>
        <v/>
      </c>
      <c r="T41" s="463" t="str">
        <f>IF(T40="","",VLOOKUP(T40,'【記載例】シフト記号表（勤務時間帯）'!$C$6:$K$35,9,FALSE))</f>
        <v/>
      </c>
      <c r="U41" s="463" t="str">
        <f>IF(U40="","",VLOOKUP(U40,'【記載例】シフト記号表（勤務時間帯）'!$C$6:$K$35,9,FALSE))</f>
        <v/>
      </c>
      <c r="V41" s="463" t="str">
        <f>IF(V40="","",VLOOKUP(V40,'【記載例】シフト記号表（勤務時間帯）'!$C$6:$K$35,9,FALSE))</f>
        <v/>
      </c>
      <c r="W41" s="463" t="str">
        <f>IF(W40="","",VLOOKUP(W40,'【記載例】シフト記号表（勤務時間帯）'!$C$6:$K$35,9,FALSE))</f>
        <v/>
      </c>
      <c r="X41" s="463" t="str">
        <f>IF(X40="","",VLOOKUP(X40,'【記載例】シフト記号表（勤務時間帯）'!$C$6:$K$35,9,FALSE))</f>
        <v/>
      </c>
      <c r="Y41" s="464">
        <f>IF(Y40="","",VLOOKUP(Y40,'【記載例】シフト記号表（勤務時間帯）'!$C$6:$K$35,9,FALSE))</f>
        <v>8</v>
      </c>
      <c r="Z41" s="462" t="str">
        <f>IF(Z40="","",VLOOKUP(Z40,'【記載例】シフト記号表（勤務時間帯）'!$C$6:$K$35,9,FALSE))</f>
        <v/>
      </c>
      <c r="AA41" s="463" t="str">
        <f>IF(AA40="","",VLOOKUP(AA40,'【記載例】シフト記号表（勤務時間帯）'!$C$6:$K$35,9,FALSE))</f>
        <v/>
      </c>
      <c r="AB41" s="463" t="str">
        <f>IF(AB40="","",VLOOKUP(AB40,'【記載例】シフト記号表（勤務時間帯）'!$C$6:$K$35,9,FALSE))</f>
        <v/>
      </c>
      <c r="AC41" s="463" t="str">
        <f>IF(AC40="","",VLOOKUP(AC40,'【記載例】シフト記号表（勤務時間帯）'!$C$6:$K$35,9,FALSE))</f>
        <v/>
      </c>
      <c r="AD41" s="463" t="str">
        <f>IF(AD40="","",VLOOKUP(AD40,'【記載例】シフト記号表（勤務時間帯）'!$C$6:$K$35,9,FALSE))</f>
        <v/>
      </c>
      <c r="AE41" s="463" t="str">
        <f>IF(AE40="","",VLOOKUP(AE40,'【記載例】シフト記号表（勤務時間帯）'!$C$6:$K$35,9,FALSE))</f>
        <v/>
      </c>
      <c r="AF41" s="464">
        <f>IF(AF40="","",VLOOKUP(AF40,'【記載例】シフト記号表（勤務時間帯）'!$C$6:$K$35,9,FALSE))</f>
        <v>8</v>
      </c>
      <c r="AG41" s="462" t="str">
        <f>IF(AG40="","",VLOOKUP(AG40,'【記載例】シフト記号表（勤務時間帯）'!$C$6:$K$35,9,FALSE))</f>
        <v/>
      </c>
      <c r="AH41" s="463" t="str">
        <f>IF(AH40="","",VLOOKUP(AH40,'【記載例】シフト記号表（勤務時間帯）'!$C$6:$K$35,9,FALSE))</f>
        <v/>
      </c>
      <c r="AI41" s="463" t="str">
        <f>IF(AI40="","",VLOOKUP(AI40,'【記載例】シフト記号表（勤務時間帯）'!$C$6:$K$35,9,FALSE))</f>
        <v/>
      </c>
      <c r="AJ41" s="463" t="str">
        <f>IF(AJ40="","",VLOOKUP(AJ40,'【記載例】シフト記号表（勤務時間帯）'!$C$6:$K$35,9,FALSE))</f>
        <v/>
      </c>
      <c r="AK41" s="463" t="str">
        <f>IF(AK40="","",VLOOKUP(AK40,'【記載例】シフト記号表（勤務時間帯）'!$C$6:$K$35,9,FALSE))</f>
        <v/>
      </c>
      <c r="AL41" s="463" t="str">
        <f>IF(AL40="","",VLOOKUP(AL40,'【記載例】シフト記号表（勤務時間帯）'!$C$6:$K$35,9,FALSE))</f>
        <v/>
      </c>
      <c r="AM41" s="464">
        <f>IF(AM40="","",VLOOKUP(AM40,'【記載例】シフト記号表（勤務時間帯）'!$C$6:$K$35,9,FALSE))</f>
        <v>8</v>
      </c>
      <c r="AN41" s="462" t="str">
        <f>IF(AN40="","",VLOOKUP(AN40,'【記載例】シフト記号表（勤務時間帯）'!$C$6:$K$35,9,FALSE))</f>
        <v/>
      </c>
      <c r="AO41" s="463" t="str">
        <f>IF(AO40="","",VLOOKUP(AO40,'【記載例】シフト記号表（勤務時間帯）'!$C$6:$K$35,9,FALSE))</f>
        <v/>
      </c>
      <c r="AP41" s="463" t="str">
        <f>IF(AP40="","",VLOOKUP(AP40,'【記載例】シフト記号表（勤務時間帯）'!$C$6:$K$35,9,FALSE))</f>
        <v/>
      </c>
      <c r="AQ41" s="463" t="str">
        <f>IF(AQ40="","",VLOOKUP(AQ40,'【記載例】シフト記号表（勤務時間帯）'!$C$6:$K$35,9,FALSE))</f>
        <v/>
      </c>
      <c r="AR41" s="463" t="str">
        <f>IF(AR40="","",VLOOKUP(AR40,'【記載例】シフト記号表（勤務時間帯）'!$C$6:$K$35,9,FALSE))</f>
        <v/>
      </c>
      <c r="AS41" s="463" t="str">
        <f>IF(AS40="","",VLOOKUP(AS40,'【記載例】シフト記号表（勤務時間帯）'!$C$6:$K$35,9,FALSE))</f>
        <v/>
      </c>
      <c r="AT41" s="464">
        <f>IF(AT40="","",VLOOKUP(AT40,'【記載例】シフト記号表（勤務時間帯）'!$C$6:$K$35,9,FALSE))</f>
        <v>8</v>
      </c>
      <c r="AU41" s="462" t="str">
        <f>IF(AU40="","",VLOOKUP(AU40,'【記載例】シフト記号表（勤務時間帯）'!$C$6:$K$35,9,FALSE))</f>
        <v/>
      </c>
      <c r="AV41" s="463" t="str">
        <f>IF(AV40="","",VLOOKUP(AV40,'【記載例】シフト記号表（勤務時間帯）'!$C$6:$K$35,9,FALSE))</f>
        <v/>
      </c>
      <c r="AW41" s="463" t="str">
        <f>IF(AW40="","",VLOOKUP(AW40,'【記載例】シフト記号表（勤務時間帯）'!$C$6:$K$35,9,FALSE))</f>
        <v/>
      </c>
      <c r="AX41" s="1139">
        <f>IF($BB$3="４週",SUM(S41:AT41),IF($BB$3="暦月",SUM(S41:AW41),""))</f>
        <v>32</v>
      </c>
      <c r="AY41" s="1140"/>
      <c r="AZ41" s="1141">
        <f>IF($BB$3="４週",AX41/4,IF($BB$3="暦月",【記載例】通所型サービス!AX41/(【記載例】通所型サービス!$BB$8/7),""))</f>
        <v>8</v>
      </c>
      <c r="BA41" s="1142"/>
      <c r="BB41" s="1167"/>
      <c r="BC41" s="1168"/>
      <c r="BD41" s="1168"/>
      <c r="BE41" s="1168"/>
      <c r="BF41" s="1169"/>
    </row>
    <row r="42" spans="2:58" ht="20.25" customHeight="1" x14ac:dyDescent="0.3">
      <c r="B42" s="1338"/>
      <c r="C42" s="1184"/>
      <c r="D42" s="1185"/>
      <c r="E42" s="1186"/>
      <c r="F42" s="461" t="str">
        <f>C40</f>
        <v>介護職員</v>
      </c>
      <c r="G42" s="1084"/>
      <c r="H42" s="1088"/>
      <c r="I42" s="1086"/>
      <c r="J42" s="1086"/>
      <c r="K42" s="1087"/>
      <c r="L42" s="1095"/>
      <c r="M42" s="1096"/>
      <c r="N42" s="1096"/>
      <c r="O42" s="1097"/>
      <c r="P42" s="1173" t="s">
        <v>217</v>
      </c>
      <c r="Q42" s="1174"/>
      <c r="R42" s="1175"/>
      <c r="S42" s="466" t="str">
        <f>IF(S40="","",VLOOKUP(S40,'【記載例】シフト記号表（勤務時間帯）'!$C$6:$U$35,19,FALSE))</f>
        <v/>
      </c>
      <c r="T42" s="467" t="str">
        <f>IF(T40="","",VLOOKUP(T40,'【記載例】シフト記号表（勤務時間帯）'!$C$6:$U$35,19,FALSE))</f>
        <v/>
      </c>
      <c r="U42" s="467" t="str">
        <f>IF(U40="","",VLOOKUP(U40,'【記載例】シフト記号表（勤務時間帯）'!$C$6:$U$35,19,FALSE))</f>
        <v/>
      </c>
      <c r="V42" s="467" t="str">
        <f>IF(V40="","",VLOOKUP(V40,'【記載例】シフト記号表（勤務時間帯）'!$C$6:$U$35,19,FALSE))</f>
        <v/>
      </c>
      <c r="W42" s="467" t="str">
        <f>IF(W40="","",VLOOKUP(W40,'【記載例】シフト記号表（勤務時間帯）'!$C$6:$U$35,19,FALSE))</f>
        <v/>
      </c>
      <c r="X42" s="467" t="str">
        <f>IF(X40="","",VLOOKUP(X40,'【記載例】シフト記号表（勤務時間帯）'!$C$6:$U$35,19,FALSE))</f>
        <v/>
      </c>
      <c r="Y42" s="468">
        <f>IF(Y40="","",VLOOKUP(Y40,'【記載例】シフト記号表（勤務時間帯）'!$C$6:$U$35,19,FALSE))</f>
        <v>7</v>
      </c>
      <c r="Z42" s="466" t="str">
        <f>IF(Z40="","",VLOOKUP(Z40,'【記載例】シフト記号表（勤務時間帯）'!$C$6:$U$35,19,FALSE))</f>
        <v/>
      </c>
      <c r="AA42" s="467" t="str">
        <f>IF(AA40="","",VLOOKUP(AA40,'【記載例】シフト記号表（勤務時間帯）'!$C$6:$U$35,19,FALSE))</f>
        <v/>
      </c>
      <c r="AB42" s="467" t="str">
        <f>IF(AB40="","",VLOOKUP(AB40,'【記載例】シフト記号表（勤務時間帯）'!$C$6:$U$35,19,FALSE))</f>
        <v/>
      </c>
      <c r="AC42" s="467" t="str">
        <f>IF(AC40="","",VLOOKUP(AC40,'【記載例】シフト記号表（勤務時間帯）'!$C$6:$U$35,19,FALSE))</f>
        <v/>
      </c>
      <c r="AD42" s="467" t="str">
        <f>IF(AD40="","",VLOOKUP(AD40,'【記載例】シフト記号表（勤務時間帯）'!$C$6:$U$35,19,FALSE))</f>
        <v/>
      </c>
      <c r="AE42" s="467" t="str">
        <f>IF(AE40="","",VLOOKUP(AE40,'【記載例】シフト記号表（勤務時間帯）'!$C$6:$U$35,19,FALSE))</f>
        <v/>
      </c>
      <c r="AF42" s="468">
        <f>IF(AF40="","",VLOOKUP(AF40,'【記載例】シフト記号表（勤務時間帯）'!$C$6:$U$35,19,FALSE))</f>
        <v>7</v>
      </c>
      <c r="AG42" s="466" t="str">
        <f>IF(AG40="","",VLOOKUP(AG40,'【記載例】シフト記号表（勤務時間帯）'!$C$6:$U$35,19,FALSE))</f>
        <v/>
      </c>
      <c r="AH42" s="467" t="str">
        <f>IF(AH40="","",VLOOKUP(AH40,'【記載例】シフト記号表（勤務時間帯）'!$C$6:$U$35,19,FALSE))</f>
        <v/>
      </c>
      <c r="AI42" s="467" t="str">
        <f>IF(AI40="","",VLOOKUP(AI40,'【記載例】シフト記号表（勤務時間帯）'!$C$6:$U$35,19,FALSE))</f>
        <v/>
      </c>
      <c r="AJ42" s="467" t="str">
        <f>IF(AJ40="","",VLOOKUP(AJ40,'【記載例】シフト記号表（勤務時間帯）'!$C$6:$U$35,19,FALSE))</f>
        <v/>
      </c>
      <c r="AK42" s="467" t="str">
        <f>IF(AK40="","",VLOOKUP(AK40,'【記載例】シフト記号表（勤務時間帯）'!$C$6:$U$35,19,FALSE))</f>
        <v/>
      </c>
      <c r="AL42" s="467" t="str">
        <f>IF(AL40="","",VLOOKUP(AL40,'【記載例】シフト記号表（勤務時間帯）'!$C$6:$U$35,19,FALSE))</f>
        <v/>
      </c>
      <c r="AM42" s="468">
        <f>IF(AM40="","",VLOOKUP(AM40,'【記載例】シフト記号表（勤務時間帯）'!$C$6:$U$35,19,FALSE))</f>
        <v>7</v>
      </c>
      <c r="AN42" s="466" t="str">
        <f>IF(AN40="","",VLOOKUP(AN40,'【記載例】シフト記号表（勤務時間帯）'!$C$6:$U$35,19,FALSE))</f>
        <v/>
      </c>
      <c r="AO42" s="467" t="str">
        <f>IF(AO40="","",VLOOKUP(AO40,'【記載例】シフト記号表（勤務時間帯）'!$C$6:$U$35,19,FALSE))</f>
        <v/>
      </c>
      <c r="AP42" s="467" t="str">
        <f>IF(AP40="","",VLOOKUP(AP40,'【記載例】シフト記号表（勤務時間帯）'!$C$6:$U$35,19,FALSE))</f>
        <v/>
      </c>
      <c r="AQ42" s="467" t="str">
        <f>IF(AQ40="","",VLOOKUP(AQ40,'【記載例】シフト記号表（勤務時間帯）'!$C$6:$U$35,19,FALSE))</f>
        <v/>
      </c>
      <c r="AR42" s="467" t="str">
        <f>IF(AR40="","",VLOOKUP(AR40,'【記載例】シフト記号表（勤務時間帯）'!$C$6:$U$35,19,FALSE))</f>
        <v/>
      </c>
      <c r="AS42" s="467" t="str">
        <f>IF(AS40="","",VLOOKUP(AS40,'【記載例】シフト記号表（勤務時間帯）'!$C$6:$U$35,19,FALSE))</f>
        <v/>
      </c>
      <c r="AT42" s="468">
        <f>IF(AT40="","",VLOOKUP(AT40,'【記載例】シフト記号表（勤務時間帯）'!$C$6:$U$35,19,FALSE))</f>
        <v>7</v>
      </c>
      <c r="AU42" s="466" t="str">
        <f>IF(AU40="","",VLOOKUP(AU40,'【記載例】シフト記号表（勤務時間帯）'!$C$6:$U$35,19,FALSE))</f>
        <v/>
      </c>
      <c r="AV42" s="467" t="str">
        <f>IF(AV40="","",VLOOKUP(AV40,'【記載例】シフト記号表（勤務時間帯）'!$C$6:$U$35,19,FALSE))</f>
        <v/>
      </c>
      <c r="AW42" s="467" t="str">
        <f>IF(AW40="","",VLOOKUP(AW40,'【記載例】シフト記号表（勤務時間帯）'!$C$6:$U$35,19,FALSE))</f>
        <v/>
      </c>
      <c r="AX42" s="1146">
        <f>IF($BB$3="４週",SUM(S42:AT42),IF($BB$3="暦月",SUM(S42:AW42),""))</f>
        <v>28</v>
      </c>
      <c r="AY42" s="1147"/>
      <c r="AZ42" s="1148">
        <f>IF($BB$3="４週",AX42/4,IF($BB$3="暦月",【記載例】通所型サービス!AX42/(【記載例】通所型サービス!$BB$8/7),""))</f>
        <v>7</v>
      </c>
      <c r="BA42" s="1149"/>
      <c r="BB42" s="1170"/>
      <c r="BC42" s="1171"/>
      <c r="BD42" s="1171"/>
      <c r="BE42" s="1171"/>
      <c r="BF42" s="1172"/>
    </row>
    <row r="43" spans="2:58" ht="20.25" customHeight="1" x14ac:dyDescent="0.3">
      <c r="B43" s="1338">
        <f>B40+1</f>
        <v>8</v>
      </c>
      <c r="C43" s="1178" t="s">
        <v>226</v>
      </c>
      <c r="D43" s="1179"/>
      <c r="E43" s="1180"/>
      <c r="F43" s="469"/>
      <c r="G43" s="1082" t="s">
        <v>666</v>
      </c>
      <c r="H43" s="1085" t="s">
        <v>337</v>
      </c>
      <c r="I43" s="1086"/>
      <c r="J43" s="1086"/>
      <c r="K43" s="1087"/>
      <c r="L43" s="1089" t="s">
        <v>668</v>
      </c>
      <c r="M43" s="1090"/>
      <c r="N43" s="1090"/>
      <c r="O43" s="1091"/>
      <c r="P43" s="1098" t="s">
        <v>215</v>
      </c>
      <c r="Q43" s="1099"/>
      <c r="R43" s="1100"/>
      <c r="S43" s="458" t="s">
        <v>242</v>
      </c>
      <c r="T43" s="459"/>
      <c r="U43" s="459" t="s">
        <v>242</v>
      </c>
      <c r="V43" s="459" t="s">
        <v>242</v>
      </c>
      <c r="W43" s="459" t="s">
        <v>242</v>
      </c>
      <c r="X43" s="459"/>
      <c r="Y43" s="460" t="s">
        <v>242</v>
      </c>
      <c r="Z43" s="458" t="s">
        <v>242</v>
      </c>
      <c r="AA43" s="459"/>
      <c r="AB43" s="459" t="s">
        <v>242</v>
      </c>
      <c r="AC43" s="459" t="s">
        <v>242</v>
      </c>
      <c r="AD43" s="459" t="s">
        <v>242</v>
      </c>
      <c r="AE43" s="459"/>
      <c r="AF43" s="460" t="s">
        <v>242</v>
      </c>
      <c r="AG43" s="458" t="s">
        <v>242</v>
      </c>
      <c r="AH43" s="459"/>
      <c r="AI43" s="459" t="s">
        <v>242</v>
      </c>
      <c r="AJ43" s="459" t="s">
        <v>242</v>
      </c>
      <c r="AK43" s="459" t="s">
        <v>242</v>
      </c>
      <c r="AL43" s="459"/>
      <c r="AM43" s="460" t="s">
        <v>242</v>
      </c>
      <c r="AN43" s="458" t="s">
        <v>242</v>
      </c>
      <c r="AO43" s="459"/>
      <c r="AP43" s="459" t="s">
        <v>242</v>
      </c>
      <c r="AQ43" s="459" t="s">
        <v>242</v>
      </c>
      <c r="AR43" s="459" t="s">
        <v>242</v>
      </c>
      <c r="AS43" s="459"/>
      <c r="AT43" s="460" t="s">
        <v>242</v>
      </c>
      <c r="AU43" s="458"/>
      <c r="AV43" s="459"/>
      <c r="AW43" s="459"/>
      <c r="AX43" s="1127"/>
      <c r="AY43" s="1128"/>
      <c r="AZ43" s="1129"/>
      <c r="BA43" s="1130"/>
      <c r="BB43" s="1164"/>
      <c r="BC43" s="1165"/>
      <c r="BD43" s="1165"/>
      <c r="BE43" s="1165"/>
      <c r="BF43" s="1166"/>
    </row>
    <row r="44" spans="2:58" ht="20.25" customHeight="1" x14ac:dyDescent="0.3">
      <c r="B44" s="1338"/>
      <c r="C44" s="1181"/>
      <c r="D44" s="1182"/>
      <c r="E44" s="1183"/>
      <c r="F44" s="461"/>
      <c r="G44" s="1083"/>
      <c r="H44" s="1088"/>
      <c r="I44" s="1086"/>
      <c r="J44" s="1086"/>
      <c r="K44" s="1087"/>
      <c r="L44" s="1092"/>
      <c r="M44" s="1093"/>
      <c r="N44" s="1093"/>
      <c r="O44" s="1094"/>
      <c r="P44" s="1136" t="s">
        <v>216</v>
      </c>
      <c r="Q44" s="1137"/>
      <c r="R44" s="1138"/>
      <c r="S44" s="462">
        <f>IF(S43="","",VLOOKUP(S43,'【記載例】シフト記号表（勤務時間帯）'!$C$6:$K$35,9,FALSE))</f>
        <v>8</v>
      </c>
      <c r="T44" s="463" t="str">
        <f>IF(T43="","",VLOOKUP(T43,'【記載例】シフト記号表（勤務時間帯）'!$C$6:$K$35,9,FALSE))</f>
        <v/>
      </c>
      <c r="U44" s="463">
        <f>IF(U43="","",VLOOKUP(U43,'【記載例】シフト記号表（勤務時間帯）'!$C$6:$K$35,9,FALSE))</f>
        <v>8</v>
      </c>
      <c r="V44" s="463">
        <f>IF(V43="","",VLOOKUP(V43,'【記載例】シフト記号表（勤務時間帯）'!$C$6:$K$35,9,FALSE))</f>
        <v>8</v>
      </c>
      <c r="W44" s="463">
        <f>IF(W43="","",VLOOKUP(W43,'【記載例】シフト記号表（勤務時間帯）'!$C$6:$K$35,9,FALSE))</f>
        <v>8</v>
      </c>
      <c r="X44" s="463" t="str">
        <f>IF(X43="","",VLOOKUP(X43,'【記載例】シフト記号表（勤務時間帯）'!$C$6:$K$35,9,FALSE))</f>
        <v/>
      </c>
      <c r="Y44" s="464">
        <f>IF(Y43="","",VLOOKUP(Y43,'【記載例】シフト記号表（勤務時間帯）'!$C$6:$K$35,9,FALSE))</f>
        <v>8</v>
      </c>
      <c r="Z44" s="462">
        <f>IF(Z43="","",VLOOKUP(Z43,'【記載例】シフト記号表（勤務時間帯）'!$C$6:$K$35,9,FALSE))</f>
        <v>8</v>
      </c>
      <c r="AA44" s="463" t="str">
        <f>IF(AA43="","",VLOOKUP(AA43,'【記載例】シフト記号表（勤務時間帯）'!$C$6:$K$35,9,FALSE))</f>
        <v/>
      </c>
      <c r="AB44" s="463">
        <f>IF(AB43="","",VLOOKUP(AB43,'【記載例】シフト記号表（勤務時間帯）'!$C$6:$K$35,9,FALSE))</f>
        <v>8</v>
      </c>
      <c r="AC44" s="463">
        <f>IF(AC43="","",VLOOKUP(AC43,'【記載例】シフト記号表（勤務時間帯）'!$C$6:$K$35,9,FALSE))</f>
        <v>8</v>
      </c>
      <c r="AD44" s="463">
        <f>IF(AD43="","",VLOOKUP(AD43,'【記載例】シフト記号表（勤務時間帯）'!$C$6:$K$35,9,FALSE))</f>
        <v>8</v>
      </c>
      <c r="AE44" s="463" t="str">
        <f>IF(AE43="","",VLOOKUP(AE43,'【記載例】シフト記号表（勤務時間帯）'!$C$6:$K$35,9,FALSE))</f>
        <v/>
      </c>
      <c r="AF44" s="464">
        <f>IF(AF43="","",VLOOKUP(AF43,'【記載例】シフト記号表（勤務時間帯）'!$C$6:$K$35,9,FALSE))</f>
        <v>8</v>
      </c>
      <c r="AG44" s="462">
        <f>IF(AG43="","",VLOOKUP(AG43,'【記載例】シフト記号表（勤務時間帯）'!$C$6:$K$35,9,FALSE))</f>
        <v>8</v>
      </c>
      <c r="AH44" s="463" t="str">
        <f>IF(AH43="","",VLOOKUP(AH43,'【記載例】シフト記号表（勤務時間帯）'!$C$6:$K$35,9,FALSE))</f>
        <v/>
      </c>
      <c r="AI44" s="463">
        <f>IF(AI43="","",VLOOKUP(AI43,'【記載例】シフト記号表（勤務時間帯）'!$C$6:$K$35,9,FALSE))</f>
        <v>8</v>
      </c>
      <c r="AJ44" s="463">
        <f>IF(AJ43="","",VLOOKUP(AJ43,'【記載例】シフト記号表（勤務時間帯）'!$C$6:$K$35,9,FALSE))</f>
        <v>8</v>
      </c>
      <c r="AK44" s="463">
        <f>IF(AK43="","",VLOOKUP(AK43,'【記載例】シフト記号表（勤務時間帯）'!$C$6:$K$35,9,FALSE))</f>
        <v>8</v>
      </c>
      <c r="AL44" s="463" t="str">
        <f>IF(AL43="","",VLOOKUP(AL43,'【記載例】シフト記号表（勤務時間帯）'!$C$6:$K$35,9,FALSE))</f>
        <v/>
      </c>
      <c r="AM44" s="464">
        <f>IF(AM43="","",VLOOKUP(AM43,'【記載例】シフト記号表（勤務時間帯）'!$C$6:$K$35,9,FALSE))</f>
        <v>8</v>
      </c>
      <c r="AN44" s="462">
        <f>IF(AN43="","",VLOOKUP(AN43,'【記載例】シフト記号表（勤務時間帯）'!$C$6:$K$35,9,FALSE))</f>
        <v>8</v>
      </c>
      <c r="AO44" s="463" t="str">
        <f>IF(AO43="","",VLOOKUP(AO43,'【記載例】シフト記号表（勤務時間帯）'!$C$6:$K$35,9,FALSE))</f>
        <v/>
      </c>
      <c r="AP44" s="463">
        <f>IF(AP43="","",VLOOKUP(AP43,'【記載例】シフト記号表（勤務時間帯）'!$C$6:$K$35,9,FALSE))</f>
        <v>8</v>
      </c>
      <c r="AQ44" s="463">
        <f>IF(AQ43="","",VLOOKUP(AQ43,'【記載例】シフト記号表（勤務時間帯）'!$C$6:$K$35,9,FALSE))</f>
        <v>8</v>
      </c>
      <c r="AR44" s="463">
        <f>IF(AR43="","",VLOOKUP(AR43,'【記載例】シフト記号表（勤務時間帯）'!$C$6:$K$35,9,FALSE))</f>
        <v>8</v>
      </c>
      <c r="AS44" s="463" t="str">
        <f>IF(AS43="","",VLOOKUP(AS43,'【記載例】シフト記号表（勤務時間帯）'!$C$6:$K$35,9,FALSE))</f>
        <v/>
      </c>
      <c r="AT44" s="464">
        <f>IF(AT43="","",VLOOKUP(AT43,'【記載例】シフト記号表（勤務時間帯）'!$C$6:$K$35,9,FALSE))</f>
        <v>8</v>
      </c>
      <c r="AU44" s="462" t="str">
        <f>IF(AU43="","",VLOOKUP(AU43,'【記載例】シフト記号表（勤務時間帯）'!$C$6:$K$35,9,FALSE))</f>
        <v/>
      </c>
      <c r="AV44" s="463" t="str">
        <f>IF(AV43="","",VLOOKUP(AV43,'【記載例】シフト記号表（勤務時間帯）'!$C$6:$K$35,9,FALSE))</f>
        <v/>
      </c>
      <c r="AW44" s="463" t="str">
        <f>IF(AW43="","",VLOOKUP(AW43,'【記載例】シフト記号表（勤務時間帯）'!$C$6:$K$35,9,FALSE))</f>
        <v/>
      </c>
      <c r="AX44" s="1139">
        <f>IF($BB$3="４週",SUM(S44:AT44),IF($BB$3="暦月",SUM(S44:AW44),""))</f>
        <v>160</v>
      </c>
      <c r="AY44" s="1140"/>
      <c r="AZ44" s="1141">
        <f>IF($BB$3="４週",AX44/4,IF($BB$3="暦月",【記載例】通所型サービス!AX44/(【記載例】通所型サービス!$BB$8/7),""))</f>
        <v>40</v>
      </c>
      <c r="BA44" s="1142"/>
      <c r="BB44" s="1167"/>
      <c r="BC44" s="1168"/>
      <c r="BD44" s="1168"/>
      <c r="BE44" s="1168"/>
      <c r="BF44" s="1169"/>
    </row>
    <row r="45" spans="2:58" ht="20.25" customHeight="1" x14ac:dyDescent="0.3">
      <c r="B45" s="1338"/>
      <c r="C45" s="1184"/>
      <c r="D45" s="1185"/>
      <c r="E45" s="1186"/>
      <c r="F45" s="461" t="str">
        <f>C43</f>
        <v>介護職員</v>
      </c>
      <c r="G45" s="1084"/>
      <c r="H45" s="1088"/>
      <c r="I45" s="1086"/>
      <c r="J45" s="1086"/>
      <c r="K45" s="1087"/>
      <c r="L45" s="1095"/>
      <c r="M45" s="1096"/>
      <c r="N45" s="1096"/>
      <c r="O45" s="1097"/>
      <c r="P45" s="1173" t="s">
        <v>217</v>
      </c>
      <c r="Q45" s="1174"/>
      <c r="R45" s="1175"/>
      <c r="S45" s="466">
        <f>IF(S43="","",VLOOKUP(S43,'【記載例】シフト記号表（勤務時間帯）'!$C$6:$U$35,19,FALSE))</f>
        <v>7</v>
      </c>
      <c r="T45" s="467" t="str">
        <f>IF(T43="","",VLOOKUP(T43,'【記載例】シフト記号表（勤務時間帯）'!$C$6:$U$35,19,FALSE))</f>
        <v/>
      </c>
      <c r="U45" s="467">
        <f>IF(U43="","",VLOOKUP(U43,'【記載例】シフト記号表（勤務時間帯）'!$C$6:$U$35,19,FALSE))</f>
        <v>7</v>
      </c>
      <c r="V45" s="467">
        <f>IF(V43="","",VLOOKUP(V43,'【記載例】シフト記号表（勤務時間帯）'!$C$6:$U$35,19,FALSE))</f>
        <v>7</v>
      </c>
      <c r="W45" s="467">
        <f>IF(W43="","",VLOOKUP(W43,'【記載例】シフト記号表（勤務時間帯）'!$C$6:$U$35,19,FALSE))</f>
        <v>7</v>
      </c>
      <c r="X45" s="467" t="str">
        <f>IF(X43="","",VLOOKUP(X43,'【記載例】シフト記号表（勤務時間帯）'!$C$6:$U$35,19,FALSE))</f>
        <v/>
      </c>
      <c r="Y45" s="468">
        <f>IF(Y43="","",VLOOKUP(Y43,'【記載例】シフト記号表（勤務時間帯）'!$C$6:$U$35,19,FALSE))</f>
        <v>7</v>
      </c>
      <c r="Z45" s="466">
        <f>IF(Z43="","",VLOOKUP(Z43,'【記載例】シフト記号表（勤務時間帯）'!$C$6:$U$35,19,FALSE))</f>
        <v>7</v>
      </c>
      <c r="AA45" s="467" t="str">
        <f>IF(AA43="","",VLOOKUP(AA43,'【記載例】シフト記号表（勤務時間帯）'!$C$6:$U$35,19,FALSE))</f>
        <v/>
      </c>
      <c r="AB45" s="467">
        <f>IF(AB43="","",VLOOKUP(AB43,'【記載例】シフト記号表（勤務時間帯）'!$C$6:$U$35,19,FALSE))</f>
        <v>7</v>
      </c>
      <c r="AC45" s="467">
        <f>IF(AC43="","",VLOOKUP(AC43,'【記載例】シフト記号表（勤務時間帯）'!$C$6:$U$35,19,FALSE))</f>
        <v>7</v>
      </c>
      <c r="AD45" s="467">
        <f>IF(AD43="","",VLOOKUP(AD43,'【記載例】シフト記号表（勤務時間帯）'!$C$6:$U$35,19,FALSE))</f>
        <v>7</v>
      </c>
      <c r="AE45" s="467" t="str">
        <f>IF(AE43="","",VLOOKUP(AE43,'【記載例】シフト記号表（勤務時間帯）'!$C$6:$U$35,19,FALSE))</f>
        <v/>
      </c>
      <c r="AF45" s="468">
        <f>IF(AF43="","",VLOOKUP(AF43,'【記載例】シフト記号表（勤務時間帯）'!$C$6:$U$35,19,FALSE))</f>
        <v>7</v>
      </c>
      <c r="AG45" s="466">
        <f>IF(AG43="","",VLOOKUP(AG43,'【記載例】シフト記号表（勤務時間帯）'!$C$6:$U$35,19,FALSE))</f>
        <v>7</v>
      </c>
      <c r="AH45" s="467" t="str">
        <f>IF(AH43="","",VLOOKUP(AH43,'【記載例】シフト記号表（勤務時間帯）'!$C$6:$U$35,19,FALSE))</f>
        <v/>
      </c>
      <c r="AI45" s="467">
        <f>IF(AI43="","",VLOOKUP(AI43,'【記載例】シフト記号表（勤務時間帯）'!$C$6:$U$35,19,FALSE))</f>
        <v>7</v>
      </c>
      <c r="AJ45" s="467">
        <f>IF(AJ43="","",VLOOKUP(AJ43,'【記載例】シフト記号表（勤務時間帯）'!$C$6:$U$35,19,FALSE))</f>
        <v>7</v>
      </c>
      <c r="AK45" s="467">
        <f>IF(AK43="","",VLOOKUP(AK43,'【記載例】シフト記号表（勤務時間帯）'!$C$6:$U$35,19,FALSE))</f>
        <v>7</v>
      </c>
      <c r="AL45" s="467" t="str">
        <f>IF(AL43="","",VLOOKUP(AL43,'【記載例】シフト記号表（勤務時間帯）'!$C$6:$U$35,19,FALSE))</f>
        <v/>
      </c>
      <c r="AM45" s="468">
        <f>IF(AM43="","",VLOOKUP(AM43,'【記載例】シフト記号表（勤務時間帯）'!$C$6:$U$35,19,FALSE))</f>
        <v>7</v>
      </c>
      <c r="AN45" s="466">
        <f>IF(AN43="","",VLOOKUP(AN43,'【記載例】シフト記号表（勤務時間帯）'!$C$6:$U$35,19,FALSE))</f>
        <v>7</v>
      </c>
      <c r="AO45" s="467" t="str">
        <f>IF(AO43="","",VLOOKUP(AO43,'【記載例】シフト記号表（勤務時間帯）'!$C$6:$U$35,19,FALSE))</f>
        <v/>
      </c>
      <c r="AP45" s="467">
        <f>IF(AP43="","",VLOOKUP(AP43,'【記載例】シフト記号表（勤務時間帯）'!$C$6:$U$35,19,FALSE))</f>
        <v>7</v>
      </c>
      <c r="AQ45" s="467">
        <f>IF(AQ43="","",VLOOKUP(AQ43,'【記載例】シフト記号表（勤務時間帯）'!$C$6:$U$35,19,FALSE))</f>
        <v>7</v>
      </c>
      <c r="AR45" s="467">
        <f>IF(AR43="","",VLOOKUP(AR43,'【記載例】シフト記号表（勤務時間帯）'!$C$6:$U$35,19,FALSE))</f>
        <v>7</v>
      </c>
      <c r="AS45" s="467" t="str">
        <f>IF(AS43="","",VLOOKUP(AS43,'【記載例】シフト記号表（勤務時間帯）'!$C$6:$U$35,19,FALSE))</f>
        <v/>
      </c>
      <c r="AT45" s="468">
        <f>IF(AT43="","",VLOOKUP(AT43,'【記載例】シフト記号表（勤務時間帯）'!$C$6:$U$35,19,FALSE))</f>
        <v>7</v>
      </c>
      <c r="AU45" s="466" t="str">
        <f>IF(AU43="","",VLOOKUP(AU43,'【記載例】シフト記号表（勤務時間帯）'!$C$6:$U$35,19,FALSE))</f>
        <v/>
      </c>
      <c r="AV45" s="467" t="str">
        <f>IF(AV43="","",VLOOKUP(AV43,'【記載例】シフト記号表（勤務時間帯）'!$C$6:$U$35,19,FALSE))</f>
        <v/>
      </c>
      <c r="AW45" s="467" t="str">
        <f>IF(AW43="","",VLOOKUP(AW43,'【記載例】シフト記号表（勤務時間帯）'!$C$6:$U$35,19,FALSE))</f>
        <v/>
      </c>
      <c r="AX45" s="1146">
        <f>IF($BB$3="４週",SUM(S45:AT45),IF($BB$3="暦月",SUM(S45:AW45),""))</f>
        <v>140</v>
      </c>
      <c r="AY45" s="1147"/>
      <c r="AZ45" s="1148">
        <f>IF($BB$3="４週",AX45/4,IF($BB$3="暦月",【記載例】通所型サービス!AX45/(【記載例】通所型サービス!$BB$8/7),""))</f>
        <v>35</v>
      </c>
      <c r="BA45" s="1149"/>
      <c r="BB45" s="1170"/>
      <c r="BC45" s="1171"/>
      <c r="BD45" s="1171"/>
      <c r="BE45" s="1171"/>
      <c r="BF45" s="1172"/>
    </row>
    <row r="46" spans="2:58" ht="20.25" customHeight="1" x14ac:dyDescent="0.3">
      <c r="B46" s="1338">
        <f>B43+1</f>
        <v>9</v>
      </c>
      <c r="C46" s="1178" t="s">
        <v>226</v>
      </c>
      <c r="D46" s="1179"/>
      <c r="E46" s="1180"/>
      <c r="F46" s="469"/>
      <c r="G46" s="1082" t="s">
        <v>666</v>
      </c>
      <c r="H46" s="1085" t="s">
        <v>667</v>
      </c>
      <c r="I46" s="1086"/>
      <c r="J46" s="1086"/>
      <c r="K46" s="1087"/>
      <c r="L46" s="1089" t="s">
        <v>668</v>
      </c>
      <c r="M46" s="1090"/>
      <c r="N46" s="1090"/>
      <c r="O46" s="1091"/>
      <c r="P46" s="1098" t="s">
        <v>215</v>
      </c>
      <c r="Q46" s="1099"/>
      <c r="R46" s="1100"/>
      <c r="S46" s="458" t="s">
        <v>242</v>
      </c>
      <c r="T46" s="459" t="s">
        <v>242</v>
      </c>
      <c r="U46" s="459"/>
      <c r="V46" s="459" t="s">
        <v>242</v>
      </c>
      <c r="W46" s="459" t="s">
        <v>242</v>
      </c>
      <c r="X46" s="459" t="s">
        <v>242</v>
      </c>
      <c r="Y46" s="460"/>
      <c r="Z46" s="458" t="s">
        <v>242</v>
      </c>
      <c r="AA46" s="459" t="s">
        <v>242</v>
      </c>
      <c r="AB46" s="459"/>
      <c r="AC46" s="459" t="s">
        <v>242</v>
      </c>
      <c r="AD46" s="459" t="s">
        <v>242</v>
      </c>
      <c r="AE46" s="459" t="s">
        <v>242</v>
      </c>
      <c r="AF46" s="460"/>
      <c r="AG46" s="458" t="s">
        <v>242</v>
      </c>
      <c r="AH46" s="459" t="s">
        <v>242</v>
      </c>
      <c r="AI46" s="459"/>
      <c r="AJ46" s="459" t="s">
        <v>242</v>
      </c>
      <c r="AK46" s="459" t="s">
        <v>242</v>
      </c>
      <c r="AL46" s="459" t="s">
        <v>242</v>
      </c>
      <c r="AM46" s="460"/>
      <c r="AN46" s="458" t="s">
        <v>242</v>
      </c>
      <c r="AO46" s="459" t="s">
        <v>242</v>
      </c>
      <c r="AP46" s="459"/>
      <c r="AQ46" s="459" t="s">
        <v>242</v>
      </c>
      <c r="AR46" s="459" t="s">
        <v>242</v>
      </c>
      <c r="AS46" s="459" t="s">
        <v>242</v>
      </c>
      <c r="AT46" s="460"/>
      <c r="AU46" s="458"/>
      <c r="AV46" s="459"/>
      <c r="AW46" s="459"/>
      <c r="AX46" s="1127"/>
      <c r="AY46" s="1128"/>
      <c r="AZ46" s="1129"/>
      <c r="BA46" s="1130"/>
      <c r="BB46" s="1164"/>
      <c r="BC46" s="1165"/>
      <c r="BD46" s="1165"/>
      <c r="BE46" s="1165"/>
      <c r="BF46" s="1166"/>
    </row>
    <row r="47" spans="2:58" ht="20.25" customHeight="1" x14ac:dyDescent="0.3">
      <c r="B47" s="1338"/>
      <c r="C47" s="1181"/>
      <c r="D47" s="1182"/>
      <c r="E47" s="1183"/>
      <c r="F47" s="461"/>
      <c r="G47" s="1083"/>
      <c r="H47" s="1088"/>
      <c r="I47" s="1086"/>
      <c r="J47" s="1086"/>
      <c r="K47" s="1087"/>
      <c r="L47" s="1092"/>
      <c r="M47" s="1093"/>
      <c r="N47" s="1093"/>
      <c r="O47" s="1094"/>
      <c r="P47" s="1136" t="s">
        <v>216</v>
      </c>
      <c r="Q47" s="1137"/>
      <c r="R47" s="1138"/>
      <c r="S47" s="462">
        <f>IF(S46="","",VLOOKUP(S46,'【記載例】シフト記号表（勤務時間帯）'!$C$6:$K$35,9,FALSE))</f>
        <v>8</v>
      </c>
      <c r="T47" s="463">
        <f>IF(T46="","",VLOOKUP(T46,'【記載例】シフト記号表（勤務時間帯）'!$C$6:$K$35,9,FALSE))</f>
        <v>8</v>
      </c>
      <c r="U47" s="463" t="str">
        <f>IF(U46="","",VLOOKUP(U46,'【記載例】シフト記号表（勤務時間帯）'!$C$6:$K$35,9,FALSE))</f>
        <v/>
      </c>
      <c r="V47" s="463">
        <f>IF(V46="","",VLOOKUP(V46,'【記載例】シフト記号表（勤務時間帯）'!$C$6:$K$35,9,FALSE))</f>
        <v>8</v>
      </c>
      <c r="W47" s="463">
        <f>IF(W46="","",VLOOKUP(W46,'【記載例】シフト記号表（勤務時間帯）'!$C$6:$K$35,9,FALSE))</f>
        <v>8</v>
      </c>
      <c r="X47" s="463">
        <f>IF(X46="","",VLOOKUP(X46,'【記載例】シフト記号表（勤務時間帯）'!$C$6:$K$35,9,FALSE))</f>
        <v>8</v>
      </c>
      <c r="Y47" s="464" t="str">
        <f>IF(Y46="","",VLOOKUP(Y46,'【記載例】シフト記号表（勤務時間帯）'!$C$6:$K$35,9,FALSE))</f>
        <v/>
      </c>
      <c r="Z47" s="462">
        <f>IF(Z46="","",VLOOKUP(Z46,'【記載例】シフト記号表（勤務時間帯）'!$C$6:$K$35,9,FALSE))</f>
        <v>8</v>
      </c>
      <c r="AA47" s="463">
        <f>IF(AA46="","",VLOOKUP(AA46,'【記載例】シフト記号表（勤務時間帯）'!$C$6:$K$35,9,FALSE))</f>
        <v>8</v>
      </c>
      <c r="AB47" s="463" t="str">
        <f>IF(AB46="","",VLOOKUP(AB46,'【記載例】シフト記号表（勤務時間帯）'!$C$6:$K$35,9,FALSE))</f>
        <v/>
      </c>
      <c r="AC47" s="463">
        <f>IF(AC46="","",VLOOKUP(AC46,'【記載例】シフト記号表（勤務時間帯）'!$C$6:$K$35,9,FALSE))</f>
        <v>8</v>
      </c>
      <c r="AD47" s="463">
        <f>IF(AD46="","",VLOOKUP(AD46,'【記載例】シフト記号表（勤務時間帯）'!$C$6:$K$35,9,FALSE))</f>
        <v>8</v>
      </c>
      <c r="AE47" s="463">
        <f>IF(AE46="","",VLOOKUP(AE46,'【記載例】シフト記号表（勤務時間帯）'!$C$6:$K$35,9,FALSE))</f>
        <v>8</v>
      </c>
      <c r="AF47" s="464" t="str">
        <f>IF(AF46="","",VLOOKUP(AF46,'【記載例】シフト記号表（勤務時間帯）'!$C$6:$K$35,9,FALSE))</f>
        <v/>
      </c>
      <c r="AG47" s="462">
        <f>IF(AG46="","",VLOOKUP(AG46,'【記載例】シフト記号表（勤務時間帯）'!$C$6:$K$35,9,FALSE))</f>
        <v>8</v>
      </c>
      <c r="AH47" s="463">
        <f>IF(AH46="","",VLOOKUP(AH46,'【記載例】シフト記号表（勤務時間帯）'!$C$6:$K$35,9,FALSE))</f>
        <v>8</v>
      </c>
      <c r="AI47" s="463" t="str">
        <f>IF(AI46="","",VLOOKUP(AI46,'【記載例】シフト記号表（勤務時間帯）'!$C$6:$K$35,9,FALSE))</f>
        <v/>
      </c>
      <c r="AJ47" s="463">
        <f>IF(AJ46="","",VLOOKUP(AJ46,'【記載例】シフト記号表（勤務時間帯）'!$C$6:$K$35,9,FALSE))</f>
        <v>8</v>
      </c>
      <c r="AK47" s="463">
        <f>IF(AK46="","",VLOOKUP(AK46,'【記載例】シフト記号表（勤務時間帯）'!$C$6:$K$35,9,FALSE))</f>
        <v>8</v>
      </c>
      <c r="AL47" s="463">
        <f>IF(AL46="","",VLOOKUP(AL46,'【記載例】シフト記号表（勤務時間帯）'!$C$6:$K$35,9,FALSE))</f>
        <v>8</v>
      </c>
      <c r="AM47" s="464" t="str">
        <f>IF(AM46="","",VLOOKUP(AM46,'【記載例】シフト記号表（勤務時間帯）'!$C$6:$K$35,9,FALSE))</f>
        <v/>
      </c>
      <c r="AN47" s="462">
        <f>IF(AN46="","",VLOOKUP(AN46,'【記載例】シフト記号表（勤務時間帯）'!$C$6:$K$35,9,FALSE))</f>
        <v>8</v>
      </c>
      <c r="AO47" s="463">
        <f>IF(AO46="","",VLOOKUP(AO46,'【記載例】シフト記号表（勤務時間帯）'!$C$6:$K$35,9,FALSE))</f>
        <v>8</v>
      </c>
      <c r="AP47" s="463" t="str">
        <f>IF(AP46="","",VLOOKUP(AP46,'【記載例】シフト記号表（勤務時間帯）'!$C$6:$K$35,9,FALSE))</f>
        <v/>
      </c>
      <c r="AQ47" s="463">
        <f>IF(AQ46="","",VLOOKUP(AQ46,'【記載例】シフト記号表（勤務時間帯）'!$C$6:$K$35,9,FALSE))</f>
        <v>8</v>
      </c>
      <c r="AR47" s="463">
        <f>IF(AR46="","",VLOOKUP(AR46,'【記載例】シフト記号表（勤務時間帯）'!$C$6:$K$35,9,FALSE))</f>
        <v>8</v>
      </c>
      <c r="AS47" s="463">
        <f>IF(AS46="","",VLOOKUP(AS46,'【記載例】シフト記号表（勤務時間帯）'!$C$6:$K$35,9,FALSE))</f>
        <v>8</v>
      </c>
      <c r="AT47" s="464" t="str">
        <f>IF(AT46="","",VLOOKUP(AT46,'【記載例】シフト記号表（勤務時間帯）'!$C$6:$K$35,9,FALSE))</f>
        <v/>
      </c>
      <c r="AU47" s="462" t="str">
        <f>IF(AU46="","",VLOOKUP(AU46,'【記載例】シフト記号表（勤務時間帯）'!$C$6:$K$35,9,FALSE))</f>
        <v/>
      </c>
      <c r="AV47" s="463" t="str">
        <f>IF(AV46="","",VLOOKUP(AV46,'【記載例】シフト記号表（勤務時間帯）'!$C$6:$K$35,9,FALSE))</f>
        <v/>
      </c>
      <c r="AW47" s="463" t="str">
        <f>IF(AW46="","",VLOOKUP(AW46,'【記載例】シフト記号表（勤務時間帯）'!$C$6:$K$35,9,FALSE))</f>
        <v/>
      </c>
      <c r="AX47" s="1139">
        <f>IF($BB$3="４週",SUM(S47:AT47),IF($BB$3="暦月",SUM(S47:AW47),""))</f>
        <v>160</v>
      </c>
      <c r="AY47" s="1140"/>
      <c r="AZ47" s="1141">
        <f>IF($BB$3="４週",AX47/4,IF($BB$3="暦月",【記載例】通所型サービス!AX47/(【記載例】通所型サービス!$BB$8/7),""))</f>
        <v>40</v>
      </c>
      <c r="BA47" s="1142"/>
      <c r="BB47" s="1167"/>
      <c r="BC47" s="1168"/>
      <c r="BD47" s="1168"/>
      <c r="BE47" s="1168"/>
      <c r="BF47" s="1169"/>
    </row>
    <row r="48" spans="2:58" ht="20.25" customHeight="1" x14ac:dyDescent="0.3">
      <c r="B48" s="1338"/>
      <c r="C48" s="1184"/>
      <c r="D48" s="1185"/>
      <c r="E48" s="1186"/>
      <c r="F48" s="461" t="str">
        <f>C46</f>
        <v>介護職員</v>
      </c>
      <c r="G48" s="1084"/>
      <c r="H48" s="1088"/>
      <c r="I48" s="1086"/>
      <c r="J48" s="1086"/>
      <c r="K48" s="1087"/>
      <c r="L48" s="1095"/>
      <c r="M48" s="1096"/>
      <c r="N48" s="1096"/>
      <c r="O48" s="1097"/>
      <c r="P48" s="1173" t="s">
        <v>217</v>
      </c>
      <c r="Q48" s="1174"/>
      <c r="R48" s="1175"/>
      <c r="S48" s="466">
        <f>IF(S46="","",VLOOKUP(S46,'【記載例】シフト記号表（勤務時間帯）'!$C$6:$U$35,19,FALSE))</f>
        <v>7</v>
      </c>
      <c r="T48" s="467">
        <f>IF(T46="","",VLOOKUP(T46,'【記載例】シフト記号表（勤務時間帯）'!$C$6:$U$35,19,FALSE))</f>
        <v>7</v>
      </c>
      <c r="U48" s="467" t="str">
        <f>IF(U46="","",VLOOKUP(U46,'【記載例】シフト記号表（勤務時間帯）'!$C$6:$U$35,19,FALSE))</f>
        <v/>
      </c>
      <c r="V48" s="467">
        <f>IF(V46="","",VLOOKUP(V46,'【記載例】シフト記号表（勤務時間帯）'!$C$6:$U$35,19,FALSE))</f>
        <v>7</v>
      </c>
      <c r="W48" s="467">
        <f>IF(W46="","",VLOOKUP(W46,'【記載例】シフト記号表（勤務時間帯）'!$C$6:$U$35,19,FALSE))</f>
        <v>7</v>
      </c>
      <c r="X48" s="467">
        <f>IF(X46="","",VLOOKUP(X46,'【記載例】シフト記号表（勤務時間帯）'!$C$6:$U$35,19,FALSE))</f>
        <v>7</v>
      </c>
      <c r="Y48" s="468" t="str">
        <f>IF(Y46="","",VLOOKUP(Y46,'【記載例】シフト記号表（勤務時間帯）'!$C$6:$U$35,19,FALSE))</f>
        <v/>
      </c>
      <c r="Z48" s="466">
        <f>IF(Z46="","",VLOOKUP(Z46,'【記載例】シフト記号表（勤務時間帯）'!$C$6:$U$35,19,FALSE))</f>
        <v>7</v>
      </c>
      <c r="AA48" s="467">
        <f>IF(AA46="","",VLOOKUP(AA46,'【記載例】シフト記号表（勤務時間帯）'!$C$6:$U$35,19,FALSE))</f>
        <v>7</v>
      </c>
      <c r="AB48" s="467" t="str">
        <f>IF(AB46="","",VLOOKUP(AB46,'【記載例】シフト記号表（勤務時間帯）'!$C$6:$U$35,19,FALSE))</f>
        <v/>
      </c>
      <c r="AC48" s="467">
        <f>IF(AC46="","",VLOOKUP(AC46,'【記載例】シフト記号表（勤務時間帯）'!$C$6:$U$35,19,FALSE))</f>
        <v>7</v>
      </c>
      <c r="AD48" s="467">
        <f>IF(AD46="","",VLOOKUP(AD46,'【記載例】シフト記号表（勤務時間帯）'!$C$6:$U$35,19,FALSE))</f>
        <v>7</v>
      </c>
      <c r="AE48" s="467">
        <f>IF(AE46="","",VLOOKUP(AE46,'【記載例】シフト記号表（勤務時間帯）'!$C$6:$U$35,19,FALSE))</f>
        <v>7</v>
      </c>
      <c r="AF48" s="468" t="str">
        <f>IF(AF46="","",VLOOKUP(AF46,'【記載例】シフト記号表（勤務時間帯）'!$C$6:$U$35,19,FALSE))</f>
        <v/>
      </c>
      <c r="AG48" s="466">
        <f>IF(AG46="","",VLOOKUP(AG46,'【記載例】シフト記号表（勤務時間帯）'!$C$6:$U$35,19,FALSE))</f>
        <v>7</v>
      </c>
      <c r="AH48" s="467">
        <f>IF(AH46="","",VLOOKUP(AH46,'【記載例】シフト記号表（勤務時間帯）'!$C$6:$U$35,19,FALSE))</f>
        <v>7</v>
      </c>
      <c r="AI48" s="467" t="str">
        <f>IF(AI46="","",VLOOKUP(AI46,'【記載例】シフト記号表（勤務時間帯）'!$C$6:$U$35,19,FALSE))</f>
        <v/>
      </c>
      <c r="AJ48" s="467">
        <f>IF(AJ46="","",VLOOKUP(AJ46,'【記載例】シフト記号表（勤務時間帯）'!$C$6:$U$35,19,FALSE))</f>
        <v>7</v>
      </c>
      <c r="AK48" s="467">
        <f>IF(AK46="","",VLOOKUP(AK46,'【記載例】シフト記号表（勤務時間帯）'!$C$6:$U$35,19,FALSE))</f>
        <v>7</v>
      </c>
      <c r="AL48" s="467">
        <f>IF(AL46="","",VLOOKUP(AL46,'【記載例】シフト記号表（勤務時間帯）'!$C$6:$U$35,19,FALSE))</f>
        <v>7</v>
      </c>
      <c r="AM48" s="468" t="str">
        <f>IF(AM46="","",VLOOKUP(AM46,'【記載例】シフト記号表（勤務時間帯）'!$C$6:$U$35,19,FALSE))</f>
        <v/>
      </c>
      <c r="AN48" s="466">
        <f>IF(AN46="","",VLOOKUP(AN46,'【記載例】シフト記号表（勤務時間帯）'!$C$6:$U$35,19,FALSE))</f>
        <v>7</v>
      </c>
      <c r="AO48" s="467">
        <f>IF(AO46="","",VLOOKUP(AO46,'【記載例】シフト記号表（勤務時間帯）'!$C$6:$U$35,19,FALSE))</f>
        <v>7</v>
      </c>
      <c r="AP48" s="467" t="str">
        <f>IF(AP46="","",VLOOKUP(AP46,'【記載例】シフト記号表（勤務時間帯）'!$C$6:$U$35,19,FALSE))</f>
        <v/>
      </c>
      <c r="AQ48" s="467">
        <f>IF(AQ46="","",VLOOKUP(AQ46,'【記載例】シフト記号表（勤務時間帯）'!$C$6:$U$35,19,FALSE))</f>
        <v>7</v>
      </c>
      <c r="AR48" s="467">
        <f>IF(AR46="","",VLOOKUP(AR46,'【記載例】シフト記号表（勤務時間帯）'!$C$6:$U$35,19,FALSE))</f>
        <v>7</v>
      </c>
      <c r="AS48" s="467">
        <f>IF(AS46="","",VLOOKUP(AS46,'【記載例】シフト記号表（勤務時間帯）'!$C$6:$U$35,19,FALSE))</f>
        <v>7</v>
      </c>
      <c r="AT48" s="468" t="str">
        <f>IF(AT46="","",VLOOKUP(AT46,'【記載例】シフト記号表（勤務時間帯）'!$C$6:$U$35,19,FALSE))</f>
        <v/>
      </c>
      <c r="AU48" s="466" t="str">
        <f>IF(AU46="","",VLOOKUP(AU46,'【記載例】シフト記号表（勤務時間帯）'!$C$6:$U$35,19,FALSE))</f>
        <v/>
      </c>
      <c r="AV48" s="467" t="str">
        <f>IF(AV46="","",VLOOKUP(AV46,'【記載例】シフト記号表（勤務時間帯）'!$C$6:$U$35,19,FALSE))</f>
        <v/>
      </c>
      <c r="AW48" s="467" t="str">
        <f>IF(AW46="","",VLOOKUP(AW46,'【記載例】シフト記号表（勤務時間帯）'!$C$6:$U$35,19,FALSE))</f>
        <v/>
      </c>
      <c r="AX48" s="1146">
        <f>IF($BB$3="４週",SUM(S48:AT48),IF($BB$3="暦月",SUM(S48:AW48),""))</f>
        <v>140</v>
      </c>
      <c r="AY48" s="1147"/>
      <c r="AZ48" s="1148">
        <f>IF($BB$3="４週",AX48/4,IF($BB$3="暦月",【記載例】通所型サービス!AX48/(【記載例】通所型サービス!$BB$8/7),""))</f>
        <v>35</v>
      </c>
      <c r="BA48" s="1149"/>
      <c r="BB48" s="1170"/>
      <c r="BC48" s="1171"/>
      <c r="BD48" s="1171"/>
      <c r="BE48" s="1171"/>
      <c r="BF48" s="1172"/>
    </row>
    <row r="49" spans="2:58" ht="20.25" customHeight="1" x14ac:dyDescent="0.3">
      <c r="B49" s="1338">
        <f>B46+1</f>
        <v>10</v>
      </c>
      <c r="C49" s="1178" t="s">
        <v>227</v>
      </c>
      <c r="D49" s="1179"/>
      <c r="E49" s="1180"/>
      <c r="F49" s="469"/>
      <c r="G49" s="1082" t="s">
        <v>670</v>
      </c>
      <c r="H49" s="1085" t="s">
        <v>336</v>
      </c>
      <c r="I49" s="1086"/>
      <c r="J49" s="1086"/>
      <c r="K49" s="1087"/>
      <c r="L49" s="1089" t="s">
        <v>668</v>
      </c>
      <c r="M49" s="1090"/>
      <c r="N49" s="1090"/>
      <c r="O49" s="1091"/>
      <c r="P49" s="1098" t="s">
        <v>215</v>
      </c>
      <c r="Q49" s="1099"/>
      <c r="R49" s="1100"/>
      <c r="S49" s="458" t="s">
        <v>268</v>
      </c>
      <c r="T49" s="459"/>
      <c r="U49" s="459" t="s">
        <v>268</v>
      </c>
      <c r="V49" s="459" t="s">
        <v>268</v>
      </c>
      <c r="W49" s="459"/>
      <c r="X49" s="459" t="s">
        <v>268</v>
      </c>
      <c r="Y49" s="460"/>
      <c r="Z49" s="458" t="s">
        <v>268</v>
      </c>
      <c r="AA49" s="459"/>
      <c r="AB49" s="459" t="s">
        <v>268</v>
      </c>
      <c r="AC49" s="459" t="s">
        <v>268</v>
      </c>
      <c r="AD49" s="459"/>
      <c r="AE49" s="459" t="s">
        <v>268</v>
      </c>
      <c r="AF49" s="460"/>
      <c r="AG49" s="458" t="s">
        <v>268</v>
      </c>
      <c r="AH49" s="459"/>
      <c r="AI49" s="459" t="s">
        <v>268</v>
      </c>
      <c r="AJ49" s="459" t="s">
        <v>268</v>
      </c>
      <c r="AK49" s="459"/>
      <c r="AL49" s="459" t="s">
        <v>268</v>
      </c>
      <c r="AM49" s="460"/>
      <c r="AN49" s="458" t="s">
        <v>268</v>
      </c>
      <c r="AO49" s="459"/>
      <c r="AP49" s="459" t="s">
        <v>268</v>
      </c>
      <c r="AQ49" s="459" t="s">
        <v>268</v>
      </c>
      <c r="AR49" s="459"/>
      <c r="AS49" s="459" t="s">
        <v>268</v>
      </c>
      <c r="AT49" s="460"/>
      <c r="AU49" s="458"/>
      <c r="AV49" s="459"/>
      <c r="AW49" s="459"/>
      <c r="AX49" s="1127"/>
      <c r="AY49" s="1128"/>
      <c r="AZ49" s="1129"/>
      <c r="BA49" s="1130"/>
      <c r="BB49" s="1164" t="s">
        <v>675</v>
      </c>
      <c r="BC49" s="1165"/>
      <c r="BD49" s="1165"/>
      <c r="BE49" s="1165"/>
      <c r="BF49" s="1166"/>
    </row>
    <row r="50" spans="2:58" ht="20.25" customHeight="1" x14ac:dyDescent="0.3">
      <c r="B50" s="1338"/>
      <c r="C50" s="1181"/>
      <c r="D50" s="1182"/>
      <c r="E50" s="1183"/>
      <c r="F50" s="461"/>
      <c r="G50" s="1083"/>
      <c r="H50" s="1088"/>
      <c r="I50" s="1086"/>
      <c r="J50" s="1086"/>
      <c r="K50" s="1087"/>
      <c r="L50" s="1092"/>
      <c r="M50" s="1093"/>
      <c r="N50" s="1093"/>
      <c r="O50" s="1094"/>
      <c r="P50" s="1136" t="s">
        <v>216</v>
      </c>
      <c r="Q50" s="1137"/>
      <c r="R50" s="1138"/>
      <c r="S50" s="462">
        <f>IF(S49="","",VLOOKUP(S49,'【記載例】シフト記号表（勤務時間帯）'!$C$6:$K$35,9,FALSE))</f>
        <v>4</v>
      </c>
      <c r="T50" s="463" t="str">
        <f>IF(T49="","",VLOOKUP(T49,'【記載例】シフト記号表（勤務時間帯）'!$C$6:$K$35,9,FALSE))</f>
        <v/>
      </c>
      <c r="U50" s="463">
        <f>IF(U49="","",VLOOKUP(U49,'【記載例】シフト記号表（勤務時間帯）'!$C$6:$K$35,9,FALSE))</f>
        <v>4</v>
      </c>
      <c r="V50" s="463">
        <f>IF(V49="","",VLOOKUP(V49,'【記載例】シフト記号表（勤務時間帯）'!$C$6:$K$35,9,FALSE))</f>
        <v>4</v>
      </c>
      <c r="W50" s="463" t="str">
        <f>IF(W49="","",VLOOKUP(W49,'【記載例】シフト記号表（勤務時間帯）'!$C$6:$K$35,9,FALSE))</f>
        <v/>
      </c>
      <c r="X50" s="463">
        <f>IF(X49="","",VLOOKUP(X49,'【記載例】シフト記号表（勤務時間帯）'!$C$6:$K$35,9,FALSE))</f>
        <v>4</v>
      </c>
      <c r="Y50" s="464" t="str">
        <f>IF(Y49="","",VLOOKUP(Y49,'【記載例】シフト記号表（勤務時間帯）'!$C$6:$K$35,9,FALSE))</f>
        <v/>
      </c>
      <c r="Z50" s="462">
        <f>IF(Z49="","",VLOOKUP(Z49,'【記載例】シフト記号表（勤務時間帯）'!$C$6:$K$35,9,FALSE))</f>
        <v>4</v>
      </c>
      <c r="AA50" s="463" t="str">
        <f>IF(AA49="","",VLOOKUP(AA49,'【記載例】シフト記号表（勤務時間帯）'!$C$6:$K$35,9,FALSE))</f>
        <v/>
      </c>
      <c r="AB50" s="463">
        <f>IF(AB49="","",VLOOKUP(AB49,'【記載例】シフト記号表（勤務時間帯）'!$C$6:$K$35,9,FALSE))</f>
        <v>4</v>
      </c>
      <c r="AC50" s="463">
        <f>IF(AC49="","",VLOOKUP(AC49,'【記載例】シフト記号表（勤務時間帯）'!$C$6:$K$35,9,FALSE))</f>
        <v>4</v>
      </c>
      <c r="AD50" s="463" t="str">
        <f>IF(AD49="","",VLOOKUP(AD49,'【記載例】シフト記号表（勤務時間帯）'!$C$6:$K$35,9,FALSE))</f>
        <v/>
      </c>
      <c r="AE50" s="463">
        <f>IF(AE49="","",VLOOKUP(AE49,'【記載例】シフト記号表（勤務時間帯）'!$C$6:$K$35,9,FALSE))</f>
        <v>4</v>
      </c>
      <c r="AF50" s="464" t="str">
        <f>IF(AF49="","",VLOOKUP(AF49,'【記載例】シフト記号表（勤務時間帯）'!$C$6:$K$35,9,FALSE))</f>
        <v/>
      </c>
      <c r="AG50" s="462">
        <f>IF(AG49="","",VLOOKUP(AG49,'【記載例】シフト記号表（勤務時間帯）'!$C$6:$K$35,9,FALSE))</f>
        <v>4</v>
      </c>
      <c r="AH50" s="463" t="str">
        <f>IF(AH49="","",VLOOKUP(AH49,'【記載例】シフト記号表（勤務時間帯）'!$C$6:$K$35,9,FALSE))</f>
        <v/>
      </c>
      <c r="AI50" s="463">
        <f>IF(AI49="","",VLOOKUP(AI49,'【記載例】シフト記号表（勤務時間帯）'!$C$6:$K$35,9,FALSE))</f>
        <v>4</v>
      </c>
      <c r="AJ50" s="463">
        <f>IF(AJ49="","",VLOOKUP(AJ49,'【記載例】シフト記号表（勤務時間帯）'!$C$6:$K$35,9,FALSE))</f>
        <v>4</v>
      </c>
      <c r="AK50" s="463" t="str">
        <f>IF(AK49="","",VLOOKUP(AK49,'【記載例】シフト記号表（勤務時間帯）'!$C$6:$K$35,9,FALSE))</f>
        <v/>
      </c>
      <c r="AL50" s="463">
        <f>IF(AL49="","",VLOOKUP(AL49,'【記載例】シフト記号表（勤務時間帯）'!$C$6:$K$35,9,FALSE))</f>
        <v>4</v>
      </c>
      <c r="AM50" s="464" t="str">
        <f>IF(AM49="","",VLOOKUP(AM49,'【記載例】シフト記号表（勤務時間帯）'!$C$6:$K$35,9,FALSE))</f>
        <v/>
      </c>
      <c r="AN50" s="462">
        <f>IF(AN49="","",VLOOKUP(AN49,'【記載例】シフト記号表（勤務時間帯）'!$C$6:$K$35,9,FALSE))</f>
        <v>4</v>
      </c>
      <c r="AO50" s="463" t="str">
        <f>IF(AO49="","",VLOOKUP(AO49,'【記載例】シフト記号表（勤務時間帯）'!$C$6:$K$35,9,FALSE))</f>
        <v/>
      </c>
      <c r="AP50" s="463">
        <f>IF(AP49="","",VLOOKUP(AP49,'【記載例】シフト記号表（勤務時間帯）'!$C$6:$K$35,9,FALSE))</f>
        <v>4</v>
      </c>
      <c r="AQ50" s="463">
        <f>IF(AQ49="","",VLOOKUP(AQ49,'【記載例】シフト記号表（勤務時間帯）'!$C$6:$K$35,9,FALSE))</f>
        <v>4</v>
      </c>
      <c r="AR50" s="463" t="str">
        <f>IF(AR49="","",VLOOKUP(AR49,'【記載例】シフト記号表（勤務時間帯）'!$C$6:$K$35,9,FALSE))</f>
        <v/>
      </c>
      <c r="AS50" s="463">
        <f>IF(AS49="","",VLOOKUP(AS49,'【記載例】シフト記号表（勤務時間帯）'!$C$6:$K$35,9,FALSE))</f>
        <v>4</v>
      </c>
      <c r="AT50" s="464" t="str">
        <f>IF(AT49="","",VLOOKUP(AT49,'【記載例】シフト記号表（勤務時間帯）'!$C$6:$K$35,9,FALSE))</f>
        <v/>
      </c>
      <c r="AU50" s="462" t="str">
        <f>IF(AU49="","",VLOOKUP(AU49,'【記載例】シフト記号表（勤務時間帯）'!$C$6:$K$35,9,FALSE))</f>
        <v/>
      </c>
      <c r="AV50" s="463" t="str">
        <f>IF(AV49="","",VLOOKUP(AV49,'【記載例】シフト記号表（勤務時間帯）'!$C$6:$K$35,9,FALSE))</f>
        <v/>
      </c>
      <c r="AW50" s="463" t="str">
        <f>IF(AW49="","",VLOOKUP(AW49,'【記載例】シフト記号表（勤務時間帯）'!$C$6:$K$35,9,FALSE))</f>
        <v/>
      </c>
      <c r="AX50" s="1139">
        <f>IF($BB$3="４週",SUM(S50:AT50),IF($BB$3="暦月",SUM(S50:AW50),""))</f>
        <v>64</v>
      </c>
      <c r="AY50" s="1140"/>
      <c r="AZ50" s="1141">
        <f>IF($BB$3="４週",AX50/4,IF($BB$3="暦月",【記載例】通所型サービス!AX50/(【記載例】通所型サービス!$BB$8/7),""))</f>
        <v>16</v>
      </c>
      <c r="BA50" s="1142"/>
      <c r="BB50" s="1167"/>
      <c r="BC50" s="1168"/>
      <c r="BD50" s="1168"/>
      <c r="BE50" s="1168"/>
      <c r="BF50" s="1169"/>
    </row>
    <row r="51" spans="2:58" ht="20.25" customHeight="1" x14ac:dyDescent="0.3">
      <c r="B51" s="1338"/>
      <c r="C51" s="1184"/>
      <c r="D51" s="1185"/>
      <c r="E51" s="1186"/>
      <c r="F51" s="461" t="str">
        <f>C49</f>
        <v>機能訓練指導員</v>
      </c>
      <c r="G51" s="1084"/>
      <c r="H51" s="1088"/>
      <c r="I51" s="1086"/>
      <c r="J51" s="1086"/>
      <c r="K51" s="1087"/>
      <c r="L51" s="1095"/>
      <c r="M51" s="1096"/>
      <c r="N51" s="1096"/>
      <c r="O51" s="1097"/>
      <c r="P51" s="1173" t="s">
        <v>217</v>
      </c>
      <c r="Q51" s="1174"/>
      <c r="R51" s="1175"/>
      <c r="S51" s="466">
        <f>IF(S49="","",VLOOKUP(S49,'【記載例】シフト記号表（勤務時間帯）'!$C$6:$U$35,19,FALSE))</f>
        <v>3</v>
      </c>
      <c r="T51" s="467" t="str">
        <f>IF(T49="","",VLOOKUP(T49,'【記載例】シフト記号表（勤務時間帯）'!$C$6:$U$35,19,FALSE))</f>
        <v/>
      </c>
      <c r="U51" s="467">
        <f>IF(U49="","",VLOOKUP(U49,'【記載例】シフト記号表（勤務時間帯）'!$C$6:$U$35,19,FALSE))</f>
        <v>3</v>
      </c>
      <c r="V51" s="467">
        <f>IF(V49="","",VLOOKUP(V49,'【記載例】シフト記号表（勤務時間帯）'!$C$6:$U$35,19,FALSE))</f>
        <v>3</v>
      </c>
      <c r="W51" s="467" t="str">
        <f>IF(W49="","",VLOOKUP(W49,'【記載例】シフト記号表（勤務時間帯）'!$C$6:$U$35,19,FALSE))</f>
        <v/>
      </c>
      <c r="X51" s="467">
        <f>IF(X49="","",VLOOKUP(X49,'【記載例】シフト記号表（勤務時間帯）'!$C$6:$U$35,19,FALSE))</f>
        <v>3</v>
      </c>
      <c r="Y51" s="468" t="str">
        <f>IF(Y49="","",VLOOKUP(Y49,'【記載例】シフト記号表（勤務時間帯）'!$C$6:$U$35,19,FALSE))</f>
        <v/>
      </c>
      <c r="Z51" s="466">
        <f>IF(Z49="","",VLOOKUP(Z49,'【記載例】シフト記号表（勤務時間帯）'!$C$6:$U$35,19,FALSE))</f>
        <v>3</v>
      </c>
      <c r="AA51" s="467" t="str">
        <f>IF(AA49="","",VLOOKUP(AA49,'【記載例】シフト記号表（勤務時間帯）'!$C$6:$U$35,19,FALSE))</f>
        <v/>
      </c>
      <c r="AB51" s="467">
        <f>IF(AB49="","",VLOOKUP(AB49,'【記載例】シフト記号表（勤務時間帯）'!$C$6:$U$35,19,FALSE))</f>
        <v>3</v>
      </c>
      <c r="AC51" s="467">
        <f>IF(AC49="","",VLOOKUP(AC49,'【記載例】シフト記号表（勤務時間帯）'!$C$6:$U$35,19,FALSE))</f>
        <v>3</v>
      </c>
      <c r="AD51" s="467" t="str">
        <f>IF(AD49="","",VLOOKUP(AD49,'【記載例】シフト記号表（勤務時間帯）'!$C$6:$U$35,19,FALSE))</f>
        <v/>
      </c>
      <c r="AE51" s="467">
        <f>IF(AE49="","",VLOOKUP(AE49,'【記載例】シフト記号表（勤務時間帯）'!$C$6:$U$35,19,FALSE))</f>
        <v>3</v>
      </c>
      <c r="AF51" s="468" t="str">
        <f>IF(AF49="","",VLOOKUP(AF49,'【記載例】シフト記号表（勤務時間帯）'!$C$6:$U$35,19,FALSE))</f>
        <v/>
      </c>
      <c r="AG51" s="466">
        <f>IF(AG49="","",VLOOKUP(AG49,'【記載例】シフト記号表（勤務時間帯）'!$C$6:$U$35,19,FALSE))</f>
        <v>3</v>
      </c>
      <c r="AH51" s="467" t="str">
        <f>IF(AH49="","",VLOOKUP(AH49,'【記載例】シフト記号表（勤務時間帯）'!$C$6:$U$35,19,FALSE))</f>
        <v/>
      </c>
      <c r="AI51" s="467">
        <f>IF(AI49="","",VLOOKUP(AI49,'【記載例】シフト記号表（勤務時間帯）'!$C$6:$U$35,19,FALSE))</f>
        <v>3</v>
      </c>
      <c r="AJ51" s="467">
        <f>IF(AJ49="","",VLOOKUP(AJ49,'【記載例】シフト記号表（勤務時間帯）'!$C$6:$U$35,19,FALSE))</f>
        <v>3</v>
      </c>
      <c r="AK51" s="467" t="str">
        <f>IF(AK49="","",VLOOKUP(AK49,'【記載例】シフト記号表（勤務時間帯）'!$C$6:$U$35,19,FALSE))</f>
        <v/>
      </c>
      <c r="AL51" s="467">
        <f>IF(AL49="","",VLOOKUP(AL49,'【記載例】シフト記号表（勤務時間帯）'!$C$6:$U$35,19,FALSE))</f>
        <v>3</v>
      </c>
      <c r="AM51" s="468" t="str">
        <f>IF(AM49="","",VLOOKUP(AM49,'【記載例】シフト記号表（勤務時間帯）'!$C$6:$U$35,19,FALSE))</f>
        <v/>
      </c>
      <c r="AN51" s="466">
        <f>IF(AN49="","",VLOOKUP(AN49,'【記載例】シフト記号表（勤務時間帯）'!$C$6:$U$35,19,FALSE))</f>
        <v>3</v>
      </c>
      <c r="AO51" s="467" t="str">
        <f>IF(AO49="","",VLOOKUP(AO49,'【記載例】シフト記号表（勤務時間帯）'!$C$6:$U$35,19,FALSE))</f>
        <v/>
      </c>
      <c r="AP51" s="467">
        <f>IF(AP49="","",VLOOKUP(AP49,'【記載例】シフト記号表（勤務時間帯）'!$C$6:$U$35,19,FALSE))</f>
        <v>3</v>
      </c>
      <c r="AQ51" s="467">
        <f>IF(AQ49="","",VLOOKUP(AQ49,'【記載例】シフト記号表（勤務時間帯）'!$C$6:$U$35,19,FALSE))</f>
        <v>3</v>
      </c>
      <c r="AR51" s="467" t="str">
        <f>IF(AR49="","",VLOOKUP(AR49,'【記載例】シフト記号表（勤務時間帯）'!$C$6:$U$35,19,FALSE))</f>
        <v/>
      </c>
      <c r="AS51" s="467">
        <f>IF(AS49="","",VLOOKUP(AS49,'【記載例】シフト記号表（勤務時間帯）'!$C$6:$U$35,19,FALSE))</f>
        <v>3</v>
      </c>
      <c r="AT51" s="468" t="str">
        <f>IF(AT49="","",VLOOKUP(AT49,'【記載例】シフト記号表（勤務時間帯）'!$C$6:$U$35,19,FALSE))</f>
        <v/>
      </c>
      <c r="AU51" s="466" t="str">
        <f>IF(AU49="","",VLOOKUP(AU49,'【記載例】シフト記号表（勤務時間帯）'!$C$6:$U$35,19,FALSE))</f>
        <v/>
      </c>
      <c r="AV51" s="467" t="str">
        <f>IF(AV49="","",VLOOKUP(AV49,'【記載例】シフト記号表（勤務時間帯）'!$C$6:$U$35,19,FALSE))</f>
        <v/>
      </c>
      <c r="AW51" s="467" t="str">
        <f>IF(AW49="","",VLOOKUP(AW49,'【記載例】シフト記号表（勤務時間帯）'!$C$6:$U$35,19,FALSE))</f>
        <v/>
      </c>
      <c r="AX51" s="1146">
        <f>IF($BB$3="４週",SUM(S51:AT51),IF($BB$3="暦月",SUM(S51:AW51),""))</f>
        <v>48</v>
      </c>
      <c r="AY51" s="1147"/>
      <c r="AZ51" s="1148">
        <f>IF($BB$3="４週",AX51/4,IF($BB$3="暦月",【記載例】通所型サービス!AX51/(【記載例】通所型サービス!$BB$8/7),""))</f>
        <v>12</v>
      </c>
      <c r="BA51" s="1149"/>
      <c r="BB51" s="1170"/>
      <c r="BC51" s="1171"/>
      <c r="BD51" s="1171"/>
      <c r="BE51" s="1171"/>
      <c r="BF51" s="1172"/>
    </row>
    <row r="52" spans="2:58" ht="20.25" customHeight="1" x14ac:dyDescent="0.3">
      <c r="B52" s="1338">
        <f>B49+1</f>
        <v>11</v>
      </c>
      <c r="C52" s="1178" t="s">
        <v>227</v>
      </c>
      <c r="D52" s="1179"/>
      <c r="E52" s="1180"/>
      <c r="F52" s="469"/>
      <c r="G52" s="1082" t="s">
        <v>673</v>
      </c>
      <c r="H52" s="1085" t="s">
        <v>336</v>
      </c>
      <c r="I52" s="1086"/>
      <c r="J52" s="1086"/>
      <c r="K52" s="1087"/>
      <c r="L52" s="1089" t="s">
        <v>668</v>
      </c>
      <c r="M52" s="1090"/>
      <c r="N52" s="1090"/>
      <c r="O52" s="1091"/>
      <c r="P52" s="1098" t="s">
        <v>215</v>
      </c>
      <c r="Q52" s="1099"/>
      <c r="R52" s="1100"/>
      <c r="S52" s="458"/>
      <c r="T52" s="459" t="s">
        <v>268</v>
      </c>
      <c r="U52" s="459"/>
      <c r="V52" s="459"/>
      <c r="W52" s="459" t="s">
        <v>268</v>
      </c>
      <c r="X52" s="459"/>
      <c r="Y52" s="460" t="s">
        <v>268</v>
      </c>
      <c r="Z52" s="458"/>
      <c r="AA52" s="459" t="s">
        <v>268</v>
      </c>
      <c r="AB52" s="459"/>
      <c r="AC52" s="459"/>
      <c r="AD52" s="459" t="s">
        <v>268</v>
      </c>
      <c r="AE52" s="459"/>
      <c r="AF52" s="460" t="s">
        <v>268</v>
      </c>
      <c r="AG52" s="458"/>
      <c r="AH52" s="459" t="s">
        <v>268</v>
      </c>
      <c r="AI52" s="459"/>
      <c r="AJ52" s="459"/>
      <c r="AK52" s="459" t="s">
        <v>268</v>
      </c>
      <c r="AL52" s="459"/>
      <c r="AM52" s="460" t="s">
        <v>268</v>
      </c>
      <c r="AN52" s="458"/>
      <c r="AO52" s="459" t="s">
        <v>268</v>
      </c>
      <c r="AP52" s="459"/>
      <c r="AQ52" s="459"/>
      <c r="AR52" s="459" t="s">
        <v>268</v>
      </c>
      <c r="AS52" s="459"/>
      <c r="AT52" s="460" t="s">
        <v>268</v>
      </c>
      <c r="AU52" s="458"/>
      <c r="AV52" s="459"/>
      <c r="AW52" s="459"/>
      <c r="AX52" s="1127"/>
      <c r="AY52" s="1128"/>
      <c r="AZ52" s="1129"/>
      <c r="BA52" s="1130"/>
      <c r="BB52" s="1164" t="s">
        <v>225</v>
      </c>
      <c r="BC52" s="1165"/>
      <c r="BD52" s="1165"/>
      <c r="BE52" s="1165"/>
      <c r="BF52" s="1166"/>
    </row>
    <row r="53" spans="2:58" ht="20.25" customHeight="1" x14ac:dyDescent="0.3">
      <c r="B53" s="1338"/>
      <c r="C53" s="1181"/>
      <c r="D53" s="1182"/>
      <c r="E53" s="1183"/>
      <c r="F53" s="461"/>
      <c r="G53" s="1083"/>
      <c r="H53" s="1088"/>
      <c r="I53" s="1086"/>
      <c r="J53" s="1086"/>
      <c r="K53" s="1087"/>
      <c r="L53" s="1092"/>
      <c r="M53" s="1093"/>
      <c r="N53" s="1093"/>
      <c r="O53" s="1094"/>
      <c r="P53" s="1136" t="s">
        <v>216</v>
      </c>
      <c r="Q53" s="1137"/>
      <c r="R53" s="1138"/>
      <c r="S53" s="462" t="str">
        <f>IF(S52="","",VLOOKUP(S52,'【記載例】シフト記号表（勤務時間帯）'!$C$6:$K$35,9,FALSE))</f>
        <v/>
      </c>
      <c r="T53" s="463">
        <f>IF(T52="","",VLOOKUP(T52,'【記載例】シフト記号表（勤務時間帯）'!$C$6:$K$35,9,FALSE))</f>
        <v>4</v>
      </c>
      <c r="U53" s="463" t="str">
        <f>IF(U52="","",VLOOKUP(U52,'【記載例】シフト記号表（勤務時間帯）'!$C$6:$K$35,9,FALSE))</f>
        <v/>
      </c>
      <c r="V53" s="463" t="str">
        <f>IF(V52="","",VLOOKUP(V52,'【記載例】シフト記号表（勤務時間帯）'!$C$6:$K$35,9,FALSE))</f>
        <v/>
      </c>
      <c r="W53" s="463">
        <f>IF(W52="","",VLOOKUP(W52,'【記載例】シフト記号表（勤務時間帯）'!$C$6:$K$35,9,FALSE))</f>
        <v>4</v>
      </c>
      <c r="X53" s="463" t="str">
        <f>IF(X52="","",VLOOKUP(X52,'【記載例】シフト記号表（勤務時間帯）'!$C$6:$K$35,9,FALSE))</f>
        <v/>
      </c>
      <c r="Y53" s="464">
        <f>IF(Y52="","",VLOOKUP(Y52,'【記載例】シフト記号表（勤務時間帯）'!$C$6:$K$35,9,FALSE))</f>
        <v>4</v>
      </c>
      <c r="Z53" s="462" t="str">
        <f>IF(Z52="","",VLOOKUP(Z52,'【記載例】シフト記号表（勤務時間帯）'!$C$6:$K$35,9,FALSE))</f>
        <v/>
      </c>
      <c r="AA53" s="463">
        <f>IF(AA52="","",VLOOKUP(AA52,'【記載例】シフト記号表（勤務時間帯）'!$C$6:$K$35,9,FALSE))</f>
        <v>4</v>
      </c>
      <c r="AB53" s="463" t="str">
        <f>IF(AB52="","",VLOOKUP(AB52,'【記載例】シフト記号表（勤務時間帯）'!$C$6:$K$35,9,FALSE))</f>
        <v/>
      </c>
      <c r="AC53" s="463" t="str">
        <f>IF(AC52="","",VLOOKUP(AC52,'【記載例】シフト記号表（勤務時間帯）'!$C$6:$K$35,9,FALSE))</f>
        <v/>
      </c>
      <c r="AD53" s="463">
        <f>IF(AD52="","",VLOOKUP(AD52,'【記載例】シフト記号表（勤務時間帯）'!$C$6:$K$35,9,FALSE))</f>
        <v>4</v>
      </c>
      <c r="AE53" s="463" t="str">
        <f>IF(AE52="","",VLOOKUP(AE52,'【記載例】シフト記号表（勤務時間帯）'!$C$6:$K$35,9,FALSE))</f>
        <v/>
      </c>
      <c r="AF53" s="464">
        <f>IF(AF52="","",VLOOKUP(AF52,'【記載例】シフト記号表（勤務時間帯）'!$C$6:$K$35,9,FALSE))</f>
        <v>4</v>
      </c>
      <c r="AG53" s="462" t="str">
        <f>IF(AG52="","",VLOOKUP(AG52,'【記載例】シフト記号表（勤務時間帯）'!$C$6:$K$35,9,FALSE))</f>
        <v/>
      </c>
      <c r="AH53" s="463">
        <f>IF(AH52="","",VLOOKUP(AH52,'【記載例】シフト記号表（勤務時間帯）'!$C$6:$K$35,9,FALSE))</f>
        <v>4</v>
      </c>
      <c r="AI53" s="463" t="str">
        <f>IF(AI52="","",VLOOKUP(AI52,'【記載例】シフト記号表（勤務時間帯）'!$C$6:$K$35,9,FALSE))</f>
        <v/>
      </c>
      <c r="AJ53" s="463" t="str">
        <f>IF(AJ52="","",VLOOKUP(AJ52,'【記載例】シフト記号表（勤務時間帯）'!$C$6:$K$35,9,FALSE))</f>
        <v/>
      </c>
      <c r="AK53" s="463">
        <f>IF(AK52="","",VLOOKUP(AK52,'【記載例】シフト記号表（勤務時間帯）'!$C$6:$K$35,9,FALSE))</f>
        <v>4</v>
      </c>
      <c r="AL53" s="463" t="str">
        <f>IF(AL52="","",VLOOKUP(AL52,'【記載例】シフト記号表（勤務時間帯）'!$C$6:$K$35,9,FALSE))</f>
        <v/>
      </c>
      <c r="AM53" s="464">
        <f>IF(AM52="","",VLOOKUP(AM52,'【記載例】シフト記号表（勤務時間帯）'!$C$6:$K$35,9,FALSE))</f>
        <v>4</v>
      </c>
      <c r="AN53" s="462" t="str">
        <f>IF(AN52="","",VLOOKUP(AN52,'【記載例】シフト記号表（勤務時間帯）'!$C$6:$K$35,9,FALSE))</f>
        <v/>
      </c>
      <c r="AO53" s="463">
        <f>IF(AO52="","",VLOOKUP(AO52,'【記載例】シフト記号表（勤務時間帯）'!$C$6:$K$35,9,FALSE))</f>
        <v>4</v>
      </c>
      <c r="AP53" s="463" t="str">
        <f>IF(AP52="","",VLOOKUP(AP52,'【記載例】シフト記号表（勤務時間帯）'!$C$6:$K$35,9,FALSE))</f>
        <v/>
      </c>
      <c r="AQ53" s="463" t="str">
        <f>IF(AQ52="","",VLOOKUP(AQ52,'【記載例】シフト記号表（勤務時間帯）'!$C$6:$K$35,9,FALSE))</f>
        <v/>
      </c>
      <c r="AR53" s="463">
        <f>IF(AR52="","",VLOOKUP(AR52,'【記載例】シフト記号表（勤務時間帯）'!$C$6:$K$35,9,FALSE))</f>
        <v>4</v>
      </c>
      <c r="AS53" s="463" t="str">
        <f>IF(AS52="","",VLOOKUP(AS52,'【記載例】シフト記号表（勤務時間帯）'!$C$6:$K$35,9,FALSE))</f>
        <v/>
      </c>
      <c r="AT53" s="464">
        <f>IF(AT52="","",VLOOKUP(AT52,'【記載例】シフト記号表（勤務時間帯）'!$C$6:$K$35,9,FALSE))</f>
        <v>4</v>
      </c>
      <c r="AU53" s="462" t="str">
        <f>IF(AU52="","",VLOOKUP(AU52,'【記載例】シフト記号表（勤務時間帯）'!$C$6:$K$35,9,FALSE))</f>
        <v/>
      </c>
      <c r="AV53" s="463" t="str">
        <f>IF(AV52="","",VLOOKUP(AV52,'【記載例】シフト記号表（勤務時間帯）'!$C$6:$K$35,9,FALSE))</f>
        <v/>
      </c>
      <c r="AW53" s="463" t="str">
        <f>IF(AW52="","",VLOOKUP(AW52,'【記載例】シフト記号表（勤務時間帯）'!$C$6:$K$35,9,FALSE))</f>
        <v/>
      </c>
      <c r="AX53" s="1139">
        <f>IF($BB$3="４週",SUM(S53:AT53),IF($BB$3="暦月",SUM(S53:AW53),""))</f>
        <v>48</v>
      </c>
      <c r="AY53" s="1140"/>
      <c r="AZ53" s="1141">
        <f>IF($BB$3="４週",AX53/4,IF($BB$3="暦月",【記載例】通所型サービス!AX53/(【記載例】通所型サービス!$BB$8/7),""))</f>
        <v>12</v>
      </c>
      <c r="BA53" s="1142"/>
      <c r="BB53" s="1167"/>
      <c r="BC53" s="1168"/>
      <c r="BD53" s="1168"/>
      <c r="BE53" s="1168"/>
      <c r="BF53" s="1169"/>
    </row>
    <row r="54" spans="2:58" ht="20.25" customHeight="1" x14ac:dyDescent="0.3">
      <c r="B54" s="1338"/>
      <c r="C54" s="1184"/>
      <c r="D54" s="1185"/>
      <c r="E54" s="1186"/>
      <c r="F54" s="461" t="str">
        <f>C52</f>
        <v>機能訓練指導員</v>
      </c>
      <c r="G54" s="1084"/>
      <c r="H54" s="1088"/>
      <c r="I54" s="1086"/>
      <c r="J54" s="1086"/>
      <c r="K54" s="1087"/>
      <c r="L54" s="1095"/>
      <c r="M54" s="1096"/>
      <c r="N54" s="1096"/>
      <c r="O54" s="1097"/>
      <c r="P54" s="1173" t="s">
        <v>217</v>
      </c>
      <c r="Q54" s="1174"/>
      <c r="R54" s="1175"/>
      <c r="S54" s="466" t="str">
        <f>IF(S52="","",VLOOKUP(S52,'【記載例】シフト記号表（勤務時間帯）'!$C$6:$U$35,19,FALSE))</f>
        <v/>
      </c>
      <c r="T54" s="467">
        <f>IF(T52="","",VLOOKUP(T52,'【記載例】シフト記号表（勤務時間帯）'!$C$6:$U$35,19,FALSE))</f>
        <v>3</v>
      </c>
      <c r="U54" s="467" t="str">
        <f>IF(U52="","",VLOOKUP(U52,'【記載例】シフト記号表（勤務時間帯）'!$C$6:$U$35,19,FALSE))</f>
        <v/>
      </c>
      <c r="V54" s="467" t="str">
        <f>IF(V52="","",VLOOKUP(V52,'【記載例】シフト記号表（勤務時間帯）'!$C$6:$U$35,19,FALSE))</f>
        <v/>
      </c>
      <c r="W54" s="467">
        <f>IF(W52="","",VLOOKUP(W52,'【記載例】シフト記号表（勤務時間帯）'!$C$6:$U$35,19,FALSE))</f>
        <v>3</v>
      </c>
      <c r="X54" s="467" t="str">
        <f>IF(X52="","",VLOOKUP(X52,'【記載例】シフト記号表（勤務時間帯）'!$C$6:$U$35,19,FALSE))</f>
        <v/>
      </c>
      <c r="Y54" s="468">
        <f>IF(Y52="","",VLOOKUP(Y52,'【記載例】シフト記号表（勤務時間帯）'!$C$6:$U$35,19,FALSE))</f>
        <v>3</v>
      </c>
      <c r="Z54" s="466" t="str">
        <f>IF(Z52="","",VLOOKUP(Z52,'【記載例】シフト記号表（勤務時間帯）'!$C$6:$U$35,19,FALSE))</f>
        <v/>
      </c>
      <c r="AA54" s="467">
        <f>IF(AA52="","",VLOOKUP(AA52,'【記載例】シフト記号表（勤務時間帯）'!$C$6:$U$35,19,FALSE))</f>
        <v>3</v>
      </c>
      <c r="AB54" s="467" t="str">
        <f>IF(AB52="","",VLOOKUP(AB52,'【記載例】シフト記号表（勤務時間帯）'!$C$6:$U$35,19,FALSE))</f>
        <v/>
      </c>
      <c r="AC54" s="467" t="str">
        <f>IF(AC52="","",VLOOKUP(AC52,'【記載例】シフト記号表（勤務時間帯）'!$C$6:$U$35,19,FALSE))</f>
        <v/>
      </c>
      <c r="AD54" s="467">
        <f>IF(AD52="","",VLOOKUP(AD52,'【記載例】シフト記号表（勤務時間帯）'!$C$6:$U$35,19,FALSE))</f>
        <v>3</v>
      </c>
      <c r="AE54" s="467" t="str">
        <f>IF(AE52="","",VLOOKUP(AE52,'【記載例】シフト記号表（勤務時間帯）'!$C$6:$U$35,19,FALSE))</f>
        <v/>
      </c>
      <c r="AF54" s="468">
        <f>IF(AF52="","",VLOOKUP(AF52,'【記載例】シフト記号表（勤務時間帯）'!$C$6:$U$35,19,FALSE))</f>
        <v>3</v>
      </c>
      <c r="AG54" s="466" t="str">
        <f>IF(AG52="","",VLOOKUP(AG52,'【記載例】シフト記号表（勤務時間帯）'!$C$6:$U$35,19,FALSE))</f>
        <v/>
      </c>
      <c r="AH54" s="467">
        <f>IF(AH52="","",VLOOKUP(AH52,'【記載例】シフト記号表（勤務時間帯）'!$C$6:$U$35,19,FALSE))</f>
        <v>3</v>
      </c>
      <c r="AI54" s="467" t="str">
        <f>IF(AI52="","",VLOOKUP(AI52,'【記載例】シフト記号表（勤務時間帯）'!$C$6:$U$35,19,FALSE))</f>
        <v/>
      </c>
      <c r="AJ54" s="467" t="str">
        <f>IF(AJ52="","",VLOOKUP(AJ52,'【記載例】シフト記号表（勤務時間帯）'!$C$6:$U$35,19,FALSE))</f>
        <v/>
      </c>
      <c r="AK54" s="467">
        <f>IF(AK52="","",VLOOKUP(AK52,'【記載例】シフト記号表（勤務時間帯）'!$C$6:$U$35,19,FALSE))</f>
        <v>3</v>
      </c>
      <c r="AL54" s="467" t="str">
        <f>IF(AL52="","",VLOOKUP(AL52,'【記載例】シフト記号表（勤務時間帯）'!$C$6:$U$35,19,FALSE))</f>
        <v/>
      </c>
      <c r="AM54" s="468">
        <f>IF(AM52="","",VLOOKUP(AM52,'【記載例】シフト記号表（勤務時間帯）'!$C$6:$U$35,19,FALSE))</f>
        <v>3</v>
      </c>
      <c r="AN54" s="466" t="str">
        <f>IF(AN52="","",VLOOKUP(AN52,'【記載例】シフト記号表（勤務時間帯）'!$C$6:$U$35,19,FALSE))</f>
        <v/>
      </c>
      <c r="AO54" s="467">
        <f>IF(AO52="","",VLOOKUP(AO52,'【記載例】シフト記号表（勤務時間帯）'!$C$6:$U$35,19,FALSE))</f>
        <v>3</v>
      </c>
      <c r="AP54" s="467" t="str">
        <f>IF(AP52="","",VLOOKUP(AP52,'【記載例】シフト記号表（勤務時間帯）'!$C$6:$U$35,19,FALSE))</f>
        <v/>
      </c>
      <c r="AQ54" s="467" t="str">
        <f>IF(AQ52="","",VLOOKUP(AQ52,'【記載例】シフト記号表（勤務時間帯）'!$C$6:$U$35,19,FALSE))</f>
        <v/>
      </c>
      <c r="AR54" s="467">
        <f>IF(AR52="","",VLOOKUP(AR52,'【記載例】シフト記号表（勤務時間帯）'!$C$6:$U$35,19,FALSE))</f>
        <v>3</v>
      </c>
      <c r="AS54" s="467" t="str">
        <f>IF(AS52="","",VLOOKUP(AS52,'【記載例】シフト記号表（勤務時間帯）'!$C$6:$U$35,19,FALSE))</f>
        <v/>
      </c>
      <c r="AT54" s="468">
        <f>IF(AT52="","",VLOOKUP(AT52,'【記載例】シフト記号表（勤務時間帯）'!$C$6:$U$35,19,FALSE))</f>
        <v>3</v>
      </c>
      <c r="AU54" s="466" t="str">
        <f>IF(AU52="","",VLOOKUP(AU52,'【記載例】シフト記号表（勤務時間帯）'!$C$6:$U$35,19,FALSE))</f>
        <v/>
      </c>
      <c r="AV54" s="467" t="str">
        <f>IF(AV52="","",VLOOKUP(AV52,'【記載例】シフト記号表（勤務時間帯）'!$C$6:$U$35,19,FALSE))</f>
        <v/>
      </c>
      <c r="AW54" s="467" t="str">
        <f>IF(AW52="","",VLOOKUP(AW52,'【記載例】シフト記号表（勤務時間帯）'!$C$6:$U$35,19,FALSE))</f>
        <v/>
      </c>
      <c r="AX54" s="1146">
        <f>IF($BB$3="４週",SUM(S54:AT54),IF($BB$3="暦月",SUM(S54:AW54),""))</f>
        <v>36</v>
      </c>
      <c r="AY54" s="1147"/>
      <c r="AZ54" s="1148">
        <f>IF($BB$3="４週",AX54/4,IF($BB$3="暦月",【記載例】通所型サービス!AX54/(【記載例】通所型サービス!$BB$8/7),""))</f>
        <v>9</v>
      </c>
      <c r="BA54" s="1149"/>
      <c r="BB54" s="1170"/>
      <c r="BC54" s="1171"/>
      <c r="BD54" s="1171"/>
      <c r="BE54" s="1171"/>
      <c r="BF54" s="1172"/>
    </row>
    <row r="55" spans="2:58" ht="20.25" customHeight="1" x14ac:dyDescent="0.3">
      <c r="B55" s="1338">
        <f>B52+1</f>
        <v>12</v>
      </c>
      <c r="C55" s="1178"/>
      <c r="D55" s="1179"/>
      <c r="E55" s="1180"/>
      <c r="F55" s="469"/>
      <c r="G55" s="1082"/>
      <c r="H55" s="1085"/>
      <c r="I55" s="1086"/>
      <c r="J55" s="1086"/>
      <c r="K55" s="1087"/>
      <c r="L55" s="1089"/>
      <c r="M55" s="1090"/>
      <c r="N55" s="1090"/>
      <c r="O55" s="1091"/>
      <c r="P55" s="1098" t="s">
        <v>215</v>
      </c>
      <c r="Q55" s="1099"/>
      <c r="R55" s="1100"/>
      <c r="S55" s="458"/>
      <c r="T55" s="459"/>
      <c r="U55" s="459"/>
      <c r="V55" s="459"/>
      <c r="W55" s="459"/>
      <c r="X55" s="459"/>
      <c r="Y55" s="460"/>
      <c r="Z55" s="458"/>
      <c r="AA55" s="459"/>
      <c r="AB55" s="459"/>
      <c r="AC55" s="459"/>
      <c r="AD55" s="459"/>
      <c r="AE55" s="459"/>
      <c r="AF55" s="460"/>
      <c r="AG55" s="458"/>
      <c r="AH55" s="459"/>
      <c r="AI55" s="459"/>
      <c r="AJ55" s="459"/>
      <c r="AK55" s="459"/>
      <c r="AL55" s="459"/>
      <c r="AM55" s="460"/>
      <c r="AN55" s="458"/>
      <c r="AO55" s="459"/>
      <c r="AP55" s="459"/>
      <c r="AQ55" s="459"/>
      <c r="AR55" s="459"/>
      <c r="AS55" s="459"/>
      <c r="AT55" s="460"/>
      <c r="AU55" s="458"/>
      <c r="AV55" s="459"/>
      <c r="AW55" s="459"/>
      <c r="AX55" s="1127"/>
      <c r="AY55" s="1128"/>
      <c r="AZ55" s="1129"/>
      <c r="BA55" s="1130"/>
      <c r="BB55" s="1131"/>
      <c r="BC55" s="1090"/>
      <c r="BD55" s="1090"/>
      <c r="BE55" s="1090"/>
      <c r="BF55" s="1091"/>
    </row>
    <row r="56" spans="2:58" ht="20.25" customHeight="1" x14ac:dyDescent="0.3">
      <c r="B56" s="1338"/>
      <c r="C56" s="1181"/>
      <c r="D56" s="1182"/>
      <c r="E56" s="1183"/>
      <c r="F56" s="461"/>
      <c r="G56" s="1083"/>
      <c r="H56" s="1088"/>
      <c r="I56" s="1086"/>
      <c r="J56" s="1086"/>
      <c r="K56" s="1087"/>
      <c r="L56" s="1092"/>
      <c r="M56" s="1093"/>
      <c r="N56" s="1093"/>
      <c r="O56" s="1094"/>
      <c r="P56" s="1136" t="s">
        <v>216</v>
      </c>
      <c r="Q56" s="1137"/>
      <c r="R56" s="1138"/>
      <c r="S56" s="462" t="str">
        <f>IF(S55="","",VLOOKUP(S55,'【記載例】シフト記号表（勤務時間帯）'!$C$6:$K$35,9,FALSE))</f>
        <v/>
      </c>
      <c r="T56" s="463" t="str">
        <f>IF(T55="","",VLOOKUP(T55,'【記載例】シフト記号表（勤務時間帯）'!$C$6:$K$35,9,FALSE))</f>
        <v/>
      </c>
      <c r="U56" s="463" t="str">
        <f>IF(U55="","",VLOOKUP(U55,'【記載例】シフト記号表（勤務時間帯）'!$C$6:$K$35,9,FALSE))</f>
        <v/>
      </c>
      <c r="V56" s="463" t="str">
        <f>IF(V55="","",VLOOKUP(V55,'【記載例】シフト記号表（勤務時間帯）'!$C$6:$K$35,9,FALSE))</f>
        <v/>
      </c>
      <c r="W56" s="463" t="str">
        <f>IF(W55="","",VLOOKUP(W55,'【記載例】シフト記号表（勤務時間帯）'!$C$6:$K$35,9,FALSE))</f>
        <v/>
      </c>
      <c r="X56" s="463" t="str">
        <f>IF(X55="","",VLOOKUP(X55,'【記載例】シフト記号表（勤務時間帯）'!$C$6:$K$35,9,FALSE))</f>
        <v/>
      </c>
      <c r="Y56" s="464" t="str">
        <f>IF(Y55="","",VLOOKUP(Y55,'【記載例】シフト記号表（勤務時間帯）'!$C$6:$K$35,9,FALSE))</f>
        <v/>
      </c>
      <c r="Z56" s="462" t="str">
        <f>IF(Z55="","",VLOOKUP(Z55,'【記載例】シフト記号表（勤務時間帯）'!$C$6:$K$35,9,FALSE))</f>
        <v/>
      </c>
      <c r="AA56" s="463" t="str">
        <f>IF(AA55="","",VLOOKUP(AA55,'【記載例】シフト記号表（勤務時間帯）'!$C$6:$K$35,9,FALSE))</f>
        <v/>
      </c>
      <c r="AB56" s="463" t="str">
        <f>IF(AB55="","",VLOOKUP(AB55,'【記載例】シフト記号表（勤務時間帯）'!$C$6:$K$35,9,FALSE))</f>
        <v/>
      </c>
      <c r="AC56" s="463" t="str">
        <f>IF(AC55="","",VLOOKUP(AC55,'【記載例】シフト記号表（勤務時間帯）'!$C$6:$K$35,9,FALSE))</f>
        <v/>
      </c>
      <c r="AD56" s="463" t="str">
        <f>IF(AD55="","",VLOOKUP(AD55,'【記載例】シフト記号表（勤務時間帯）'!$C$6:$K$35,9,FALSE))</f>
        <v/>
      </c>
      <c r="AE56" s="463" t="str">
        <f>IF(AE55="","",VLOOKUP(AE55,'【記載例】シフト記号表（勤務時間帯）'!$C$6:$K$35,9,FALSE))</f>
        <v/>
      </c>
      <c r="AF56" s="464" t="str">
        <f>IF(AF55="","",VLOOKUP(AF55,'【記載例】シフト記号表（勤務時間帯）'!$C$6:$K$35,9,FALSE))</f>
        <v/>
      </c>
      <c r="AG56" s="462" t="str">
        <f>IF(AG55="","",VLOOKUP(AG55,'【記載例】シフト記号表（勤務時間帯）'!$C$6:$K$35,9,FALSE))</f>
        <v/>
      </c>
      <c r="AH56" s="463" t="str">
        <f>IF(AH55="","",VLOOKUP(AH55,'【記載例】シフト記号表（勤務時間帯）'!$C$6:$K$35,9,FALSE))</f>
        <v/>
      </c>
      <c r="AI56" s="463" t="str">
        <f>IF(AI55="","",VLOOKUP(AI55,'【記載例】シフト記号表（勤務時間帯）'!$C$6:$K$35,9,FALSE))</f>
        <v/>
      </c>
      <c r="AJ56" s="463" t="str">
        <f>IF(AJ55="","",VLOOKUP(AJ55,'【記載例】シフト記号表（勤務時間帯）'!$C$6:$K$35,9,FALSE))</f>
        <v/>
      </c>
      <c r="AK56" s="463" t="str">
        <f>IF(AK55="","",VLOOKUP(AK55,'【記載例】シフト記号表（勤務時間帯）'!$C$6:$K$35,9,FALSE))</f>
        <v/>
      </c>
      <c r="AL56" s="463" t="str">
        <f>IF(AL55="","",VLOOKUP(AL55,'【記載例】シフト記号表（勤務時間帯）'!$C$6:$K$35,9,FALSE))</f>
        <v/>
      </c>
      <c r="AM56" s="464" t="str">
        <f>IF(AM55="","",VLOOKUP(AM55,'【記載例】シフト記号表（勤務時間帯）'!$C$6:$K$35,9,FALSE))</f>
        <v/>
      </c>
      <c r="AN56" s="462" t="str">
        <f>IF(AN55="","",VLOOKUP(AN55,'【記載例】シフト記号表（勤務時間帯）'!$C$6:$K$35,9,FALSE))</f>
        <v/>
      </c>
      <c r="AO56" s="463" t="str">
        <f>IF(AO55="","",VLOOKUP(AO55,'【記載例】シフト記号表（勤務時間帯）'!$C$6:$K$35,9,FALSE))</f>
        <v/>
      </c>
      <c r="AP56" s="463" t="str">
        <f>IF(AP55="","",VLOOKUP(AP55,'【記載例】シフト記号表（勤務時間帯）'!$C$6:$K$35,9,FALSE))</f>
        <v/>
      </c>
      <c r="AQ56" s="463" t="str">
        <f>IF(AQ55="","",VLOOKUP(AQ55,'【記載例】シフト記号表（勤務時間帯）'!$C$6:$K$35,9,FALSE))</f>
        <v/>
      </c>
      <c r="AR56" s="463" t="str">
        <f>IF(AR55="","",VLOOKUP(AR55,'【記載例】シフト記号表（勤務時間帯）'!$C$6:$K$35,9,FALSE))</f>
        <v/>
      </c>
      <c r="AS56" s="463" t="str">
        <f>IF(AS55="","",VLOOKUP(AS55,'【記載例】シフト記号表（勤務時間帯）'!$C$6:$K$35,9,FALSE))</f>
        <v/>
      </c>
      <c r="AT56" s="464" t="str">
        <f>IF(AT55="","",VLOOKUP(AT55,'【記載例】シフト記号表（勤務時間帯）'!$C$6:$K$35,9,FALSE))</f>
        <v/>
      </c>
      <c r="AU56" s="462" t="str">
        <f>IF(AU55="","",VLOOKUP(AU55,'【記載例】シフト記号表（勤務時間帯）'!$C$6:$K$35,9,FALSE))</f>
        <v/>
      </c>
      <c r="AV56" s="463" t="str">
        <f>IF(AV55="","",VLOOKUP(AV55,'【記載例】シフト記号表（勤務時間帯）'!$C$6:$K$35,9,FALSE))</f>
        <v/>
      </c>
      <c r="AW56" s="463" t="str">
        <f>IF(AW55="","",VLOOKUP(AW55,'【記載例】シフト記号表（勤務時間帯）'!$C$6:$K$35,9,FALSE))</f>
        <v/>
      </c>
      <c r="AX56" s="1139">
        <f>IF($BB$3="４週",SUM(S56:AT56),IF($BB$3="暦月",SUM(S56:AW56),""))</f>
        <v>0</v>
      </c>
      <c r="AY56" s="1140"/>
      <c r="AZ56" s="1141">
        <f>IF($BB$3="４週",AX56/4,IF($BB$3="暦月",【記載例】通所型サービス!AX56/(【記載例】通所型サービス!$BB$8/7),""))</f>
        <v>0</v>
      </c>
      <c r="BA56" s="1142"/>
      <c r="BB56" s="1132"/>
      <c r="BC56" s="1093"/>
      <c r="BD56" s="1093"/>
      <c r="BE56" s="1093"/>
      <c r="BF56" s="1094"/>
    </row>
    <row r="57" spans="2:58" ht="20.25" customHeight="1" x14ac:dyDescent="0.3">
      <c r="B57" s="1338"/>
      <c r="C57" s="1184"/>
      <c r="D57" s="1185"/>
      <c r="E57" s="1186"/>
      <c r="F57" s="461">
        <f>C55</f>
        <v>0</v>
      </c>
      <c r="G57" s="1084"/>
      <c r="H57" s="1088"/>
      <c r="I57" s="1086"/>
      <c r="J57" s="1086"/>
      <c r="K57" s="1087"/>
      <c r="L57" s="1095"/>
      <c r="M57" s="1096"/>
      <c r="N57" s="1096"/>
      <c r="O57" s="1097"/>
      <c r="P57" s="1173" t="s">
        <v>217</v>
      </c>
      <c r="Q57" s="1174"/>
      <c r="R57" s="1175"/>
      <c r="S57" s="466" t="str">
        <f>IF(S55="","",VLOOKUP(S55,'【記載例】シフト記号表（勤務時間帯）'!$C$6:$U$35,19,FALSE))</f>
        <v/>
      </c>
      <c r="T57" s="467" t="str">
        <f>IF(T55="","",VLOOKUP(T55,'【記載例】シフト記号表（勤務時間帯）'!$C$6:$U$35,19,FALSE))</f>
        <v/>
      </c>
      <c r="U57" s="467" t="str">
        <f>IF(U55="","",VLOOKUP(U55,'【記載例】シフト記号表（勤務時間帯）'!$C$6:$U$35,19,FALSE))</f>
        <v/>
      </c>
      <c r="V57" s="467" t="str">
        <f>IF(V55="","",VLOOKUP(V55,'【記載例】シフト記号表（勤務時間帯）'!$C$6:$U$35,19,FALSE))</f>
        <v/>
      </c>
      <c r="W57" s="467" t="str">
        <f>IF(W55="","",VLOOKUP(W55,'【記載例】シフト記号表（勤務時間帯）'!$C$6:$U$35,19,FALSE))</f>
        <v/>
      </c>
      <c r="X57" s="467" t="str">
        <f>IF(X55="","",VLOOKUP(X55,'【記載例】シフト記号表（勤務時間帯）'!$C$6:$U$35,19,FALSE))</f>
        <v/>
      </c>
      <c r="Y57" s="468" t="str">
        <f>IF(Y55="","",VLOOKUP(Y55,'【記載例】シフト記号表（勤務時間帯）'!$C$6:$U$35,19,FALSE))</f>
        <v/>
      </c>
      <c r="Z57" s="466" t="str">
        <f>IF(Z55="","",VLOOKUP(Z55,'【記載例】シフト記号表（勤務時間帯）'!$C$6:$U$35,19,FALSE))</f>
        <v/>
      </c>
      <c r="AA57" s="467" t="str">
        <f>IF(AA55="","",VLOOKUP(AA55,'【記載例】シフト記号表（勤務時間帯）'!$C$6:$U$35,19,FALSE))</f>
        <v/>
      </c>
      <c r="AB57" s="467" t="str">
        <f>IF(AB55="","",VLOOKUP(AB55,'【記載例】シフト記号表（勤務時間帯）'!$C$6:$U$35,19,FALSE))</f>
        <v/>
      </c>
      <c r="AC57" s="467" t="str">
        <f>IF(AC55="","",VLOOKUP(AC55,'【記載例】シフト記号表（勤務時間帯）'!$C$6:$U$35,19,FALSE))</f>
        <v/>
      </c>
      <c r="AD57" s="467" t="str">
        <f>IF(AD55="","",VLOOKUP(AD55,'【記載例】シフト記号表（勤務時間帯）'!$C$6:$U$35,19,FALSE))</f>
        <v/>
      </c>
      <c r="AE57" s="467" t="str">
        <f>IF(AE55="","",VLOOKUP(AE55,'【記載例】シフト記号表（勤務時間帯）'!$C$6:$U$35,19,FALSE))</f>
        <v/>
      </c>
      <c r="AF57" s="468" t="str">
        <f>IF(AF55="","",VLOOKUP(AF55,'【記載例】シフト記号表（勤務時間帯）'!$C$6:$U$35,19,FALSE))</f>
        <v/>
      </c>
      <c r="AG57" s="466" t="str">
        <f>IF(AG55="","",VLOOKUP(AG55,'【記載例】シフト記号表（勤務時間帯）'!$C$6:$U$35,19,FALSE))</f>
        <v/>
      </c>
      <c r="AH57" s="467" t="str">
        <f>IF(AH55="","",VLOOKUP(AH55,'【記載例】シフト記号表（勤務時間帯）'!$C$6:$U$35,19,FALSE))</f>
        <v/>
      </c>
      <c r="AI57" s="467" t="str">
        <f>IF(AI55="","",VLOOKUP(AI55,'【記載例】シフト記号表（勤務時間帯）'!$C$6:$U$35,19,FALSE))</f>
        <v/>
      </c>
      <c r="AJ57" s="467" t="str">
        <f>IF(AJ55="","",VLOOKUP(AJ55,'【記載例】シフト記号表（勤務時間帯）'!$C$6:$U$35,19,FALSE))</f>
        <v/>
      </c>
      <c r="AK57" s="467" t="str">
        <f>IF(AK55="","",VLOOKUP(AK55,'【記載例】シフト記号表（勤務時間帯）'!$C$6:$U$35,19,FALSE))</f>
        <v/>
      </c>
      <c r="AL57" s="467" t="str">
        <f>IF(AL55="","",VLOOKUP(AL55,'【記載例】シフト記号表（勤務時間帯）'!$C$6:$U$35,19,FALSE))</f>
        <v/>
      </c>
      <c r="AM57" s="468" t="str">
        <f>IF(AM55="","",VLOOKUP(AM55,'【記載例】シフト記号表（勤務時間帯）'!$C$6:$U$35,19,FALSE))</f>
        <v/>
      </c>
      <c r="AN57" s="466" t="str">
        <f>IF(AN55="","",VLOOKUP(AN55,'【記載例】シフト記号表（勤務時間帯）'!$C$6:$U$35,19,FALSE))</f>
        <v/>
      </c>
      <c r="AO57" s="467" t="str">
        <f>IF(AO55="","",VLOOKUP(AO55,'【記載例】シフト記号表（勤務時間帯）'!$C$6:$U$35,19,FALSE))</f>
        <v/>
      </c>
      <c r="AP57" s="467" t="str">
        <f>IF(AP55="","",VLOOKUP(AP55,'【記載例】シフト記号表（勤務時間帯）'!$C$6:$U$35,19,FALSE))</f>
        <v/>
      </c>
      <c r="AQ57" s="467" t="str">
        <f>IF(AQ55="","",VLOOKUP(AQ55,'【記載例】シフト記号表（勤務時間帯）'!$C$6:$U$35,19,FALSE))</f>
        <v/>
      </c>
      <c r="AR57" s="467" t="str">
        <f>IF(AR55="","",VLOOKUP(AR55,'【記載例】シフト記号表（勤務時間帯）'!$C$6:$U$35,19,FALSE))</f>
        <v/>
      </c>
      <c r="AS57" s="467" t="str">
        <f>IF(AS55="","",VLOOKUP(AS55,'【記載例】シフト記号表（勤務時間帯）'!$C$6:$U$35,19,FALSE))</f>
        <v/>
      </c>
      <c r="AT57" s="468" t="str">
        <f>IF(AT55="","",VLOOKUP(AT55,'【記載例】シフト記号表（勤務時間帯）'!$C$6:$U$35,19,FALSE))</f>
        <v/>
      </c>
      <c r="AU57" s="466" t="str">
        <f>IF(AU55="","",VLOOKUP(AU55,'【記載例】シフト記号表（勤務時間帯）'!$C$6:$U$35,19,FALSE))</f>
        <v/>
      </c>
      <c r="AV57" s="467" t="str">
        <f>IF(AV55="","",VLOOKUP(AV55,'【記載例】シフト記号表（勤務時間帯）'!$C$6:$U$35,19,FALSE))</f>
        <v/>
      </c>
      <c r="AW57" s="467" t="str">
        <f>IF(AW55="","",VLOOKUP(AW55,'【記載例】シフト記号表（勤務時間帯）'!$C$6:$U$35,19,FALSE))</f>
        <v/>
      </c>
      <c r="AX57" s="1146">
        <f>IF($BB$3="４週",SUM(S57:AT57),IF($BB$3="暦月",SUM(S57:AW57),""))</f>
        <v>0</v>
      </c>
      <c r="AY57" s="1147"/>
      <c r="AZ57" s="1148">
        <f>IF($BB$3="４週",AX57/4,IF($BB$3="暦月",【記載例】通所型サービス!AX57/(【記載例】通所型サービス!$BB$8/7),""))</f>
        <v>0</v>
      </c>
      <c r="BA57" s="1149"/>
      <c r="BB57" s="1192"/>
      <c r="BC57" s="1096"/>
      <c r="BD57" s="1096"/>
      <c r="BE57" s="1096"/>
      <c r="BF57" s="1097"/>
    </row>
    <row r="58" spans="2:58" ht="20.25" customHeight="1" x14ac:dyDescent="0.3">
      <c r="B58" s="1338">
        <f>B55+1</f>
        <v>13</v>
      </c>
      <c r="C58" s="1178"/>
      <c r="D58" s="1179"/>
      <c r="E58" s="1180"/>
      <c r="F58" s="469"/>
      <c r="G58" s="1082"/>
      <c r="H58" s="1085"/>
      <c r="I58" s="1086"/>
      <c r="J58" s="1086"/>
      <c r="K58" s="1087"/>
      <c r="L58" s="1089"/>
      <c r="M58" s="1090"/>
      <c r="N58" s="1090"/>
      <c r="O58" s="1091"/>
      <c r="P58" s="1098" t="s">
        <v>215</v>
      </c>
      <c r="Q58" s="1099"/>
      <c r="R58" s="1100"/>
      <c r="S58" s="458"/>
      <c r="T58" s="459"/>
      <c r="U58" s="459"/>
      <c r="V58" s="459"/>
      <c r="W58" s="459"/>
      <c r="X58" s="459"/>
      <c r="Y58" s="460"/>
      <c r="Z58" s="458"/>
      <c r="AA58" s="459"/>
      <c r="AB58" s="459"/>
      <c r="AC58" s="459"/>
      <c r="AD58" s="459"/>
      <c r="AE58" s="459"/>
      <c r="AF58" s="460"/>
      <c r="AG58" s="458"/>
      <c r="AH58" s="459"/>
      <c r="AI58" s="459"/>
      <c r="AJ58" s="459"/>
      <c r="AK58" s="459"/>
      <c r="AL58" s="459"/>
      <c r="AM58" s="460"/>
      <c r="AN58" s="458"/>
      <c r="AO58" s="459"/>
      <c r="AP58" s="459"/>
      <c r="AQ58" s="459"/>
      <c r="AR58" s="459"/>
      <c r="AS58" s="459"/>
      <c r="AT58" s="460"/>
      <c r="AU58" s="458"/>
      <c r="AV58" s="459"/>
      <c r="AW58" s="459"/>
      <c r="AX58" s="1127"/>
      <c r="AY58" s="1128"/>
      <c r="AZ58" s="1129"/>
      <c r="BA58" s="1130"/>
      <c r="BB58" s="1131"/>
      <c r="BC58" s="1090"/>
      <c r="BD58" s="1090"/>
      <c r="BE58" s="1090"/>
      <c r="BF58" s="1091"/>
    </row>
    <row r="59" spans="2:58" ht="20.25" customHeight="1" x14ac:dyDescent="0.3">
      <c r="B59" s="1338"/>
      <c r="C59" s="1181"/>
      <c r="D59" s="1182"/>
      <c r="E59" s="1183"/>
      <c r="F59" s="461"/>
      <c r="G59" s="1083"/>
      <c r="H59" s="1088"/>
      <c r="I59" s="1086"/>
      <c r="J59" s="1086"/>
      <c r="K59" s="1087"/>
      <c r="L59" s="1092"/>
      <c r="M59" s="1093"/>
      <c r="N59" s="1093"/>
      <c r="O59" s="1094"/>
      <c r="P59" s="1136" t="s">
        <v>216</v>
      </c>
      <c r="Q59" s="1137"/>
      <c r="R59" s="1138"/>
      <c r="S59" s="462" t="str">
        <f>IF(S58="","",VLOOKUP(S58,'【記載例】シフト記号表（勤務時間帯）'!$C$6:$K$35,9,FALSE))</f>
        <v/>
      </c>
      <c r="T59" s="463" t="str">
        <f>IF(T58="","",VLOOKUP(T58,'【記載例】シフト記号表（勤務時間帯）'!$C$6:$K$35,9,FALSE))</f>
        <v/>
      </c>
      <c r="U59" s="463" t="str">
        <f>IF(U58="","",VLOOKUP(U58,'【記載例】シフト記号表（勤務時間帯）'!$C$6:$K$35,9,FALSE))</f>
        <v/>
      </c>
      <c r="V59" s="463" t="str">
        <f>IF(V58="","",VLOOKUP(V58,'【記載例】シフト記号表（勤務時間帯）'!$C$6:$K$35,9,FALSE))</f>
        <v/>
      </c>
      <c r="W59" s="463" t="str">
        <f>IF(W58="","",VLOOKUP(W58,'【記載例】シフト記号表（勤務時間帯）'!$C$6:$K$35,9,FALSE))</f>
        <v/>
      </c>
      <c r="X59" s="463" t="str">
        <f>IF(X58="","",VLOOKUP(X58,'【記載例】シフト記号表（勤務時間帯）'!$C$6:$K$35,9,FALSE))</f>
        <v/>
      </c>
      <c r="Y59" s="464" t="str">
        <f>IF(Y58="","",VLOOKUP(Y58,'【記載例】シフト記号表（勤務時間帯）'!$C$6:$K$35,9,FALSE))</f>
        <v/>
      </c>
      <c r="Z59" s="462" t="str">
        <f>IF(Z58="","",VLOOKUP(Z58,'【記載例】シフト記号表（勤務時間帯）'!$C$6:$K$35,9,FALSE))</f>
        <v/>
      </c>
      <c r="AA59" s="463" t="str">
        <f>IF(AA58="","",VLOOKUP(AA58,'【記載例】シフト記号表（勤務時間帯）'!$C$6:$K$35,9,FALSE))</f>
        <v/>
      </c>
      <c r="AB59" s="463" t="str">
        <f>IF(AB58="","",VLOOKUP(AB58,'【記載例】シフト記号表（勤務時間帯）'!$C$6:$K$35,9,FALSE))</f>
        <v/>
      </c>
      <c r="AC59" s="463" t="str">
        <f>IF(AC58="","",VLOOKUP(AC58,'【記載例】シフト記号表（勤務時間帯）'!$C$6:$K$35,9,FALSE))</f>
        <v/>
      </c>
      <c r="AD59" s="463" t="str">
        <f>IF(AD58="","",VLOOKUP(AD58,'【記載例】シフト記号表（勤務時間帯）'!$C$6:$K$35,9,FALSE))</f>
        <v/>
      </c>
      <c r="AE59" s="463" t="str">
        <f>IF(AE58="","",VLOOKUP(AE58,'【記載例】シフト記号表（勤務時間帯）'!$C$6:$K$35,9,FALSE))</f>
        <v/>
      </c>
      <c r="AF59" s="464" t="str">
        <f>IF(AF58="","",VLOOKUP(AF58,'【記載例】シフト記号表（勤務時間帯）'!$C$6:$K$35,9,FALSE))</f>
        <v/>
      </c>
      <c r="AG59" s="462" t="str">
        <f>IF(AG58="","",VLOOKUP(AG58,'【記載例】シフト記号表（勤務時間帯）'!$C$6:$K$35,9,FALSE))</f>
        <v/>
      </c>
      <c r="AH59" s="463" t="str">
        <f>IF(AH58="","",VLOOKUP(AH58,'【記載例】シフト記号表（勤務時間帯）'!$C$6:$K$35,9,FALSE))</f>
        <v/>
      </c>
      <c r="AI59" s="463" t="str">
        <f>IF(AI58="","",VLOOKUP(AI58,'【記載例】シフト記号表（勤務時間帯）'!$C$6:$K$35,9,FALSE))</f>
        <v/>
      </c>
      <c r="AJ59" s="463" t="str">
        <f>IF(AJ58="","",VLOOKUP(AJ58,'【記載例】シフト記号表（勤務時間帯）'!$C$6:$K$35,9,FALSE))</f>
        <v/>
      </c>
      <c r="AK59" s="463" t="str">
        <f>IF(AK58="","",VLOOKUP(AK58,'【記載例】シフト記号表（勤務時間帯）'!$C$6:$K$35,9,FALSE))</f>
        <v/>
      </c>
      <c r="AL59" s="463" t="str">
        <f>IF(AL58="","",VLOOKUP(AL58,'【記載例】シフト記号表（勤務時間帯）'!$C$6:$K$35,9,FALSE))</f>
        <v/>
      </c>
      <c r="AM59" s="464" t="str">
        <f>IF(AM58="","",VLOOKUP(AM58,'【記載例】シフト記号表（勤務時間帯）'!$C$6:$K$35,9,FALSE))</f>
        <v/>
      </c>
      <c r="AN59" s="462" t="str">
        <f>IF(AN58="","",VLOOKUP(AN58,'【記載例】シフト記号表（勤務時間帯）'!$C$6:$K$35,9,FALSE))</f>
        <v/>
      </c>
      <c r="AO59" s="463" t="str">
        <f>IF(AO58="","",VLOOKUP(AO58,'【記載例】シフト記号表（勤務時間帯）'!$C$6:$K$35,9,FALSE))</f>
        <v/>
      </c>
      <c r="AP59" s="463" t="str">
        <f>IF(AP58="","",VLOOKUP(AP58,'【記載例】シフト記号表（勤務時間帯）'!$C$6:$K$35,9,FALSE))</f>
        <v/>
      </c>
      <c r="AQ59" s="463" t="str">
        <f>IF(AQ58="","",VLOOKUP(AQ58,'【記載例】シフト記号表（勤務時間帯）'!$C$6:$K$35,9,FALSE))</f>
        <v/>
      </c>
      <c r="AR59" s="463" t="str">
        <f>IF(AR58="","",VLOOKUP(AR58,'【記載例】シフト記号表（勤務時間帯）'!$C$6:$K$35,9,FALSE))</f>
        <v/>
      </c>
      <c r="AS59" s="463" t="str">
        <f>IF(AS58="","",VLOOKUP(AS58,'【記載例】シフト記号表（勤務時間帯）'!$C$6:$K$35,9,FALSE))</f>
        <v/>
      </c>
      <c r="AT59" s="464" t="str">
        <f>IF(AT58="","",VLOOKUP(AT58,'【記載例】シフト記号表（勤務時間帯）'!$C$6:$K$35,9,FALSE))</f>
        <v/>
      </c>
      <c r="AU59" s="462" t="str">
        <f>IF(AU58="","",VLOOKUP(AU58,'【記載例】シフト記号表（勤務時間帯）'!$C$6:$K$35,9,FALSE))</f>
        <v/>
      </c>
      <c r="AV59" s="463" t="str">
        <f>IF(AV58="","",VLOOKUP(AV58,'【記載例】シフト記号表（勤務時間帯）'!$C$6:$K$35,9,FALSE))</f>
        <v/>
      </c>
      <c r="AW59" s="463" t="str">
        <f>IF(AW58="","",VLOOKUP(AW58,'【記載例】シフト記号表（勤務時間帯）'!$C$6:$K$35,9,FALSE))</f>
        <v/>
      </c>
      <c r="AX59" s="1139">
        <f>IF($BB$3="４週",SUM(S59:AT59),IF($BB$3="暦月",SUM(S59:AW59),""))</f>
        <v>0</v>
      </c>
      <c r="AY59" s="1140"/>
      <c r="AZ59" s="1141">
        <f>IF($BB$3="４週",AX59/4,IF($BB$3="暦月",【記載例】通所型サービス!AX59/(【記載例】通所型サービス!$BB$8/7),""))</f>
        <v>0</v>
      </c>
      <c r="BA59" s="1142"/>
      <c r="BB59" s="1132"/>
      <c r="BC59" s="1093"/>
      <c r="BD59" s="1093"/>
      <c r="BE59" s="1093"/>
      <c r="BF59" s="1094"/>
    </row>
    <row r="60" spans="2:58" ht="20.25" customHeight="1" thickBot="1" x14ac:dyDescent="0.35">
      <c r="B60" s="1339"/>
      <c r="C60" s="1184"/>
      <c r="D60" s="1185"/>
      <c r="E60" s="1186"/>
      <c r="F60" s="470">
        <f>C58</f>
        <v>0</v>
      </c>
      <c r="G60" s="1187"/>
      <c r="H60" s="1188"/>
      <c r="I60" s="1189"/>
      <c r="J60" s="1189"/>
      <c r="K60" s="1190"/>
      <c r="L60" s="1191"/>
      <c r="M60" s="1134"/>
      <c r="N60" s="1134"/>
      <c r="O60" s="1135"/>
      <c r="P60" s="1143" t="s">
        <v>217</v>
      </c>
      <c r="Q60" s="1144"/>
      <c r="R60" s="1145"/>
      <c r="S60" s="466" t="str">
        <f>IF(S58="","",VLOOKUP(S58,'【記載例】シフト記号表（勤務時間帯）'!$C$6:$U$35,19,FALSE))</f>
        <v/>
      </c>
      <c r="T60" s="467" t="str">
        <f>IF(T58="","",VLOOKUP(T58,'【記載例】シフト記号表（勤務時間帯）'!$C$6:$U$35,19,FALSE))</f>
        <v/>
      </c>
      <c r="U60" s="467" t="str">
        <f>IF(U58="","",VLOOKUP(U58,'【記載例】シフト記号表（勤務時間帯）'!$C$6:$U$35,19,FALSE))</f>
        <v/>
      </c>
      <c r="V60" s="467" t="str">
        <f>IF(V58="","",VLOOKUP(V58,'【記載例】シフト記号表（勤務時間帯）'!$C$6:$U$35,19,FALSE))</f>
        <v/>
      </c>
      <c r="W60" s="467" t="str">
        <f>IF(W58="","",VLOOKUP(W58,'【記載例】シフト記号表（勤務時間帯）'!$C$6:$U$35,19,FALSE))</f>
        <v/>
      </c>
      <c r="X60" s="467" t="str">
        <f>IF(X58="","",VLOOKUP(X58,'【記載例】シフト記号表（勤務時間帯）'!$C$6:$U$35,19,FALSE))</f>
        <v/>
      </c>
      <c r="Y60" s="468" t="str">
        <f>IF(Y58="","",VLOOKUP(Y58,'【記載例】シフト記号表（勤務時間帯）'!$C$6:$U$35,19,FALSE))</f>
        <v/>
      </c>
      <c r="Z60" s="466" t="str">
        <f>IF(Z58="","",VLOOKUP(Z58,'【記載例】シフト記号表（勤務時間帯）'!$C$6:$U$35,19,FALSE))</f>
        <v/>
      </c>
      <c r="AA60" s="467" t="str">
        <f>IF(AA58="","",VLOOKUP(AA58,'【記載例】シフト記号表（勤務時間帯）'!$C$6:$U$35,19,FALSE))</f>
        <v/>
      </c>
      <c r="AB60" s="467" t="str">
        <f>IF(AB58="","",VLOOKUP(AB58,'【記載例】シフト記号表（勤務時間帯）'!$C$6:$U$35,19,FALSE))</f>
        <v/>
      </c>
      <c r="AC60" s="467" t="str">
        <f>IF(AC58="","",VLOOKUP(AC58,'【記載例】シフト記号表（勤務時間帯）'!$C$6:$U$35,19,FALSE))</f>
        <v/>
      </c>
      <c r="AD60" s="467" t="str">
        <f>IF(AD58="","",VLOOKUP(AD58,'【記載例】シフト記号表（勤務時間帯）'!$C$6:$U$35,19,FALSE))</f>
        <v/>
      </c>
      <c r="AE60" s="467" t="str">
        <f>IF(AE58="","",VLOOKUP(AE58,'【記載例】シフト記号表（勤務時間帯）'!$C$6:$U$35,19,FALSE))</f>
        <v/>
      </c>
      <c r="AF60" s="468" t="str">
        <f>IF(AF58="","",VLOOKUP(AF58,'【記載例】シフト記号表（勤務時間帯）'!$C$6:$U$35,19,FALSE))</f>
        <v/>
      </c>
      <c r="AG60" s="466" t="str">
        <f>IF(AG58="","",VLOOKUP(AG58,'【記載例】シフト記号表（勤務時間帯）'!$C$6:$U$35,19,FALSE))</f>
        <v/>
      </c>
      <c r="AH60" s="467" t="str">
        <f>IF(AH58="","",VLOOKUP(AH58,'【記載例】シフト記号表（勤務時間帯）'!$C$6:$U$35,19,FALSE))</f>
        <v/>
      </c>
      <c r="AI60" s="467" t="str">
        <f>IF(AI58="","",VLOOKUP(AI58,'【記載例】シフト記号表（勤務時間帯）'!$C$6:$U$35,19,FALSE))</f>
        <v/>
      </c>
      <c r="AJ60" s="467" t="str">
        <f>IF(AJ58="","",VLOOKUP(AJ58,'【記載例】シフト記号表（勤務時間帯）'!$C$6:$U$35,19,FALSE))</f>
        <v/>
      </c>
      <c r="AK60" s="467" t="str">
        <f>IF(AK58="","",VLOOKUP(AK58,'【記載例】シフト記号表（勤務時間帯）'!$C$6:$U$35,19,FALSE))</f>
        <v/>
      </c>
      <c r="AL60" s="467" t="str">
        <f>IF(AL58="","",VLOOKUP(AL58,'【記載例】シフト記号表（勤務時間帯）'!$C$6:$U$35,19,FALSE))</f>
        <v/>
      </c>
      <c r="AM60" s="468" t="str">
        <f>IF(AM58="","",VLOOKUP(AM58,'【記載例】シフト記号表（勤務時間帯）'!$C$6:$U$35,19,FALSE))</f>
        <v/>
      </c>
      <c r="AN60" s="466" t="str">
        <f>IF(AN58="","",VLOOKUP(AN58,'【記載例】シフト記号表（勤務時間帯）'!$C$6:$U$35,19,FALSE))</f>
        <v/>
      </c>
      <c r="AO60" s="467" t="str">
        <f>IF(AO58="","",VLOOKUP(AO58,'【記載例】シフト記号表（勤務時間帯）'!$C$6:$U$35,19,FALSE))</f>
        <v/>
      </c>
      <c r="AP60" s="467" t="str">
        <f>IF(AP58="","",VLOOKUP(AP58,'【記載例】シフト記号表（勤務時間帯）'!$C$6:$U$35,19,FALSE))</f>
        <v/>
      </c>
      <c r="AQ60" s="467" t="str">
        <f>IF(AQ58="","",VLOOKUP(AQ58,'【記載例】シフト記号表（勤務時間帯）'!$C$6:$U$35,19,FALSE))</f>
        <v/>
      </c>
      <c r="AR60" s="467" t="str">
        <f>IF(AR58="","",VLOOKUP(AR58,'【記載例】シフト記号表（勤務時間帯）'!$C$6:$U$35,19,FALSE))</f>
        <v/>
      </c>
      <c r="AS60" s="467" t="str">
        <f>IF(AS58="","",VLOOKUP(AS58,'【記載例】シフト記号表（勤務時間帯）'!$C$6:$U$35,19,FALSE))</f>
        <v/>
      </c>
      <c r="AT60" s="468" t="str">
        <f>IF(AT58="","",VLOOKUP(AT58,'【記載例】シフト記号表（勤務時間帯）'!$C$6:$U$35,19,FALSE))</f>
        <v/>
      </c>
      <c r="AU60" s="466" t="str">
        <f>IF(AU58="","",VLOOKUP(AU58,'【記載例】シフト記号表（勤務時間帯）'!$C$6:$U$35,19,FALSE))</f>
        <v/>
      </c>
      <c r="AV60" s="467" t="str">
        <f>IF(AV58="","",VLOOKUP(AV58,'【記載例】シフト記号表（勤務時間帯）'!$C$6:$U$35,19,FALSE))</f>
        <v/>
      </c>
      <c r="AW60" s="467" t="str">
        <f>IF(AW58="","",VLOOKUP(AW58,'【記載例】シフト記号表（勤務時間帯）'!$C$6:$U$35,19,FALSE))</f>
        <v/>
      </c>
      <c r="AX60" s="1146">
        <f>IF($BB$3="４週",SUM(S60:AT60),IF($BB$3="暦月",SUM(S60:AW60),""))</f>
        <v>0</v>
      </c>
      <c r="AY60" s="1147"/>
      <c r="AZ60" s="1148">
        <f>IF($BB$3="４週",AX60/4,IF($BB$3="暦月",【記載例】通所型サービス!AX60/(【記載例】通所型サービス!$BB$8/7),""))</f>
        <v>0</v>
      </c>
      <c r="BA60" s="1149"/>
      <c r="BB60" s="1133"/>
      <c r="BC60" s="1134"/>
      <c r="BD60" s="1134"/>
      <c r="BE60" s="1134"/>
      <c r="BF60" s="1135"/>
    </row>
    <row r="61" spans="2:58" s="439" customFormat="1" ht="6" customHeight="1" thickBot="1" x14ac:dyDescent="0.35">
      <c r="B61" s="471"/>
      <c r="C61" s="472"/>
      <c r="D61" s="472"/>
      <c r="E61" s="472"/>
      <c r="F61" s="473"/>
      <c r="G61" s="473"/>
      <c r="H61" s="474"/>
      <c r="I61" s="474"/>
      <c r="J61" s="474"/>
      <c r="K61" s="474"/>
      <c r="L61" s="473"/>
      <c r="M61" s="473"/>
      <c r="N61" s="473"/>
      <c r="O61" s="473"/>
      <c r="P61" s="475"/>
      <c r="Q61" s="475"/>
      <c r="R61" s="475"/>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6"/>
      <c r="AY61" s="476"/>
      <c r="AZ61" s="476"/>
      <c r="BA61" s="476"/>
      <c r="BB61" s="473"/>
      <c r="BC61" s="473"/>
      <c r="BD61" s="473"/>
      <c r="BE61" s="473"/>
      <c r="BF61" s="477"/>
    </row>
    <row r="62" spans="2:58" ht="20.149999999999999" customHeight="1" x14ac:dyDescent="0.3">
      <c r="B62" s="580"/>
      <c r="C62" s="581"/>
      <c r="D62" s="581"/>
      <c r="E62" s="581"/>
      <c r="F62" s="581"/>
      <c r="G62" s="1078" t="s">
        <v>218</v>
      </c>
      <c r="H62" s="1078"/>
      <c r="I62" s="1078"/>
      <c r="J62" s="1078"/>
      <c r="K62" s="1078"/>
      <c r="L62" s="1078"/>
      <c r="M62" s="1078"/>
      <c r="N62" s="1078"/>
      <c r="O62" s="1078"/>
      <c r="P62" s="1078"/>
      <c r="Q62" s="1078"/>
      <c r="R62" s="1079"/>
      <c r="S62" s="480">
        <f>IF(SUMIF($F$22:$F$60, "生活相談員", S22:S60)=0,"",SUMIF($F$22:$F$60,"生活相談員",S22:S60))</f>
        <v>7</v>
      </c>
      <c r="T62" s="481">
        <f t="shared" ref="T62:AW62" si="1">IF(SUMIF($F$22:$F$60, "生活相談員", T22:T60)=0,"",SUMIF($F$22:$F$60,"生活相談員",T22:T60))</f>
        <v>7</v>
      </c>
      <c r="U62" s="481">
        <f t="shared" si="1"/>
        <v>7</v>
      </c>
      <c r="V62" s="481">
        <f t="shared" si="1"/>
        <v>7</v>
      </c>
      <c r="W62" s="481">
        <f t="shared" si="1"/>
        <v>7</v>
      </c>
      <c r="X62" s="481">
        <f t="shared" si="1"/>
        <v>7</v>
      </c>
      <c r="Y62" s="482">
        <f t="shared" si="1"/>
        <v>7</v>
      </c>
      <c r="Z62" s="480">
        <f t="shared" si="1"/>
        <v>7</v>
      </c>
      <c r="AA62" s="481">
        <f t="shared" si="1"/>
        <v>7</v>
      </c>
      <c r="AB62" s="481">
        <f t="shared" si="1"/>
        <v>7</v>
      </c>
      <c r="AC62" s="481">
        <f t="shared" si="1"/>
        <v>7</v>
      </c>
      <c r="AD62" s="481">
        <f t="shared" si="1"/>
        <v>7</v>
      </c>
      <c r="AE62" s="481">
        <f t="shared" si="1"/>
        <v>7</v>
      </c>
      <c r="AF62" s="482">
        <f t="shared" si="1"/>
        <v>7</v>
      </c>
      <c r="AG62" s="480">
        <f t="shared" si="1"/>
        <v>7</v>
      </c>
      <c r="AH62" s="481">
        <f t="shared" si="1"/>
        <v>7</v>
      </c>
      <c r="AI62" s="481">
        <f t="shared" si="1"/>
        <v>7</v>
      </c>
      <c r="AJ62" s="481">
        <f t="shared" si="1"/>
        <v>7</v>
      </c>
      <c r="AK62" s="481">
        <f t="shared" si="1"/>
        <v>7</v>
      </c>
      <c r="AL62" s="481">
        <f t="shared" si="1"/>
        <v>7</v>
      </c>
      <c r="AM62" s="482">
        <f t="shared" si="1"/>
        <v>7</v>
      </c>
      <c r="AN62" s="480">
        <f t="shared" si="1"/>
        <v>7</v>
      </c>
      <c r="AO62" s="481">
        <f t="shared" si="1"/>
        <v>7</v>
      </c>
      <c r="AP62" s="481">
        <f t="shared" si="1"/>
        <v>7</v>
      </c>
      <c r="AQ62" s="481">
        <f t="shared" si="1"/>
        <v>7</v>
      </c>
      <c r="AR62" s="481">
        <f t="shared" si="1"/>
        <v>7</v>
      </c>
      <c r="AS62" s="481">
        <f t="shared" si="1"/>
        <v>7</v>
      </c>
      <c r="AT62" s="482">
        <f t="shared" si="1"/>
        <v>7</v>
      </c>
      <c r="AU62" s="480" t="str">
        <f t="shared" si="1"/>
        <v/>
      </c>
      <c r="AV62" s="481" t="str">
        <f t="shared" si="1"/>
        <v/>
      </c>
      <c r="AW62" s="482" t="str">
        <f t="shared" si="1"/>
        <v/>
      </c>
      <c r="AX62" s="1080">
        <f>IF(SUMIF($F$22:$F$60, "生活相談員", AX22:AY60)=0,"",SUMIF($F$22:$F$60,"生活相談員",AX22:AY60))</f>
        <v>196</v>
      </c>
      <c r="AY62" s="1081"/>
      <c r="AZ62" s="1101">
        <f>IF(AX62="","",IF($BB$3="４週",AX62/4,IF($BB$3="暦月",AX62/(【記載例】通所型サービス!$BB$8/7),"")))</f>
        <v>49</v>
      </c>
      <c r="BA62" s="1102"/>
      <c r="BB62" s="1320"/>
      <c r="BC62" s="1321"/>
      <c r="BD62" s="1321"/>
      <c r="BE62" s="1321"/>
      <c r="BF62" s="1322"/>
    </row>
    <row r="63" spans="2:58" ht="20.25" customHeight="1" x14ac:dyDescent="0.3">
      <c r="B63" s="582"/>
      <c r="C63" s="583"/>
      <c r="D63" s="583"/>
      <c r="E63" s="583"/>
      <c r="F63" s="583"/>
      <c r="G63" s="1112" t="s">
        <v>219</v>
      </c>
      <c r="H63" s="1112"/>
      <c r="I63" s="1112"/>
      <c r="J63" s="1112"/>
      <c r="K63" s="1112"/>
      <c r="L63" s="1112"/>
      <c r="M63" s="1112"/>
      <c r="N63" s="1112"/>
      <c r="O63" s="1112"/>
      <c r="P63" s="1112"/>
      <c r="Q63" s="1112"/>
      <c r="R63" s="1113"/>
      <c r="S63" s="485">
        <f t="shared" ref="S63:AW63" si="2">IF(SUMIF($F$22:$F$60, "介護職員", S22:S60)=0,"",SUMIF($F$22:$F$60, "介護職員", S22:S60))</f>
        <v>14</v>
      </c>
      <c r="T63" s="486">
        <f t="shared" si="2"/>
        <v>14</v>
      </c>
      <c r="U63" s="486">
        <f t="shared" si="2"/>
        <v>14</v>
      </c>
      <c r="V63" s="486">
        <f t="shared" si="2"/>
        <v>14</v>
      </c>
      <c r="W63" s="486">
        <f t="shared" si="2"/>
        <v>14</v>
      </c>
      <c r="X63" s="486">
        <f t="shared" si="2"/>
        <v>14</v>
      </c>
      <c r="Y63" s="487">
        <f t="shared" si="2"/>
        <v>14</v>
      </c>
      <c r="Z63" s="485">
        <f t="shared" si="2"/>
        <v>14</v>
      </c>
      <c r="AA63" s="486">
        <f t="shared" si="2"/>
        <v>14</v>
      </c>
      <c r="AB63" s="486">
        <f t="shared" si="2"/>
        <v>14</v>
      </c>
      <c r="AC63" s="486">
        <f t="shared" si="2"/>
        <v>14</v>
      </c>
      <c r="AD63" s="486">
        <f t="shared" si="2"/>
        <v>14</v>
      </c>
      <c r="AE63" s="486">
        <f t="shared" si="2"/>
        <v>14</v>
      </c>
      <c r="AF63" s="487">
        <f t="shared" si="2"/>
        <v>14</v>
      </c>
      <c r="AG63" s="485">
        <f t="shared" si="2"/>
        <v>14</v>
      </c>
      <c r="AH63" s="486">
        <f t="shared" si="2"/>
        <v>14</v>
      </c>
      <c r="AI63" s="486">
        <f t="shared" si="2"/>
        <v>14</v>
      </c>
      <c r="AJ63" s="486">
        <f t="shared" si="2"/>
        <v>14</v>
      </c>
      <c r="AK63" s="486">
        <f t="shared" si="2"/>
        <v>14</v>
      </c>
      <c r="AL63" s="486">
        <f t="shared" si="2"/>
        <v>14</v>
      </c>
      <c r="AM63" s="487">
        <f t="shared" si="2"/>
        <v>14</v>
      </c>
      <c r="AN63" s="485">
        <f t="shared" si="2"/>
        <v>14</v>
      </c>
      <c r="AO63" s="486">
        <f t="shared" si="2"/>
        <v>14</v>
      </c>
      <c r="AP63" s="486">
        <f t="shared" si="2"/>
        <v>14</v>
      </c>
      <c r="AQ63" s="486">
        <f t="shared" si="2"/>
        <v>14</v>
      </c>
      <c r="AR63" s="486">
        <f t="shared" si="2"/>
        <v>14</v>
      </c>
      <c r="AS63" s="486">
        <f t="shared" si="2"/>
        <v>14</v>
      </c>
      <c r="AT63" s="487">
        <f t="shared" si="2"/>
        <v>14</v>
      </c>
      <c r="AU63" s="485" t="str">
        <f t="shared" si="2"/>
        <v/>
      </c>
      <c r="AV63" s="486" t="str">
        <f t="shared" si="2"/>
        <v/>
      </c>
      <c r="AW63" s="487" t="str">
        <f t="shared" si="2"/>
        <v/>
      </c>
      <c r="AX63" s="1114">
        <f>IF(SUMIF($F$22:$F$60, "介護職員", AX22:AX60)=0,"",SUMIF($F$22:$F$60, "介護職員", AX22:AX60))</f>
        <v>392</v>
      </c>
      <c r="AY63" s="1115"/>
      <c r="AZ63" s="1116">
        <f>IF(AX63="","",IF($BB$3="４週",AX63/4,IF($BB$3="暦月",AX63/(【記載例】通所型サービス!$BB$8/7),"")))</f>
        <v>98</v>
      </c>
      <c r="BA63" s="1117"/>
      <c r="BB63" s="1323"/>
      <c r="BC63" s="1324"/>
      <c r="BD63" s="1324"/>
      <c r="BE63" s="1324"/>
      <c r="BF63" s="1325"/>
    </row>
    <row r="64" spans="2:58" ht="20.25" customHeight="1" x14ac:dyDescent="0.3">
      <c r="B64" s="582"/>
      <c r="C64" s="583"/>
      <c r="D64" s="583"/>
      <c r="E64" s="583"/>
      <c r="F64" s="583"/>
      <c r="G64" s="1112" t="s">
        <v>676</v>
      </c>
      <c r="H64" s="1112"/>
      <c r="I64" s="1112"/>
      <c r="J64" s="1112"/>
      <c r="K64" s="1112"/>
      <c r="L64" s="1112"/>
      <c r="M64" s="1112"/>
      <c r="N64" s="1112"/>
      <c r="O64" s="1112"/>
      <c r="P64" s="1112"/>
      <c r="Q64" s="1112"/>
      <c r="R64" s="1113"/>
      <c r="S64" s="488">
        <v>20</v>
      </c>
      <c r="T64" s="489">
        <v>20</v>
      </c>
      <c r="U64" s="489">
        <v>20</v>
      </c>
      <c r="V64" s="489">
        <v>20</v>
      </c>
      <c r="W64" s="489">
        <v>20</v>
      </c>
      <c r="X64" s="489">
        <v>20</v>
      </c>
      <c r="Y64" s="490">
        <v>20</v>
      </c>
      <c r="Z64" s="488">
        <v>20</v>
      </c>
      <c r="AA64" s="489">
        <v>20</v>
      </c>
      <c r="AB64" s="489">
        <v>20</v>
      </c>
      <c r="AC64" s="489">
        <v>20</v>
      </c>
      <c r="AD64" s="489">
        <v>20</v>
      </c>
      <c r="AE64" s="489">
        <v>20</v>
      </c>
      <c r="AF64" s="490">
        <v>20</v>
      </c>
      <c r="AG64" s="488">
        <v>20</v>
      </c>
      <c r="AH64" s="489">
        <v>20</v>
      </c>
      <c r="AI64" s="489">
        <v>20</v>
      </c>
      <c r="AJ64" s="489">
        <v>20</v>
      </c>
      <c r="AK64" s="489">
        <v>20</v>
      </c>
      <c r="AL64" s="489">
        <v>20</v>
      </c>
      <c r="AM64" s="490">
        <v>20</v>
      </c>
      <c r="AN64" s="488">
        <v>20</v>
      </c>
      <c r="AO64" s="489">
        <v>20</v>
      </c>
      <c r="AP64" s="489">
        <v>20</v>
      </c>
      <c r="AQ64" s="489">
        <v>20</v>
      </c>
      <c r="AR64" s="489">
        <v>20</v>
      </c>
      <c r="AS64" s="489">
        <v>20</v>
      </c>
      <c r="AT64" s="490">
        <v>20</v>
      </c>
      <c r="AU64" s="488"/>
      <c r="AV64" s="489"/>
      <c r="AW64" s="490"/>
      <c r="AX64" s="1329"/>
      <c r="AY64" s="1330"/>
      <c r="AZ64" s="1330"/>
      <c r="BA64" s="1331"/>
      <c r="BB64" s="1323"/>
      <c r="BC64" s="1324"/>
      <c r="BD64" s="1324"/>
      <c r="BE64" s="1324"/>
      <c r="BF64" s="1325"/>
    </row>
    <row r="65" spans="2:73" ht="20.25" customHeight="1" x14ac:dyDescent="0.3">
      <c r="B65" s="582"/>
      <c r="C65" s="583"/>
      <c r="D65" s="583"/>
      <c r="E65" s="583"/>
      <c r="F65" s="583"/>
      <c r="G65" s="1112" t="s">
        <v>221</v>
      </c>
      <c r="H65" s="1112"/>
      <c r="I65" s="1112"/>
      <c r="J65" s="1112"/>
      <c r="K65" s="1112"/>
      <c r="L65" s="1112"/>
      <c r="M65" s="1112"/>
      <c r="N65" s="1112"/>
      <c r="O65" s="1112"/>
      <c r="P65" s="1112"/>
      <c r="Q65" s="1112"/>
      <c r="R65" s="1113"/>
      <c r="S65" s="488">
        <v>7</v>
      </c>
      <c r="T65" s="489">
        <v>7</v>
      </c>
      <c r="U65" s="489">
        <v>7</v>
      </c>
      <c r="V65" s="489">
        <v>7</v>
      </c>
      <c r="W65" s="489">
        <v>7</v>
      </c>
      <c r="X65" s="489">
        <v>7</v>
      </c>
      <c r="Y65" s="490">
        <v>7</v>
      </c>
      <c r="Z65" s="488">
        <v>7</v>
      </c>
      <c r="AA65" s="489">
        <v>7</v>
      </c>
      <c r="AB65" s="489">
        <v>7</v>
      </c>
      <c r="AC65" s="489">
        <v>7</v>
      </c>
      <c r="AD65" s="489">
        <v>7</v>
      </c>
      <c r="AE65" s="489">
        <v>7</v>
      </c>
      <c r="AF65" s="490">
        <v>7</v>
      </c>
      <c r="AG65" s="488">
        <v>7</v>
      </c>
      <c r="AH65" s="489">
        <v>7</v>
      </c>
      <c r="AI65" s="489">
        <v>7</v>
      </c>
      <c r="AJ65" s="489">
        <v>7</v>
      </c>
      <c r="AK65" s="489">
        <v>7</v>
      </c>
      <c r="AL65" s="489">
        <v>7</v>
      </c>
      <c r="AM65" s="490">
        <v>7</v>
      </c>
      <c r="AN65" s="488">
        <v>7</v>
      </c>
      <c r="AO65" s="489">
        <v>7</v>
      </c>
      <c r="AP65" s="489">
        <v>7</v>
      </c>
      <c r="AQ65" s="489">
        <v>7</v>
      </c>
      <c r="AR65" s="489">
        <v>7</v>
      </c>
      <c r="AS65" s="489">
        <v>7</v>
      </c>
      <c r="AT65" s="490">
        <v>7</v>
      </c>
      <c r="AU65" s="488"/>
      <c r="AV65" s="489"/>
      <c r="AW65" s="490"/>
      <c r="AX65" s="1332"/>
      <c r="AY65" s="1333"/>
      <c r="AZ65" s="1333"/>
      <c r="BA65" s="1334"/>
      <c r="BB65" s="1323"/>
      <c r="BC65" s="1324"/>
      <c r="BD65" s="1324"/>
      <c r="BE65" s="1324"/>
      <c r="BF65" s="1325"/>
    </row>
    <row r="66" spans="2:73" ht="20.25" customHeight="1" thickBot="1" x14ac:dyDescent="0.35">
      <c r="B66" s="584"/>
      <c r="C66" s="585"/>
      <c r="D66" s="585"/>
      <c r="E66" s="585"/>
      <c r="F66" s="585"/>
      <c r="G66" s="1150" t="s">
        <v>222</v>
      </c>
      <c r="H66" s="1150"/>
      <c r="I66" s="1150"/>
      <c r="J66" s="1150"/>
      <c r="K66" s="1150"/>
      <c r="L66" s="1150"/>
      <c r="M66" s="1150"/>
      <c r="N66" s="1150"/>
      <c r="O66" s="1150"/>
      <c r="P66" s="1150"/>
      <c r="Q66" s="1150"/>
      <c r="R66" s="1151"/>
      <c r="S66" s="493">
        <f>IF(S65&lt;&gt;"",IF(S64&gt;15,((S64-15)/5+1)*S65,S65),"")</f>
        <v>14</v>
      </c>
      <c r="T66" s="494">
        <f t="shared" ref="T66:AW66" si="3">IF(T65&lt;&gt;"",IF(T64&gt;15,((T64-15)/5+1)*T65,T65),"")</f>
        <v>14</v>
      </c>
      <c r="U66" s="494">
        <f t="shared" si="3"/>
        <v>14</v>
      </c>
      <c r="V66" s="494">
        <f t="shared" si="3"/>
        <v>14</v>
      </c>
      <c r="W66" s="494">
        <f t="shared" si="3"/>
        <v>14</v>
      </c>
      <c r="X66" s="494">
        <f t="shared" si="3"/>
        <v>14</v>
      </c>
      <c r="Y66" s="495">
        <f t="shared" si="3"/>
        <v>14</v>
      </c>
      <c r="Z66" s="493">
        <f t="shared" si="3"/>
        <v>14</v>
      </c>
      <c r="AA66" s="494">
        <f t="shared" si="3"/>
        <v>14</v>
      </c>
      <c r="AB66" s="494">
        <f t="shared" si="3"/>
        <v>14</v>
      </c>
      <c r="AC66" s="494">
        <f t="shared" si="3"/>
        <v>14</v>
      </c>
      <c r="AD66" s="494">
        <f t="shared" si="3"/>
        <v>14</v>
      </c>
      <c r="AE66" s="494">
        <f t="shared" si="3"/>
        <v>14</v>
      </c>
      <c r="AF66" s="495">
        <f t="shared" si="3"/>
        <v>14</v>
      </c>
      <c r="AG66" s="493">
        <f t="shared" si="3"/>
        <v>14</v>
      </c>
      <c r="AH66" s="494">
        <f t="shared" si="3"/>
        <v>14</v>
      </c>
      <c r="AI66" s="494">
        <f t="shared" si="3"/>
        <v>14</v>
      </c>
      <c r="AJ66" s="494">
        <f t="shared" si="3"/>
        <v>14</v>
      </c>
      <c r="AK66" s="494">
        <f t="shared" si="3"/>
        <v>14</v>
      </c>
      <c r="AL66" s="494">
        <f t="shared" si="3"/>
        <v>14</v>
      </c>
      <c r="AM66" s="495">
        <f t="shared" si="3"/>
        <v>14</v>
      </c>
      <c r="AN66" s="493">
        <f t="shared" si="3"/>
        <v>14</v>
      </c>
      <c r="AO66" s="494">
        <f t="shared" si="3"/>
        <v>14</v>
      </c>
      <c r="AP66" s="494">
        <f t="shared" si="3"/>
        <v>14</v>
      </c>
      <c r="AQ66" s="494">
        <f t="shared" si="3"/>
        <v>14</v>
      </c>
      <c r="AR66" s="494">
        <f t="shared" si="3"/>
        <v>14</v>
      </c>
      <c r="AS66" s="494">
        <f t="shared" si="3"/>
        <v>14</v>
      </c>
      <c r="AT66" s="495">
        <f t="shared" si="3"/>
        <v>14</v>
      </c>
      <c r="AU66" s="485" t="str">
        <f t="shared" si="3"/>
        <v/>
      </c>
      <c r="AV66" s="486" t="str">
        <f t="shared" si="3"/>
        <v/>
      </c>
      <c r="AW66" s="487" t="str">
        <f t="shared" si="3"/>
        <v/>
      </c>
      <c r="AX66" s="1332"/>
      <c r="AY66" s="1333"/>
      <c r="AZ66" s="1333"/>
      <c r="BA66" s="1334"/>
      <c r="BB66" s="1323"/>
      <c r="BC66" s="1324"/>
      <c r="BD66" s="1324"/>
      <c r="BE66" s="1324"/>
      <c r="BF66" s="1325"/>
    </row>
    <row r="67" spans="2:73" ht="18.75" customHeight="1" x14ac:dyDescent="0.3">
      <c r="B67" s="1152" t="s">
        <v>223</v>
      </c>
      <c r="C67" s="1153"/>
      <c r="D67" s="1153"/>
      <c r="E67" s="1153"/>
      <c r="F67" s="1153"/>
      <c r="G67" s="1153"/>
      <c r="H67" s="1153"/>
      <c r="I67" s="1153"/>
      <c r="J67" s="1153"/>
      <c r="K67" s="1154"/>
      <c r="L67" s="1158" t="s">
        <v>224</v>
      </c>
      <c r="M67" s="1158"/>
      <c r="N67" s="1158"/>
      <c r="O67" s="1158"/>
      <c r="P67" s="1158"/>
      <c r="Q67" s="1158"/>
      <c r="R67" s="1159"/>
      <c r="S67" s="496">
        <f>IF($L67="","",IF(COUNTIFS($F$22:$F$60,$L67,S$22:S$60,"&gt;0")=0,"",COUNTIFS($F$22:$F$60,$L67,S$22:S$60,"&gt;0")))</f>
        <v>1</v>
      </c>
      <c r="T67" s="497">
        <f t="shared" ref="T67:AW71" si="4">IF($L67="","",IF(COUNTIFS($F$22:$F$60,$L67,T$22:T$60,"&gt;0")=0,"",COUNTIFS($F$22:$F$60,$L67,T$22:T$60,"&gt;0")))</f>
        <v>1</v>
      </c>
      <c r="U67" s="497">
        <f t="shared" si="4"/>
        <v>1</v>
      </c>
      <c r="V67" s="497">
        <f t="shared" si="4"/>
        <v>1</v>
      </c>
      <c r="W67" s="497">
        <f t="shared" si="4"/>
        <v>1</v>
      </c>
      <c r="X67" s="497">
        <f t="shared" si="4"/>
        <v>1</v>
      </c>
      <c r="Y67" s="498">
        <f t="shared" si="4"/>
        <v>1</v>
      </c>
      <c r="Z67" s="499">
        <f t="shared" si="4"/>
        <v>1</v>
      </c>
      <c r="AA67" s="497">
        <f t="shared" si="4"/>
        <v>1</v>
      </c>
      <c r="AB67" s="497">
        <f t="shared" si="4"/>
        <v>1</v>
      </c>
      <c r="AC67" s="497">
        <f t="shared" si="4"/>
        <v>1</v>
      </c>
      <c r="AD67" s="497">
        <f t="shared" si="4"/>
        <v>1</v>
      </c>
      <c r="AE67" s="497">
        <f t="shared" si="4"/>
        <v>1</v>
      </c>
      <c r="AF67" s="498">
        <f t="shared" si="4"/>
        <v>1</v>
      </c>
      <c r="AG67" s="497">
        <f t="shared" si="4"/>
        <v>1</v>
      </c>
      <c r="AH67" s="497">
        <f t="shared" si="4"/>
        <v>1</v>
      </c>
      <c r="AI67" s="497">
        <f t="shared" si="4"/>
        <v>1</v>
      </c>
      <c r="AJ67" s="497">
        <f t="shared" si="4"/>
        <v>1</v>
      </c>
      <c r="AK67" s="497">
        <f t="shared" si="4"/>
        <v>1</v>
      </c>
      <c r="AL67" s="497">
        <f t="shared" si="4"/>
        <v>1</v>
      </c>
      <c r="AM67" s="498">
        <f t="shared" si="4"/>
        <v>1</v>
      </c>
      <c r="AN67" s="497">
        <f t="shared" si="4"/>
        <v>1</v>
      </c>
      <c r="AO67" s="497">
        <f t="shared" si="4"/>
        <v>1</v>
      </c>
      <c r="AP67" s="497">
        <f t="shared" si="4"/>
        <v>1</v>
      </c>
      <c r="AQ67" s="497">
        <f t="shared" si="4"/>
        <v>1</v>
      </c>
      <c r="AR67" s="497">
        <f t="shared" si="4"/>
        <v>1</v>
      </c>
      <c r="AS67" s="497">
        <f t="shared" si="4"/>
        <v>1</v>
      </c>
      <c r="AT67" s="498">
        <f t="shared" si="4"/>
        <v>1</v>
      </c>
      <c r="AU67" s="497" t="str">
        <f t="shared" si="4"/>
        <v/>
      </c>
      <c r="AV67" s="497" t="str">
        <f t="shared" si="4"/>
        <v/>
      </c>
      <c r="AW67" s="498" t="str">
        <f t="shared" si="4"/>
        <v/>
      </c>
      <c r="AX67" s="1332"/>
      <c r="AY67" s="1333"/>
      <c r="AZ67" s="1333"/>
      <c r="BA67" s="1334"/>
      <c r="BB67" s="1323"/>
      <c r="BC67" s="1324"/>
      <c r="BD67" s="1324"/>
      <c r="BE67" s="1324"/>
      <c r="BF67" s="1325"/>
    </row>
    <row r="68" spans="2:73" ht="18.75" customHeight="1" x14ac:dyDescent="0.3">
      <c r="B68" s="1152"/>
      <c r="C68" s="1153"/>
      <c r="D68" s="1153"/>
      <c r="E68" s="1153"/>
      <c r="F68" s="1153"/>
      <c r="G68" s="1153"/>
      <c r="H68" s="1153"/>
      <c r="I68" s="1153"/>
      <c r="J68" s="1153"/>
      <c r="K68" s="1154"/>
      <c r="L68" s="1160" t="s">
        <v>225</v>
      </c>
      <c r="M68" s="1160"/>
      <c r="N68" s="1160"/>
      <c r="O68" s="1160"/>
      <c r="P68" s="1160"/>
      <c r="Q68" s="1160"/>
      <c r="R68" s="1161"/>
      <c r="S68" s="485">
        <f t="shared" ref="S68:AH71" si="5">IF($L68="","",IF(COUNTIFS($F$22:$F$60,$L68,S$22:S$60,"&gt;0")=0,"",COUNTIFS($F$22:$F$60,$L68,S$22:S$60,"&gt;0")))</f>
        <v>1</v>
      </c>
      <c r="T68" s="486">
        <f>IF($L68="","",IF(COUNTIFS($F$22:$F$60,$L68,T$22:T$60,"&gt;0")=0,"",COUNTIFS($F$22:$F$60,$L68,T$22:T$60,"&gt;0")))</f>
        <v>1</v>
      </c>
      <c r="U68" s="486">
        <f t="shared" si="5"/>
        <v>1</v>
      </c>
      <c r="V68" s="486">
        <f t="shared" si="5"/>
        <v>1</v>
      </c>
      <c r="W68" s="486">
        <f t="shared" si="5"/>
        <v>1</v>
      </c>
      <c r="X68" s="486">
        <f t="shared" si="5"/>
        <v>1</v>
      </c>
      <c r="Y68" s="487">
        <f t="shared" si="5"/>
        <v>1</v>
      </c>
      <c r="Z68" s="500">
        <f t="shared" si="5"/>
        <v>1</v>
      </c>
      <c r="AA68" s="486">
        <f t="shared" si="5"/>
        <v>1</v>
      </c>
      <c r="AB68" s="486">
        <f t="shared" si="5"/>
        <v>1</v>
      </c>
      <c r="AC68" s="486">
        <f t="shared" si="5"/>
        <v>1</v>
      </c>
      <c r="AD68" s="486">
        <f t="shared" si="5"/>
        <v>1</v>
      </c>
      <c r="AE68" s="486">
        <f t="shared" si="5"/>
        <v>1</v>
      </c>
      <c r="AF68" s="487">
        <f t="shared" si="5"/>
        <v>1</v>
      </c>
      <c r="AG68" s="486">
        <f t="shared" si="5"/>
        <v>1</v>
      </c>
      <c r="AH68" s="486">
        <f t="shared" si="5"/>
        <v>1</v>
      </c>
      <c r="AI68" s="486">
        <f t="shared" si="4"/>
        <v>1</v>
      </c>
      <c r="AJ68" s="486">
        <f t="shared" si="4"/>
        <v>1</v>
      </c>
      <c r="AK68" s="486">
        <f t="shared" si="4"/>
        <v>1</v>
      </c>
      <c r="AL68" s="486">
        <f t="shared" si="4"/>
        <v>1</v>
      </c>
      <c r="AM68" s="487">
        <f t="shared" si="4"/>
        <v>1</v>
      </c>
      <c r="AN68" s="486">
        <f t="shared" si="4"/>
        <v>1</v>
      </c>
      <c r="AO68" s="486">
        <f t="shared" si="4"/>
        <v>1</v>
      </c>
      <c r="AP68" s="486">
        <f t="shared" si="4"/>
        <v>1</v>
      </c>
      <c r="AQ68" s="486">
        <f t="shared" si="4"/>
        <v>1</v>
      </c>
      <c r="AR68" s="486">
        <f t="shared" si="4"/>
        <v>1</v>
      </c>
      <c r="AS68" s="486">
        <f t="shared" si="4"/>
        <v>1</v>
      </c>
      <c r="AT68" s="487">
        <f t="shared" si="4"/>
        <v>1</v>
      </c>
      <c r="AU68" s="486" t="str">
        <f t="shared" si="4"/>
        <v/>
      </c>
      <c r="AV68" s="486" t="str">
        <f t="shared" si="4"/>
        <v/>
      </c>
      <c r="AW68" s="487" t="str">
        <f t="shared" si="4"/>
        <v/>
      </c>
      <c r="AX68" s="1332"/>
      <c r="AY68" s="1333"/>
      <c r="AZ68" s="1333"/>
      <c r="BA68" s="1334"/>
      <c r="BB68" s="1323"/>
      <c r="BC68" s="1324"/>
      <c r="BD68" s="1324"/>
      <c r="BE68" s="1324"/>
      <c r="BF68" s="1325"/>
    </row>
    <row r="69" spans="2:73" ht="18.75" customHeight="1" x14ac:dyDescent="0.3">
      <c r="B69" s="1152"/>
      <c r="C69" s="1153"/>
      <c r="D69" s="1153"/>
      <c r="E69" s="1153"/>
      <c r="F69" s="1153"/>
      <c r="G69" s="1153"/>
      <c r="H69" s="1153"/>
      <c r="I69" s="1153"/>
      <c r="J69" s="1153"/>
      <c r="K69" s="1154"/>
      <c r="L69" s="1160" t="s">
        <v>226</v>
      </c>
      <c r="M69" s="1160"/>
      <c r="N69" s="1160"/>
      <c r="O69" s="1160"/>
      <c r="P69" s="1160"/>
      <c r="Q69" s="1160"/>
      <c r="R69" s="1161"/>
      <c r="S69" s="485">
        <f t="shared" si="5"/>
        <v>2</v>
      </c>
      <c r="T69" s="486">
        <f t="shared" si="4"/>
        <v>2</v>
      </c>
      <c r="U69" s="486">
        <f t="shared" si="4"/>
        <v>2</v>
      </c>
      <c r="V69" s="486">
        <f t="shared" si="4"/>
        <v>2</v>
      </c>
      <c r="W69" s="486">
        <f t="shared" si="4"/>
        <v>2</v>
      </c>
      <c r="X69" s="486">
        <f>IF($L69="","",IF(COUNTIFS($F$22:$F$60,$L69,X$22:X$60,"&gt;0")=0,"",COUNTIFS($F$22:$F$60,$L69,X$22:X$60,"&gt;0")))</f>
        <v>2</v>
      </c>
      <c r="Y69" s="487">
        <f t="shared" si="4"/>
        <v>2</v>
      </c>
      <c r="Z69" s="500">
        <f t="shared" si="4"/>
        <v>2</v>
      </c>
      <c r="AA69" s="486">
        <f t="shared" si="4"/>
        <v>2</v>
      </c>
      <c r="AB69" s="486">
        <f t="shared" si="4"/>
        <v>2</v>
      </c>
      <c r="AC69" s="486">
        <f t="shared" si="4"/>
        <v>2</v>
      </c>
      <c r="AD69" s="486">
        <f t="shared" si="4"/>
        <v>2</v>
      </c>
      <c r="AE69" s="486">
        <f t="shared" si="4"/>
        <v>2</v>
      </c>
      <c r="AF69" s="487">
        <f t="shared" si="4"/>
        <v>2</v>
      </c>
      <c r="AG69" s="486">
        <f t="shared" si="4"/>
        <v>2</v>
      </c>
      <c r="AH69" s="486">
        <f t="shared" si="4"/>
        <v>2</v>
      </c>
      <c r="AI69" s="486">
        <f t="shared" si="4"/>
        <v>2</v>
      </c>
      <c r="AJ69" s="486">
        <f t="shared" si="4"/>
        <v>2</v>
      </c>
      <c r="AK69" s="486">
        <f t="shared" si="4"/>
        <v>2</v>
      </c>
      <c r="AL69" s="486">
        <f t="shared" si="4"/>
        <v>2</v>
      </c>
      <c r="AM69" s="487">
        <f t="shared" si="4"/>
        <v>2</v>
      </c>
      <c r="AN69" s="486">
        <f t="shared" si="4"/>
        <v>2</v>
      </c>
      <c r="AO69" s="486">
        <f t="shared" si="4"/>
        <v>2</v>
      </c>
      <c r="AP69" s="486">
        <f t="shared" si="4"/>
        <v>2</v>
      </c>
      <c r="AQ69" s="486">
        <f t="shared" si="4"/>
        <v>2</v>
      </c>
      <c r="AR69" s="486">
        <f t="shared" si="4"/>
        <v>2</v>
      </c>
      <c r="AS69" s="486">
        <f t="shared" si="4"/>
        <v>2</v>
      </c>
      <c r="AT69" s="487">
        <f t="shared" si="4"/>
        <v>2</v>
      </c>
      <c r="AU69" s="486" t="str">
        <f t="shared" si="4"/>
        <v/>
      </c>
      <c r="AV69" s="486" t="str">
        <f t="shared" si="4"/>
        <v/>
      </c>
      <c r="AW69" s="487" t="str">
        <f t="shared" si="4"/>
        <v/>
      </c>
      <c r="AX69" s="1332"/>
      <c r="AY69" s="1333"/>
      <c r="AZ69" s="1333"/>
      <c r="BA69" s="1334"/>
      <c r="BB69" s="1323"/>
      <c r="BC69" s="1324"/>
      <c r="BD69" s="1324"/>
      <c r="BE69" s="1324"/>
      <c r="BF69" s="1325"/>
    </row>
    <row r="70" spans="2:73" ht="18.75" customHeight="1" x14ac:dyDescent="0.3">
      <c r="B70" s="1152"/>
      <c r="C70" s="1153"/>
      <c r="D70" s="1153"/>
      <c r="E70" s="1153"/>
      <c r="F70" s="1153"/>
      <c r="G70" s="1153"/>
      <c r="H70" s="1153"/>
      <c r="I70" s="1153"/>
      <c r="J70" s="1153"/>
      <c r="K70" s="1154"/>
      <c r="L70" s="1160" t="s">
        <v>227</v>
      </c>
      <c r="M70" s="1160"/>
      <c r="N70" s="1160"/>
      <c r="O70" s="1160"/>
      <c r="P70" s="1160"/>
      <c r="Q70" s="1160"/>
      <c r="R70" s="1161"/>
      <c r="S70" s="485">
        <f t="shared" si="5"/>
        <v>1</v>
      </c>
      <c r="T70" s="486">
        <f t="shared" si="4"/>
        <v>1</v>
      </c>
      <c r="U70" s="486">
        <f t="shared" si="4"/>
        <v>1</v>
      </c>
      <c r="V70" s="486">
        <f t="shared" si="4"/>
        <v>1</v>
      </c>
      <c r="W70" s="486">
        <f t="shared" si="4"/>
        <v>1</v>
      </c>
      <c r="X70" s="486">
        <f t="shared" si="4"/>
        <v>1</v>
      </c>
      <c r="Y70" s="487">
        <f t="shared" si="4"/>
        <v>1</v>
      </c>
      <c r="Z70" s="500">
        <f t="shared" si="4"/>
        <v>1</v>
      </c>
      <c r="AA70" s="486">
        <f t="shared" si="4"/>
        <v>1</v>
      </c>
      <c r="AB70" s="486">
        <f t="shared" si="4"/>
        <v>1</v>
      </c>
      <c r="AC70" s="486">
        <f t="shared" si="4"/>
        <v>1</v>
      </c>
      <c r="AD70" s="486">
        <f t="shared" si="4"/>
        <v>1</v>
      </c>
      <c r="AE70" s="486">
        <f t="shared" si="4"/>
        <v>1</v>
      </c>
      <c r="AF70" s="487">
        <f t="shared" si="4"/>
        <v>1</v>
      </c>
      <c r="AG70" s="486">
        <f t="shared" si="4"/>
        <v>1</v>
      </c>
      <c r="AH70" s="486">
        <f t="shared" si="4"/>
        <v>1</v>
      </c>
      <c r="AI70" s="486">
        <f t="shared" si="4"/>
        <v>1</v>
      </c>
      <c r="AJ70" s="486">
        <f t="shared" si="4"/>
        <v>1</v>
      </c>
      <c r="AK70" s="486">
        <f t="shared" si="4"/>
        <v>1</v>
      </c>
      <c r="AL70" s="486">
        <f t="shared" si="4"/>
        <v>1</v>
      </c>
      <c r="AM70" s="487">
        <f t="shared" si="4"/>
        <v>1</v>
      </c>
      <c r="AN70" s="486">
        <f t="shared" si="4"/>
        <v>1</v>
      </c>
      <c r="AO70" s="486">
        <f t="shared" si="4"/>
        <v>1</v>
      </c>
      <c r="AP70" s="486">
        <f t="shared" si="4"/>
        <v>1</v>
      </c>
      <c r="AQ70" s="486">
        <f t="shared" si="4"/>
        <v>1</v>
      </c>
      <c r="AR70" s="486">
        <f t="shared" si="4"/>
        <v>1</v>
      </c>
      <c r="AS70" s="486">
        <f t="shared" si="4"/>
        <v>1</v>
      </c>
      <c r="AT70" s="487">
        <f t="shared" si="4"/>
        <v>1</v>
      </c>
      <c r="AU70" s="486" t="str">
        <f t="shared" si="4"/>
        <v/>
      </c>
      <c r="AV70" s="486" t="str">
        <f t="shared" si="4"/>
        <v/>
      </c>
      <c r="AW70" s="487" t="str">
        <f t="shared" si="4"/>
        <v/>
      </c>
      <c r="AX70" s="1332"/>
      <c r="AY70" s="1333"/>
      <c r="AZ70" s="1333"/>
      <c r="BA70" s="1334"/>
      <c r="BB70" s="1323"/>
      <c r="BC70" s="1324"/>
      <c r="BD70" s="1324"/>
      <c r="BE70" s="1324"/>
      <c r="BF70" s="1325"/>
    </row>
    <row r="71" spans="2:73" ht="18.75" customHeight="1" thickBot="1" x14ac:dyDescent="0.35">
      <c r="B71" s="1155"/>
      <c r="C71" s="1156"/>
      <c r="D71" s="1156"/>
      <c r="E71" s="1156"/>
      <c r="F71" s="1156"/>
      <c r="G71" s="1156"/>
      <c r="H71" s="1156"/>
      <c r="I71" s="1156"/>
      <c r="J71" s="1156"/>
      <c r="K71" s="1157"/>
      <c r="L71" s="1162"/>
      <c r="M71" s="1162"/>
      <c r="N71" s="1162"/>
      <c r="O71" s="1162"/>
      <c r="P71" s="1162"/>
      <c r="Q71" s="1162"/>
      <c r="R71" s="1163"/>
      <c r="S71" s="501" t="str">
        <f t="shared" si="5"/>
        <v/>
      </c>
      <c r="T71" s="502" t="str">
        <f t="shared" si="4"/>
        <v/>
      </c>
      <c r="U71" s="502" t="str">
        <f t="shared" si="4"/>
        <v/>
      </c>
      <c r="V71" s="502" t="str">
        <f t="shared" si="4"/>
        <v/>
      </c>
      <c r="W71" s="502" t="str">
        <f t="shared" si="4"/>
        <v/>
      </c>
      <c r="X71" s="502" t="str">
        <f t="shared" si="4"/>
        <v/>
      </c>
      <c r="Y71" s="503" t="str">
        <f t="shared" si="4"/>
        <v/>
      </c>
      <c r="Z71" s="504" t="str">
        <f t="shared" si="4"/>
        <v/>
      </c>
      <c r="AA71" s="502" t="str">
        <f t="shared" si="4"/>
        <v/>
      </c>
      <c r="AB71" s="502" t="str">
        <f t="shared" si="4"/>
        <v/>
      </c>
      <c r="AC71" s="502" t="str">
        <f t="shared" si="4"/>
        <v/>
      </c>
      <c r="AD71" s="502" t="str">
        <f t="shared" si="4"/>
        <v/>
      </c>
      <c r="AE71" s="502" t="str">
        <f t="shared" si="4"/>
        <v/>
      </c>
      <c r="AF71" s="503" t="str">
        <f t="shared" si="4"/>
        <v/>
      </c>
      <c r="AG71" s="502" t="str">
        <f t="shared" si="4"/>
        <v/>
      </c>
      <c r="AH71" s="502" t="str">
        <f t="shared" si="4"/>
        <v/>
      </c>
      <c r="AI71" s="502" t="str">
        <f t="shared" si="4"/>
        <v/>
      </c>
      <c r="AJ71" s="502" t="str">
        <f t="shared" si="4"/>
        <v/>
      </c>
      <c r="AK71" s="502" t="str">
        <f t="shared" si="4"/>
        <v/>
      </c>
      <c r="AL71" s="502" t="str">
        <f t="shared" si="4"/>
        <v/>
      </c>
      <c r="AM71" s="503" t="str">
        <f t="shared" si="4"/>
        <v/>
      </c>
      <c r="AN71" s="502" t="str">
        <f t="shared" si="4"/>
        <v/>
      </c>
      <c r="AO71" s="502" t="str">
        <f t="shared" si="4"/>
        <v/>
      </c>
      <c r="AP71" s="502" t="str">
        <f t="shared" si="4"/>
        <v/>
      </c>
      <c r="AQ71" s="502" t="str">
        <f t="shared" si="4"/>
        <v/>
      </c>
      <c r="AR71" s="502" t="str">
        <f t="shared" si="4"/>
        <v/>
      </c>
      <c r="AS71" s="502" t="str">
        <f t="shared" si="4"/>
        <v/>
      </c>
      <c r="AT71" s="503" t="str">
        <f t="shared" si="4"/>
        <v/>
      </c>
      <c r="AU71" s="502" t="str">
        <f t="shared" si="4"/>
        <v/>
      </c>
      <c r="AV71" s="502" t="str">
        <f t="shared" si="4"/>
        <v/>
      </c>
      <c r="AW71" s="503" t="str">
        <f t="shared" si="4"/>
        <v/>
      </c>
      <c r="AX71" s="1335"/>
      <c r="AY71" s="1336"/>
      <c r="AZ71" s="1336"/>
      <c r="BA71" s="1337"/>
      <c r="BB71" s="1326"/>
      <c r="BC71" s="1327"/>
      <c r="BD71" s="1327"/>
      <c r="BE71" s="1327"/>
      <c r="BF71" s="1328"/>
    </row>
    <row r="72" spans="2:73" ht="13.5" customHeight="1" x14ac:dyDescent="0.3">
      <c r="C72" s="505"/>
      <c r="D72" s="505"/>
      <c r="E72" s="505"/>
      <c r="F72" s="505"/>
      <c r="G72" s="506"/>
      <c r="H72" s="507"/>
      <c r="AF72" s="442"/>
    </row>
    <row r="73" spans="2:73" ht="11.5" customHeight="1" x14ac:dyDescent="0.3">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row>
    <row r="74" spans="2:73" ht="20.25" customHeight="1" x14ac:dyDescent="0.25">
      <c r="BN74" s="437"/>
      <c r="BO74" s="425"/>
      <c r="BP74" s="437"/>
      <c r="BQ74" s="437"/>
      <c r="BR74" s="437"/>
      <c r="BS74" s="509"/>
      <c r="BT74" s="510"/>
      <c r="BU74" s="510"/>
    </row>
    <row r="75" spans="2:73" ht="20.25" customHeight="1" x14ac:dyDescent="0.3">
      <c r="C75" s="511"/>
      <c r="D75" s="511"/>
      <c r="E75" s="511"/>
      <c r="F75" s="511"/>
      <c r="G75" s="511"/>
      <c r="H75" s="442"/>
      <c r="I75" s="442"/>
    </row>
    <row r="76" spans="2:73" ht="20.25" customHeight="1" x14ac:dyDescent="0.3">
      <c r="C76" s="511"/>
      <c r="D76" s="511"/>
      <c r="E76" s="511"/>
      <c r="F76" s="511"/>
      <c r="G76" s="511"/>
      <c r="H76" s="442"/>
      <c r="I76" s="442"/>
    </row>
    <row r="77" spans="2:73" ht="20.25" customHeight="1" x14ac:dyDescent="0.3">
      <c r="C77" s="442"/>
      <c r="D77" s="442"/>
      <c r="E77" s="442"/>
      <c r="F77" s="442"/>
      <c r="G77" s="442"/>
    </row>
    <row r="78" spans="2:73" ht="20.25" customHeight="1" x14ac:dyDescent="0.3">
      <c r="C78" s="442"/>
      <c r="D78" s="442"/>
      <c r="E78" s="442"/>
      <c r="F78" s="442"/>
      <c r="G78" s="442"/>
    </row>
    <row r="79" spans="2:73" ht="20.25" customHeight="1" x14ac:dyDescent="0.3">
      <c r="C79" s="442"/>
      <c r="D79" s="442"/>
      <c r="E79" s="442"/>
      <c r="F79" s="442"/>
      <c r="G79" s="442"/>
    </row>
    <row r="80" spans="2:73" ht="20.25" customHeight="1" x14ac:dyDescent="0.3">
      <c r="C80" s="442"/>
      <c r="D80" s="442"/>
      <c r="E80" s="442"/>
      <c r="F80" s="442"/>
      <c r="G80" s="442"/>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3"/>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Z24">
    <cfRule type="expression" dxfId="269" priority="270">
      <formula>INDIRECT(ADDRESS(ROW(),COLUMN()))=TRUNC(INDIRECT(ADDRESS(ROW(),COLUMN())))</formula>
    </cfRule>
  </conditionalFormatting>
  <conditionalFormatting sqref="Z23">
    <cfRule type="expression" dxfId="268" priority="269">
      <formula>INDIRECT(ADDRESS(ROW(),COLUMN()))=TRUNC(INDIRECT(ADDRESS(ROW(),COLUMN())))</formula>
    </cfRule>
  </conditionalFormatting>
  <conditionalFormatting sqref="AA24:AF24">
    <cfRule type="expression" dxfId="267" priority="268">
      <formula>INDIRECT(ADDRESS(ROW(),COLUMN()))=TRUNC(INDIRECT(ADDRESS(ROW(),COLUMN())))</formula>
    </cfRule>
  </conditionalFormatting>
  <conditionalFormatting sqref="AA23:AF23">
    <cfRule type="expression" dxfId="266" priority="267">
      <formula>INDIRECT(ADDRESS(ROW(),COLUMN()))=TRUNC(INDIRECT(ADDRESS(ROW(),COLUMN())))</formula>
    </cfRule>
  </conditionalFormatting>
  <conditionalFormatting sqref="AG24">
    <cfRule type="expression" dxfId="265" priority="266">
      <formula>INDIRECT(ADDRESS(ROW(),COLUMN()))=TRUNC(INDIRECT(ADDRESS(ROW(),COLUMN())))</formula>
    </cfRule>
  </conditionalFormatting>
  <conditionalFormatting sqref="AG23">
    <cfRule type="expression" dxfId="264" priority="265">
      <formula>INDIRECT(ADDRESS(ROW(),COLUMN()))=TRUNC(INDIRECT(ADDRESS(ROW(),COLUMN())))</formula>
    </cfRule>
  </conditionalFormatting>
  <conditionalFormatting sqref="AH24:AM24">
    <cfRule type="expression" dxfId="263" priority="264">
      <formula>INDIRECT(ADDRESS(ROW(),COLUMN()))=TRUNC(INDIRECT(ADDRESS(ROW(),COLUMN())))</formula>
    </cfRule>
  </conditionalFormatting>
  <conditionalFormatting sqref="AH23:AM23">
    <cfRule type="expression" dxfId="262" priority="263">
      <formula>INDIRECT(ADDRESS(ROW(),COLUMN()))=TRUNC(INDIRECT(ADDRESS(ROW(),COLUMN())))</formula>
    </cfRule>
  </conditionalFormatting>
  <conditionalFormatting sqref="AN24">
    <cfRule type="expression" dxfId="261" priority="262">
      <formula>INDIRECT(ADDRESS(ROW(),COLUMN()))=TRUNC(INDIRECT(ADDRESS(ROW(),COLUMN())))</formula>
    </cfRule>
  </conditionalFormatting>
  <conditionalFormatting sqref="AN23">
    <cfRule type="expression" dxfId="260" priority="261">
      <formula>INDIRECT(ADDRESS(ROW(),COLUMN()))=TRUNC(INDIRECT(ADDRESS(ROW(),COLUMN())))</formula>
    </cfRule>
  </conditionalFormatting>
  <conditionalFormatting sqref="AO24:AT24">
    <cfRule type="expression" dxfId="259" priority="260">
      <formula>INDIRECT(ADDRESS(ROW(),COLUMN()))=TRUNC(INDIRECT(ADDRESS(ROW(),COLUMN())))</formula>
    </cfRule>
  </conditionalFormatting>
  <conditionalFormatting sqref="AO23:AT23">
    <cfRule type="expression" dxfId="258" priority="259">
      <formula>INDIRECT(ADDRESS(ROW(),COLUMN()))=TRUNC(INDIRECT(ADDRESS(ROW(),COLUMN())))</formula>
    </cfRule>
  </conditionalFormatting>
  <conditionalFormatting sqref="AU24">
    <cfRule type="expression" dxfId="257" priority="258">
      <formula>INDIRECT(ADDRESS(ROW(),COLUMN()))=TRUNC(INDIRECT(ADDRESS(ROW(),COLUMN())))</formula>
    </cfRule>
  </conditionalFormatting>
  <conditionalFormatting sqref="AU23">
    <cfRule type="expression" dxfId="256" priority="257">
      <formula>INDIRECT(ADDRESS(ROW(),COLUMN()))=TRUNC(INDIRECT(ADDRESS(ROW(),COLUMN())))</formula>
    </cfRule>
  </conditionalFormatting>
  <conditionalFormatting sqref="AV24:AW24">
    <cfRule type="expression" dxfId="255" priority="256">
      <formula>INDIRECT(ADDRESS(ROW(),COLUMN()))=TRUNC(INDIRECT(ADDRESS(ROW(),COLUMN())))</formula>
    </cfRule>
  </conditionalFormatting>
  <conditionalFormatting sqref="AV23:AW23">
    <cfRule type="expression" dxfId="254" priority="255">
      <formula>INDIRECT(ADDRESS(ROW(),COLUMN()))=TRUNC(INDIRECT(ADDRESS(ROW(),COLUMN())))</formula>
    </cfRule>
  </conditionalFormatting>
  <conditionalFormatting sqref="AX23:BA24">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Z27">
    <cfRule type="expression" dxfId="248" priority="249">
      <formula>INDIRECT(ADDRESS(ROW(),COLUMN()))=TRUNC(INDIRECT(ADDRESS(ROW(),COLUMN())))</formula>
    </cfRule>
  </conditionalFormatting>
  <conditionalFormatting sqref="Z26">
    <cfRule type="expression" dxfId="247" priority="248">
      <formula>INDIRECT(ADDRESS(ROW(),COLUMN()))=TRUNC(INDIRECT(ADDRESS(ROW(),COLUMN())))</formula>
    </cfRule>
  </conditionalFormatting>
  <conditionalFormatting sqref="AA27:AF27">
    <cfRule type="expression" dxfId="246" priority="247">
      <formula>INDIRECT(ADDRESS(ROW(),COLUMN()))=TRUNC(INDIRECT(ADDRESS(ROW(),COLUMN())))</formula>
    </cfRule>
  </conditionalFormatting>
  <conditionalFormatting sqref="AA26:AF26">
    <cfRule type="expression" dxfId="245" priority="246">
      <formula>INDIRECT(ADDRESS(ROW(),COLUMN()))=TRUNC(INDIRECT(ADDRESS(ROW(),COLUMN())))</formula>
    </cfRule>
  </conditionalFormatting>
  <conditionalFormatting sqref="AG27">
    <cfRule type="expression" dxfId="244" priority="245">
      <formula>INDIRECT(ADDRESS(ROW(),COLUMN()))=TRUNC(INDIRECT(ADDRESS(ROW(),COLUMN())))</formula>
    </cfRule>
  </conditionalFormatting>
  <conditionalFormatting sqref="AG26">
    <cfRule type="expression" dxfId="243" priority="244">
      <formula>INDIRECT(ADDRESS(ROW(),COLUMN()))=TRUNC(INDIRECT(ADDRESS(ROW(),COLUMN())))</formula>
    </cfRule>
  </conditionalFormatting>
  <conditionalFormatting sqref="AH27:AM27">
    <cfRule type="expression" dxfId="242" priority="243">
      <formula>INDIRECT(ADDRESS(ROW(),COLUMN()))=TRUNC(INDIRECT(ADDRESS(ROW(),COLUMN())))</formula>
    </cfRule>
  </conditionalFormatting>
  <conditionalFormatting sqref="AH26:AM26">
    <cfRule type="expression" dxfId="241" priority="242">
      <formula>INDIRECT(ADDRESS(ROW(),COLUMN()))=TRUNC(INDIRECT(ADDRESS(ROW(),COLUMN())))</formula>
    </cfRule>
  </conditionalFormatting>
  <conditionalFormatting sqref="AN27">
    <cfRule type="expression" dxfId="240" priority="241">
      <formula>INDIRECT(ADDRESS(ROW(),COLUMN()))=TRUNC(INDIRECT(ADDRESS(ROW(),COLUMN())))</formula>
    </cfRule>
  </conditionalFormatting>
  <conditionalFormatting sqref="AN26">
    <cfRule type="expression" dxfId="239" priority="240">
      <formula>INDIRECT(ADDRESS(ROW(),COLUMN()))=TRUNC(INDIRECT(ADDRESS(ROW(),COLUMN())))</formula>
    </cfRule>
  </conditionalFormatting>
  <conditionalFormatting sqref="AO27:AT27">
    <cfRule type="expression" dxfId="238" priority="239">
      <formula>INDIRECT(ADDRESS(ROW(),COLUMN()))=TRUNC(INDIRECT(ADDRESS(ROW(),COLUMN())))</formula>
    </cfRule>
  </conditionalFormatting>
  <conditionalFormatting sqref="AO26:AT26">
    <cfRule type="expression" dxfId="237" priority="238">
      <formula>INDIRECT(ADDRESS(ROW(),COLUMN()))=TRUNC(INDIRECT(ADDRESS(ROW(),COLUMN())))</formula>
    </cfRule>
  </conditionalFormatting>
  <conditionalFormatting sqref="AU27">
    <cfRule type="expression" dxfId="236" priority="237">
      <formula>INDIRECT(ADDRESS(ROW(),COLUMN()))=TRUNC(INDIRECT(ADDRESS(ROW(),COLUMN())))</formula>
    </cfRule>
  </conditionalFormatting>
  <conditionalFormatting sqref="AU26">
    <cfRule type="expression" dxfId="235" priority="236">
      <formula>INDIRECT(ADDRESS(ROW(),COLUMN()))=TRUNC(INDIRECT(ADDRESS(ROW(),COLUMN())))</formula>
    </cfRule>
  </conditionalFormatting>
  <conditionalFormatting sqref="AV27:AW27">
    <cfRule type="expression" dxfId="234" priority="235">
      <formula>INDIRECT(ADDRESS(ROW(),COLUMN()))=TRUNC(INDIRECT(ADDRESS(ROW(),COLUMN())))</formula>
    </cfRule>
  </conditionalFormatting>
  <conditionalFormatting sqref="AV26:AW26">
    <cfRule type="expression" dxfId="233" priority="234">
      <formula>INDIRECT(ADDRESS(ROW(),COLUMN()))=TRUNC(INDIRECT(ADDRESS(ROW(),COLUMN())))</formula>
    </cfRule>
  </conditionalFormatting>
  <conditionalFormatting sqref="AX26:BA27">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Z30">
    <cfRule type="expression" dxfId="227" priority="228">
      <formula>INDIRECT(ADDRESS(ROW(),COLUMN()))=TRUNC(INDIRECT(ADDRESS(ROW(),COLUMN())))</formula>
    </cfRule>
  </conditionalFormatting>
  <conditionalFormatting sqref="Z29">
    <cfRule type="expression" dxfId="226" priority="227">
      <formula>INDIRECT(ADDRESS(ROW(),COLUMN()))=TRUNC(INDIRECT(ADDRESS(ROW(),COLUMN())))</formula>
    </cfRule>
  </conditionalFormatting>
  <conditionalFormatting sqref="AA30:AF30">
    <cfRule type="expression" dxfId="225" priority="226">
      <formula>INDIRECT(ADDRESS(ROW(),COLUMN()))=TRUNC(INDIRECT(ADDRESS(ROW(),COLUMN())))</formula>
    </cfRule>
  </conditionalFormatting>
  <conditionalFormatting sqref="AA29:AF29">
    <cfRule type="expression" dxfId="224" priority="225">
      <formula>INDIRECT(ADDRESS(ROW(),COLUMN()))=TRUNC(INDIRECT(ADDRESS(ROW(),COLUMN())))</formula>
    </cfRule>
  </conditionalFormatting>
  <conditionalFormatting sqref="AG30">
    <cfRule type="expression" dxfId="223" priority="224">
      <formula>INDIRECT(ADDRESS(ROW(),COLUMN()))=TRUNC(INDIRECT(ADDRESS(ROW(),COLUMN())))</formula>
    </cfRule>
  </conditionalFormatting>
  <conditionalFormatting sqref="AG29">
    <cfRule type="expression" dxfId="222" priority="223">
      <formula>INDIRECT(ADDRESS(ROW(),COLUMN()))=TRUNC(INDIRECT(ADDRESS(ROW(),COLUMN())))</formula>
    </cfRule>
  </conditionalFormatting>
  <conditionalFormatting sqref="AH30:AM30">
    <cfRule type="expression" dxfId="221" priority="222">
      <formula>INDIRECT(ADDRESS(ROW(),COLUMN()))=TRUNC(INDIRECT(ADDRESS(ROW(),COLUMN())))</formula>
    </cfRule>
  </conditionalFormatting>
  <conditionalFormatting sqref="AH29:AM29">
    <cfRule type="expression" dxfId="220" priority="221">
      <formula>INDIRECT(ADDRESS(ROW(),COLUMN()))=TRUNC(INDIRECT(ADDRESS(ROW(),COLUMN())))</formula>
    </cfRule>
  </conditionalFormatting>
  <conditionalFormatting sqref="AN30">
    <cfRule type="expression" dxfId="219" priority="220">
      <formula>INDIRECT(ADDRESS(ROW(),COLUMN()))=TRUNC(INDIRECT(ADDRESS(ROW(),COLUMN())))</formula>
    </cfRule>
  </conditionalFormatting>
  <conditionalFormatting sqref="AN29">
    <cfRule type="expression" dxfId="218" priority="219">
      <formula>INDIRECT(ADDRESS(ROW(),COLUMN()))=TRUNC(INDIRECT(ADDRESS(ROW(),COLUMN())))</formula>
    </cfRule>
  </conditionalFormatting>
  <conditionalFormatting sqref="AO30:AT30">
    <cfRule type="expression" dxfId="217" priority="218">
      <formula>INDIRECT(ADDRESS(ROW(),COLUMN()))=TRUNC(INDIRECT(ADDRESS(ROW(),COLUMN())))</formula>
    </cfRule>
  </conditionalFormatting>
  <conditionalFormatting sqref="AO29:AT29">
    <cfRule type="expression" dxfId="216" priority="217">
      <formula>INDIRECT(ADDRESS(ROW(),COLUMN()))=TRUNC(INDIRECT(ADDRESS(ROW(),COLUMN())))</formula>
    </cfRule>
  </conditionalFormatting>
  <conditionalFormatting sqref="AU30">
    <cfRule type="expression" dxfId="215" priority="216">
      <formula>INDIRECT(ADDRESS(ROW(),COLUMN()))=TRUNC(INDIRECT(ADDRESS(ROW(),COLUMN())))</formula>
    </cfRule>
  </conditionalFormatting>
  <conditionalFormatting sqref="AU29">
    <cfRule type="expression" dxfId="214" priority="215">
      <formula>INDIRECT(ADDRESS(ROW(),COLUMN()))=TRUNC(INDIRECT(ADDRESS(ROW(),COLUMN())))</formula>
    </cfRule>
  </conditionalFormatting>
  <conditionalFormatting sqref="AV30:AW30">
    <cfRule type="expression" dxfId="213" priority="214">
      <formula>INDIRECT(ADDRESS(ROW(),COLUMN()))=TRUNC(INDIRECT(ADDRESS(ROW(),COLUMN())))</formula>
    </cfRule>
  </conditionalFormatting>
  <conditionalFormatting sqref="AV29:AW29">
    <cfRule type="expression" dxfId="212" priority="213">
      <formula>INDIRECT(ADDRESS(ROW(),COLUMN()))=TRUNC(INDIRECT(ADDRESS(ROW(),COLUMN())))</formula>
    </cfRule>
  </conditionalFormatting>
  <conditionalFormatting sqref="AX29:BA30">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Z33">
    <cfRule type="expression" dxfId="206" priority="207">
      <formula>INDIRECT(ADDRESS(ROW(),COLUMN()))=TRUNC(INDIRECT(ADDRESS(ROW(),COLUMN())))</formula>
    </cfRule>
  </conditionalFormatting>
  <conditionalFormatting sqref="Z32">
    <cfRule type="expression" dxfId="205" priority="206">
      <formula>INDIRECT(ADDRESS(ROW(),COLUMN()))=TRUNC(INDIRECT(ADDRESS(ROW(),COLUMN())))</formula>
    </cfRule>
  </conditionalFormatting>
  <conditionalFormatting sqref="AA33:AF33">
    <cfRule type="expression" dxfId="204" priority="205">
      <formula>INDIRECT(ADDRESS(ROW(),COLUMN()))=TRUNC(INDIRECT(ADDRESS(ROW(),COLUMN())))</formula>
    </cfRule>
  </conditionalFormatting>
  <conditionalFormatting sqref="AA32:AF32">
    <cfRule type="expression" dxfId="203" priority="204">
      <formula>INDIRECT(ADDRESS(ROW(),COLUMN()))=TRUNC(INDIRECT(ADDRESS(ROW(),COLUMN())))</formula>
    </cfRule>
  </conditionalFormatting>
  <conditionalFormatting sqref="AG33">
    <cfRule type="expression" dxfId="202" priority="203">
      <formula>INDIRECT(ADDRESS(ROW(),COLUMN()))=TRUNC(INDIRECT(ADDRESS(ROW(),COLUMN())))</formula>
    </cfRule>
  </conditionalFormatting>
  <conditionalFormatting sqref="AG32">
    <cfRule type="expression" dxfId="201" priority="202">
      <formula>INDIRECT(ADDRESS(ROW(),COLUMN()))=TRUNC(INDIRECT(ADDRESS(ROW(),COLUMN())))</formula>
    </cfRule>
  </conditionalFormatting>
  <conditionalFormatting sqref="AH33:AM33">
    <cfRule type="expression" dxfId="200" priority="201">
      <formula>INDIRECT(ADDRESS(ROW(),COLUMN()))=TRUNC(INDIRECT(ADDRESS(ROW(),COLUMN())))</formula>
    </cfRule>
  </conditionalFormatting>
  <conditionalFormatting sqref="AH32:AM32">
    <cfRule type="expression" dxfId="199" priority="200">
      <formula>INDIRECT(ADDRESS(ROW(),COLUMN()))=TRUNC(INDIRECT(ADDRESS(ROW(),COLUMN())))</formula>
    </cfRule>
  </conditionalFormatting>
  <conditionalFormatting sqref="AN33">
    <cfRule type="expression" dxfId="198" priority="199">
      <formula>INDIRECT(ADDRESS(ROW(),COLUMN()))=TRUNC(INDIRECT(ADDRESS(ROW(),COLUMN())))</formula>
    </cfRule>
  </conditionalFormatting>
  <conditionalFormatting sqref="AN32">
    <cfRule type="expression" dxfId="197" priority="198">
      <formula>INDIRECT(ADDRESS(ROW(),COLUMN()))=TRUNC(INDIRECT(ADDRESS(ROW(),COLUMN())))</formula>
    </cfRule>
  </conditionalFormatting>
  <conditionalFormatting sqref="AO33:AT33">
    <cfRule type="expression" dxfId="196" priority="197">
      <formula>INDIRECT(ADDRESS(ROW(),COLUMN()))=TRUNC(INDIRECT(ADDRESS(ROW(),COLUMN())))</formula>
    </cfRule>
  </conditionalFormatting>
  <conditionalFormatting sqref="AO32:AT32">
    <cfRule type="expression" dxfId="195" priority="196">
      <formula>INDIRECT(ADDRESS(ROW(),COLUMN()))=TRUNC(INDIRECT(ADDRESS(ROW(),COLUMN())))</formula>
    </cfRule>
  </conditionalFormatting>
  <conditionalFormatting sqref="AU33">
    <cfRule type="expression" dxfId="194" priority="195">
      <formula>INDIRECT(ADDRESS(ROW(),COLUMN()))=TRUNC(INDIRECT(ADDRESS(ROW(),COLUMN())))</formula>
    </cfRule>
  </conditionalFormatting>
  <conditionalFormatting sqref="AU32">
    <cfRule type="expression" dxfId="193" priority="194">
      <formula>INDIRECT(ADDRESS(ROW(),COLUMN()))=TRUNC(INDIRECT(ADDRESS(ROW(),COLUMN())))</formula>
    </cfRule>
  </conditionalFormatting>
  <conditionalFormatting sqref="AV33:AW33">
    <cfRule type="expression" dxfId="192" priority="193">
      <formula>INDIRECT(ADDRESS(ROW(),COLUMN()))=TRUNC(INDIRECT(ADDRESS(ROW(),COLUMN())))</formula>
    </cfRule>
  </conditionalFormatting>
  <conditionalFormatting sqref="AV32:AW32">
    <cfRule type="expression" dxfId="191" priority="192">
      <formula>INDIRECT(ADDRESS(ROW(),COLUMN()))=TRUNC(INDIRECT(ADDRESS(ROW(),COLUMN())))</formula>
    </cfRule>
  </conditionalFormatting>
  <conditionalFormatting sqref="AX32:BA33">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Z36">
    <cfRule type="expression" dxfId="185" priority="186">
      <formula>INDIRECT(ADDRESS(ROW(),COLUMN()))=TRUNC(INDIRECT(ADDRESS(ROW(),COLUMN())))</formula>
    </cfRule>
  </conditionalFormatting>
  <conditionalFormatting sqref="Z35">
    <cfRule type="expression" dxfId="184" priority="185">
      <formula>INDIRECT(ADDRESS(ROW(),COLUMN()))=TRUNC(INDIRECT(ADDRESS(ROW(),COLUMN())))</formula>
    </cfRule>
  </conditionalFormatting>
  <conditionalFormatting sqref="AA36:AF36">
    <cfRule type="expression" dxfId="183" priority="184">
      <formula>INDIRECT(ADDRESS(ROW(),COLUMN()))=TRUNC(INDIRECT(ADDRESS(ROW(),COLUMN())))</formula>
    </cfRule>
  </conditionalFormatting>
  <conditionalFormatting sqref="AA35:AF35">
    <cfRule type="expression" dxfId="182" priority="183">
      <formula>INDIRECT(ADDRESS(ROW(),COLUMN()))=TRUNC(INDIRECT(ADDRESS(ROW(),COLUMN())))</formula>
    </cfRule>
  </conditionalFormatting>
  <conditionalFormatting sqref="AG36">
    <cfRule type="expression" dxfId="181" priority="182">
      <formula>INDIRECT(ADDRESS(ROW(),COLUMN()))=TRUNC(INDIRECT(ADDRESS(ROW(),COLUMN())))</formula>
    </cfRule>
  </conditionalFormatting>
  <conditionalFormatting sqref="AG35">
    <cfRule type="expression" dxfId="180" priority="181">
      <formula>INDIRECT(ADDRESS(ROW(),COLUMN()))=TRUNC(INDIRECT(ADDRESS(ROW(),COLUMN())))</formula>
    </cfRule>
  </conditionalFormatting>
  <conditionalFormatting sqref="AH36:AM36">
    <cfRule type="expression" dxfId="179" priority="180">
      <formula>INDIRECT(ADDRESS(ROW(),COLUMN()))=TRUNC(INDIRECT(ADDRESS(ROW(),COLUMN())))</formula>
    </cfRule>
  </conditionalFormatting>
  <conditionalFormatting sqref="AH35:AM35">
    <cfRule type="expression" dxfId="178" priority="179">
      <formula>INDIRECT(ADDRESS(ROW(),COLUMN()))=TRUNC(INDIRECT(ADDRESS(ROW(),COLUMN())))</formula>
    </cfRule>
  </conditionalFormatting>
  <conditionalFormatting sqref="AN36">
    <cfRule type="expression" dxfId="177" priority="178">
      <formula>INDIRECT(ADDRESS(ROW(),COLUMN()))=TRUNC(INDIRECT(ADDRESS(ROW(),COLUMN())))</formula>
    </cfRule>
  </conditionalFormatting>
  <conditionalFormatting sqref="AN35">
    <cfRule type="expression" dxfId="176" priority="177">
      <formula>INDIRECT(ADDRESS(ROW(),COLUMN()))=TRUNC(INDIRECT(ADDRESS(ROW(),COLUMN())))</formula>
    </cfRule>
  </conditionalFormatting>
  <conditionalFormatting sqref="AO36:AT36">
    <cfRule type="expression" dxfId="175" priority="176">
      <formula>INDIRECT(ADDRESS(ROW(),COLUMN()))=TRUNC(INDIRECT(ADDRESS(ROW(),COLUMN())))</formula>
    </cfRule>
  </conditionalFormatting>
  <conditionalFormatting sqref="AO35:AT35">
    <cfRule type="expression" dxfId="174" priority="175">
      <formula>INDIRECT(ADDRESS(ROW(),COLUMN()))=TRUNC(INDIRECT(ADDRESS(ROW(),COLUMN())))</formula>
    </cfRule>
  </conditionalFormatting>
  <conditionalFormatting sqref="AU36">
    <cfRule type="expression" dxfId="173" priority="174">
      <formula>INDIRECT(ADDRESS(ROW(),COLUMN()))=TRUNC(INDIRECT(ADDRESS(ROW(),COLUMN())))</formula>
    </cfRule>
  </conditionalFormatting>
  <conditionalFormatting sqref="AU35">
    <cfRule type="expression" dxfId="172" priority="173">
      <formula>INDIRECT(ADDRESS(ROW(),COLUMN()))=TRUNC(INDIRECT(ADDRESS(ROW(),COLUMN())))</formula>
    </cfRule>
  </conditionalFormatting>
  <conditionalFormatting sqref="AV36:AW36">
    <cfRule type="expression" dxfId="171" priority="172">
      <formula>INDIRECT(ADDRESS(ROW(),COLUMN()))=TRUNC(INDIRECT(ADDRESS(ROW(),COLUMN())))</formula>
    </cfRule>
  </conditionalFormatting>
  <conditionalFormatting sqref="AV35:AW35">
    <cfRule type="expression" dxfId="170" priority="171">
      <formula>INDIRECT(ADDRESS(ROW(),COLUMN()))=TRUNC(INDIRECT(ADDRESS(ROW(),COLUMN())))</formula>
    </cfRule>
  </conditionalFormatting>
  <conditionalFormatting sqref="AX35:BA36">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Z39">
    <cfRule type="expression" dxfId="164" priority="165">
      <formula>INDIRECT(ADDRESS(ROW(),COLUMN()))=TRUNC(INDIRECT(ADDRESS(ROW(),COLUMN())))</formula>
    </cfRule>
  </conditionalFormatting>
  <conditionalFormatting sqref="Z38">
    <cfRule type="expression" dxfId="163" priority="164">
      <formula>INDIRECT(ADDRESS(ROW(),COLUMN()))=TRUNC(INDIRECT(ADDRESS(ROW(),COLUMN())))</formula>
    </cfRule>
  </conditionalFormatting>
  <conditionalFormatting sqref="AA39:AF39">
    <cfRule type="expression" dxfId="162" priority="163">
      <formula>INDIRECT(ADDRESS(ROW(),COLUMN()))=TRUNC(INDIRECT(ADDRESS(ROW(),COLUMN())))</formula>
    </cfRule>
  </conditionalFormatting>
  <conditionalFormatting sqref="AA38:AF38">
    <cfRule type="expression" dxfId="161" priority="162">
      <formula>INDIRECT(ADDRESS(ROW(),COLUMN()))=TRUNC(INDIRECT(ADDRESS(ROW(),COLUMN())))</formula>
    </cfRule>
  </conditionalFormatting>
  <conditionalFormatting sqref="AG39">
    <cfRule type="expression" dxfId="160" priority="161">
      <formula>INDIRECT(ADDRESS(ROW(),COLUMN()))=TRUNC(INDIRECT(ADDRESS(ROW(),COLUMN())))</formula>
    </cfRule>
  </conditionalFormatting>
  <conditionalFormatting sqref="AG38">
    <cfRule type="expression" dxfId="159" priority="160">
      <formula>INDIRECT(ADDRESS(ROW(),COLUMN()))=TRUNC(INDIRECT(ADDRESS(ROW(),COLUMN())))</formula>
    </cfRule>
  </conditionalFormatting>
  <conditionalFormatting sqref="AH39:AM39">
    <cfRule type="expression" dxfId="158" priority="159">
      <formula>INDIRECT(ADDRESS(ROW(),COLUMN()))=TRUNC(INDIRECT(ADDRESS(ROW(),COLUMN())))</formula>
    </cfRule>
  </conditionalFormatting>
  <conditionalFormatting sqref="AH38:AM38">
    <cfRule type="expression" dxfId="157" priority="158">
      <formula>INDIRECT(ADDRESS(ROW(),COLUMN()))=TRUNC(INDIRECT(ADDRESS(ROW(),COLUMN())))</formula>
    </cfRule>
  </conditionalFormatting>
  <conditionalFormatting sqref="AN39">
    <cfRule type="expression" dxfId="156" priority="157">
      <formula>INDIRECT(ADDRESS(ROW(),COLUMN()))=TRUNC(INDIRECT(ADDRESS(ROW(),COLUMN())))</formula>
    </cfRule>
  </conditionalFormatting>
  <conditionalFormatting sqref="AN38">
    <cfRule type="expression" dxfId="155" priority="156">
      <formula>INDIRECT(ADDRESS(ROW(),COLUMN()))=TRUNC(INDIRECT(ADDRESS(ROW(),COLUMN())))</formula>
    </cfRule>
  </conditionalFormatting>
  <conditionalFormatting sqref="AO39:AT39">
    <cfRule type="expression" dxfId="154" priority="155">
      <formula>INDIRECT(ADDRESS(ROW(),COLUMN()))=TRUNC(INDIRECT(ADDRESS(ROW(),COLUMN())))</formula>
    </cfRule>
  </conditionalFormatting>
  <conditionalFormatting sqref="AO38:AT38">
    <cfRule type="expression" dxfId="153" priority="154">
      <formula>INDIRECT(ADDRESS(ROW(),COLUMN()))=TRUNC(INDIRECT(ADDRESS(ROW(),COLUMN())))</formula>
    </cfRule>
  </conditionalFormatting>
  <conditionalFormatting sqref="AU39">
    <cfRule type="expression" dxfId="152" priority="153">
      <formula>INDIRECT(ADDRESS(ROW(),COLUMN()))=TRUNC(INDIRECT(ADDRESS(ROW(),COLUMN())))</formula>
    </cfRule>
  </conditionalFormatting>
  <conditionalFormatting sqref="AU38">
    <cfRule type="expression" dxfId="151" priority="152">
      <formula>INDIRECT(ADDRESS(ROW(),COLUMN()))=TRUNC(INDIRECT(ADDRESS(ROW(),COLUMN())))</formula>
    </cfRule>
  </conditionalFormatting>
  <conditionalFormatting sqref="AV39:AW39">
    <cfRule type="expression" dxfId="150" priority="151">
      <formula>INDIRECT(ADDRESS(ROW(),COLUMN()))=TRUNC(INDIRECT(ADDRESS(ROW(),COLUMN())))</formula>
    </cfRule>
  </conditionalFormatting>
  <conditionalFormatting sqref="AV38:AW38">
    <cfRule type="expression" dxfId="149" priority="150">
      <formula>INDIRECT(ADDRESS(ROW(),COLUMN()))=TRUNC(INDIRECT(ADDRESS(ROW(),COLUMN())))</formula>
    </cfRule>
  </conditionalFormatting>
  <conditionalFormatting sqref="AX38:BA39">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Z42">
    <cfRule type="expression" dxfId="143" priority="144">
      <formula>INDIRECT(ADDRESS(ROW(),COLUMN()))=TRUNC(INDIRECT(ADDRESS(ROW(),COLUMN())))</formula>
    </cfRule>
  </conditionalFormatting>
  <conditionalFormatting sqref="Z41">
    <cfRule type="expression" dxfId="142" priority="143">
      <formula>INDIRECT(ADDRESS(ROW(),COLUMN()))=TRUNC(INDIRECT(ADDRESS(ROW(),COLUMN())))</formula>
    </cfRule>
  </conditionalFormatting>
  <conditionalFormatting sqref="AA42:AF42">
    <cfRule type="expression" dxfId="141" priority="142">
      <formula>INDIRECT(ADDRESS(ROW(),COLUMN()))=TRUNC(INDIRECT(ADDRESS(ROW(),COLUMN())))</formula>
    </cfRule>
  </conditionalFormatting>
  <conditionalFormatting sqref="AA41:AF41">
    <cfRule type="expression" dxfId="140" priority="141">
      <formula>INDIRECT(ADDRESS(ROW(),COLUMN()))=TRUNC(INDIRECT(ADDRESS(ROW(),COLUMN())))</formula>
    </cfRule>
  </conditionalFormatting>
  <conditionalFormatting sqref="AG42">
    <cfRule type="expression" dxfId="139" priority="140">
      <formula>INDIRECT(ADDRESS(ROW(),COLUMN()))=TRUNC(INDIRECT(ADDRESS(ROW(),COLUMN())))</formula>
    </cfRule>
  </conditionalFormatting>
  <conditionalFormatting sqref="AG41">
    <cfRule type="expression" dxfId="138" priority="139">
      <formula>INDIRECT(ADDRESS(ROW(),COLUMN()))=TRUNC(INDIRECT(ADDRESS(ROW(),COLUMN())))</formula>
    </cfRule>
  </conditionalFormatting>
  <conditionalFormatting sqref="AH42:AM42">
    <cfRule type="expression" dxfId="137" priority="138">
      <formula>INDIRECT(ADDRESS(ROW(),COLUMN()))=TRUNC(INDIRECT(ADDRESS(ROW(),COLUMN())))</formula>
    </cfRule>
  </conditionalFormatting>
  <conditionalFormatting sqref="AH41:AM41">
    <cfRule type="expression" dxfId="136" priority="137">
      <formula>INDIRECT(ADDRESS(ROW(),COLUMN()))=TRUNC(INDIRECT(ADDRESS(ROW(),COLUMN())))</formula>
    </cfRule>
  </conditionalFormatting>
  <conditionalFormatting sqref="AN42">
    <cfRule type="expression" dxfId="135" priority="136">
      <formula>INDIRECT(ADDRESS(ROW(),COLUMN()))=TRUNC(INDIRECT(ADDRESS(ROW(),COLUMN())))</formula>
    </cfRule>
  </conditionalFormatting>
  <conditionalFormatting sqref="AN41">
    <cfRule type="expression" dxfId="134" priority="135">
      <formula>INDIRECT(ADDRESS(ROW(),COLUMN()))=TRUNC(INDIRECT(ADDRESS(ROW(),COLUMN())))</formula>
    </cfRule>
  </conditionalFormatting>
  <conditionalFormatting sqref="AO42:AT42">
    <cfRule type="expression" dxfId="133" priority="134">
      <formula>INDIRECT(ADDRESS(ROW(),COLUMN()))=TRUNC(INDIRECT(ADDRESS(ROW(),COLUMN())))</formula>
    </cfRule>
  </conditionalFormatting>
  <conditionalFormatting sqref="AO41:AT41">
    <cfRule type="expression" dxfId="132" priority="133">
      <formula>INDIRECT(ADDRESS(ROW(),COLUMN()))=TRUNC(INDIRECT(ADDRESS(ROW(),COLUMN())))</formula>
    </cfRule>
  </conditionalFormatting>
  <conditionalFormatting sqref="AU42">
    <cfRule type="expression" dxfId="131" priority="132">
      <formula>INDIRECT(ADDRESS(ROW(),COLUMN()))=TRUNC(INDIRECT(ADDRESS(ROW(),COLUMN())))</formula>
    </cfRule>
  </conditionalFormatting>
  <conditionalFormatting sqref="AU41">
    <cfRule type="expression" dxfId="130" priority="131">
      <formula>INDIRECT(ADDRESS(ROW(),COLUMN()))=TRUNC(INDIRECT(ADDRESS(ROW(),COLUMN())))</formula>
    </cfRule>
  </conditionalFormatting>
  <conditionalFormatting sqref="AV42:AW42">
    <cfRule type="expression" dxfId="129" priority="130">
      <formula>INDIRECT(ADDRESS(ROW(),COLUMN()))=TRUNC(INDIRECT(ADDRESS(ROW(),COLUMN())))</formula>
    </cfRule>
  </conditionalFormatting>
  <conditionalFormatting sqref="AV41:AW41">
    <cfRule type="expression" dxfId="128" priority="129">
      <formula>INDIRECT(ADDRESS(ROW(),COLUMN()))=TRUNC(INDIRECT(ADDRESS(ROW(),COLUMN())))</formula>
    </cfRule>
  </conditionalFormatting>
  <conditionalFormatting sqref="AX41:BA42">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Z45">
    <cfRule type="expression" dxfId="122" priority="123">
      <formula>INDIRECT(ADDRESS(ROW(),COLUMN()))=TRUNC(INDIRECT(ADDRESS(ROW(),COLUMN())))</formula>
    </cfRule>
  </conditionalFormatting>
  <conditionalFormatting sqref="Z44">
    <cfRule type="expression" dxfId="121" priority="122">
      <formula>INDIRECT(ADDRESS(ROW(),COLUMN()))=TRUNC(INDIRECT(ADDRESS(ROW(),COLUMN())))</formula>
    </cfRule>
  </conditionalFormatting>
  <conditionalFormatting sqref="AA45:AF45">
    <cfRule type="expression" dxfId="120" priority="121">
      <formula>INDIRECT(ADDRESS(ROW(),COLUMN()))=TRUNC(INDIRECT(ADDRESS(ROW(),COLUMN())))</formula>
    </cfRule>
  </conditionalFormatting>
  <conditionalFormatting sqref="AA44:AF44">
    <cfRule type="expression" dxfId="119" priority="120">
      <formula>INDIRECT(ADDRESS(ROW(),COLUMN()))=TRUNC(INDIRECT(ADDRESS(ROW(),COLUMN())))</formula>
    </cfRule>
  </conditionalFormatting>
  <conditionalFormatting sqref="AG45">
    <cfRule type="expression" dxfId="118" priority="119">
      <formula>INDIRECT(ADDRESS(ROW(),COLUMN()))=TRUNC(INDIRECT(ADDRESS(ROW(),COLUMN())))</formula>
    </cfRule>
  </conditionalFormatting>
  <conditionalFormatting sqref="AG44">
    <cfRule type="expression" dxfId="117" priority="118">
      <formula>INDIRECT(ADDRESS(ROW(),COLUMN()))=TRUNC(INDIRECT(ADDRESS(ROW(),COLUMN())))</formula>
    </cfRule>
  </conditionalFormatting>
  <conditionalFormatting sqref="AH45:AM45">
    <cfRule type="expression" dxfId="116" priority="117">
      <formula>INDIRECT(ADDRESS(ROW(),COLUMN()))=TRUNC(INDIRECT(ADDRESS(ROW(),COLUMN())))</formula>
    </cfRule>
  </conditionalFormatting>
  <conditionalFormatting sqref="AH44:AM44">
    <cfRule type="expression" dxfId="115" priority="116">
      <formula>INDIRECT(ADDRESS(ROW(),COLUMN()))=TRUNC(INDIRECT(ADDRESS(ROW(),COLUMN())))</formula>
    </cfRule>
  </conditionalFormatting>
  <conditionalFormatting sqref="AN45">
    <cfRule type="expression" dxfId="114" priority="115">
      <formula>INDIRECT(ADDRESS(ROW(),COLUMN()))=TRUNC(INDIRECT(ADDRESS(ROW(),COLUMN())))</formula>
    </cfRule>
  </conditionalFormatting>
  <conditionalFormatting sqref="AN44">
    <cfRule type="expression" dxfId="113" priority="114">
      <formula>INDIRECT(ADDRESS(ROW(),COLUMN()))=TRUNC(INDIRECT(ADDRESS(ROW(),COLUMN())))</formula>
    </cfRule>
  </conditionalFormatting>
  <conditionalFormatting sqref="AO45:AT45">
    <cfRule type="expression" dxfId="112" priority="113">
      <formula>INDIRECT(ADDRESS(ROW(),COLUMN()))=TRUNC(INDIRECT(ADDRESS(ROW(),COLUMN())))</formula>
    </cfRule>
  </conditionalFormatting>
  <conditionalFormatting sqref="AO44:AT44">
    <cfRule type="expression" dxfId="111" priority="112">
      <formula>INDIRECT(ADDRESS(ROW(),COLUMN()))=TRUNC(INDIRECT(ADDRESS(ROW(),COLUMN())))</formula>
    </cfRule>
  </conditionalFormatting>
  <conditionalFormatting sqref="AU45">
    <cfRule type="expression" dxfId="110" priority="111">
      <formula>INDIRECT(ADDRESS(ROW(),COLUMN()))=TRUNC(INDIRECT(ADDRESS(ROW(),COLUMN())))</formula>
    </cfRule>
  </conditionalFormatting>
  <conditionalFormatting sqref="AU44">
    <cfRule type="expression" dxfId="109" priority="110">
      <formula>INDIRECT(ADDRESS(ROW(),COLUMN()))=TRUNC(INDIRECT(ADDRESS(ROW(),COLUMN())))</formula>
    </cfRule>
  </conditionalFormatting>
  <conditionalFormatting sqref="AV45:AW45">
    <cfRule type="expression" dxfId="108" priority="109">
      <formula>INDIRECT(ADDRESS(ROW(),COLUMN()))=TRUNC(INDIRECT(ADDRESS(ROW(),COLUMN())))</formula>
    </cfRule>
  </conditionalFormatting>
  <conditionalFormatting sqref="AV44:AW44">
    <cfRule type="expression" dxfId="107" priority="108">
      <formula>INDIRECT(ADDRESS(ROW(),COLUMN()))=TRUNC(INDIRECT(ADDRESS(ROW(),COLUMN())))</formula>
    </cfRule>
  </conditionalFormatting>
  <conditionalFormatting sqref="AX44:BA45">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Z48">
    <cfRule type="expression" dxfId="101" priority="102">
      <formula>INDIRECT(ADDRESS(ROW(),COLUMN()))=TRUNC(INDIRECT(ADDRESS(ROW(),COLUMN())))</formula>
    </cfRule>
  </conditionalFormatting>
  <conditionalFormatting sqref="Z47">
    <cfRule type="expression" dxfId="100" priority="101">
      <formula>INDIRECT(ADDRESS(ROW(),COLUMN()))=TRUNC(INDIRECT(ADDRESS(ROW(),COLUMN())))</formula>
    </cfRule>
  </conditionalFormatting>
  <conditionalFormatting sqref="AA48:AF48">
    <cfRule type="expression" dxfId="99" priority="100">
      <formula>INDIRECT(ADDRESS(ROW(),COLUMN()))=TRUNC(INDIRECT(ADDRESS(ROW(),COLUMN())))</formula>
    </cfRule>
  </conditionalFormatting>
  <conditionalFormatting sqref="AA47:AF47">
    <cfRule type="expression" dxfId="98" priority="99">
      <formula>INDIRECT(ADDRESS(ROW(),COLUMN()))=TRUNC(INDIRECT(ADDRESS(ROW(),COLUMN())))</formula>
    </cfRule>
  </conditionalFormatting>
  <conditionalFormatting sqref="AG48">
    <cfRule type="expression" dxfId="97" priority="98">
      <formula>INDIRECT(ADDRESS(ROW(),COLUMN()))=TRUNC(INDIRECT(ADDRESS(ROW(),COLUMN())))</formula>
    </cfRule>
  </conditionalFormatting>
  <conditionalFormatting sqref="AG47">
    <cfRule type="expression" dxfId="96" priority="97">
      <formula>INDIRECT(ADDRESS(ROW(),COLUMN()))=TRUNC(INDIRECT(ADDRESS(ROW(),COLUMN())))</formula>
    </cfRule>
  </conditionalFormatting>
  <conditionalFormatting sqref="AH48:AM48">
    <cfRule type="expression" dxfId="95" priority="96">
      <formula>INDIRECT(ADDRESS(ROW(),COLUMN()))=TRUNC(INDIRECT(ADDRESS(ROW(),COLUMN())))</formula>
    </cfRule>
  </conditionalFormatting>
  <conditionalFormatting sqref="AH47:AM47">
    <cfRule type="expression" dxfId="94" priority="95">
      <formula>INDIRECT(ADDRESS(ROW(),COLUMN()))=TRUNC(INDIRECT(ADDRESS(ROW(),COLUMN())))</formula>
    </cfRule>
  </conditionalFormatting>
  <conditionalFormatting sqref="AN48">
    <cfRule type="expression" dxfId="93" priority="94">
      <formula>INDIRECT(ADDRESS(ROW(),COLUMN()))=TRUNC(INDIRECT(ADDRESS(ROW(),COLUMN())))</formula>
    </cfRule>
  </conditionalFormatting>
  <conditionalFormatting sqref="AN47">
    <cfRule type="expression" dxfId="92" priority="93">
      <formula>INDIRECT(ADDRESS(ROW(),COLUMN()))=TRUNC(INDIRECT(ADDRESS(ROW(),COLUMN())))</formula>
    </cfRule>
  </conditionalFormatting>
  <conditionalFormatting sqref="AO48:AT48">
    <cfRule type="expression" dxfId="91" priority="92">
      <formula>INDIRECT(ADDRESS(ROW(),COLUMN()))=TRUNC(INDIRECT(ADDRESS(ROW(),COLUMN())))</formula>
    </cfRule>
  </conditionalFormatting>
  <conditionalFormatting sqref="AO47:AT47">
    <cfRule type="expression" dxfId="90" priority="91">
      <formula>INDIRECT(ADDRESS(ROW(),COLUMN()))=TRUNC(INDIRECT(ADDRESS(ROW(),COLUMN())))</formula>
    </cfRule>
  </conditionalFormatting>
  <conditionalFormatting sqref="AU48">
    <cfRule type="expression" dxfId="89" priority="90">
      <formula>INDIRECT(ADDRESS(ROW(),COLUMN()))=TRUNC(INDIRECT(ADDRESS(ROW(),COLUMN())))</formula>
    </cfRule>
  </conditionalFormatting>
  <conditionalFormatting sqref="AU47">
    <cfRule type="expression" dxfId="88" priority="89">
      <formula>INDIRECT(ADDRESS(ROW(),COLUMN()))=TRUNC(INDIRECT(ADDRESS(ROW(),COLUMN())))</formula>
    </cfRule>
  </conditionalFormatting>
  <conditionalFormatting sqref="AV48:AW48">
    <cfRule type="expression" dxfId="87" priority="88">
      <formula>INDIRECT(ADDRESS(ROW(),COLUMN()))=TRUNC(INDIRECT(ADDRESS(ROW(),COLUMN())))</formula>
    </cfRule>
  </conditionalFormatting>
  <conditionalFormatting sqref="AV47:AW47">
    <cfRule type="expression" dxfId="86" priority="87">
      <formula>INDIRECT(ADDRESS(ROW(),COLUMN()))=TRUNC(INDIRECT(ADDRESS(ROW(),COLUMN())))</formula>
    </cfRule>
  </conditionalFormatting>
  <conditionalFormatting sqref="AX47:BA48">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Z51">
    <cfRule type="expression" dxfId="80" priority="81">
      <formula>INDIRECT(ADDRESS(ROW(),COLUMN()))=TRUNC(INDIRECT(ADDRESS(ROW(),COLUMN())))</formula>
    </cfRule>
  </conditionalFormatting>
  <conditionalFormatting sqref="Z50">
    <cfRule type="expression" dxfId="79" priority="80">
      <formula>INDIRECT(ADDRESS(ROW(),COLUMN()))=TRUNC(INDIRECT(ADDRESS(ROW(),COLUMN())))</formula>
    </cfRule>
  </conditionalFormatting>
  <conditionalFormatting sqref="AA51:AF51">
    <cfRule type="expression" dxfId="78" priority="79">
      <formula>INDIRECT(ADDRESS(ROW(),COLUMN()))=TRUNC(INDIRECT(ADDRESS(ROW(),COLUMN())))</formula>
    </cfRule>
  </conditionalFormatting>
  <conditionalFormatting sqref="AA50:AF50">
    <cfRule type="expression" dxfId="77" priority="78">
      <formula>INDIRECT(ADDRESS(ROW(),COLUMN()))=TRUNC(INDIRECT(ADDRESS(ROW(),COLUMN())))</formula>
    </cfRule>
  </conditionalFormatting>
  <conditionalFormatting sqref="AG51">
    <cfRule type="expression" dxfId="76" priority="77">
      <formula>INDIRECT(ADDRESS(ROW(),COLUMN()))=TRUNC(INDIRECT(ADDRESS(ROW(),COLUMN())))</formula>
    </cfRule>
  </conditionalFormatting>
  <conditionalFormatting sqref="AG50">
    <cfRule type="expression" dxfId="75" priority="76">
      <formula>INDIRECT(ADDRESS(ROW(),COLUMN()))=TRUNC(INDIRECT(ADDRESS(ROW(),COLUMN())))</formula>
    </cfRule>
  </conditionalFormatting>
  <conditionalFormatting sqref="AH51:AM51">
    <cfRule type="expression" dxfId="74" priority="75">
      <formula>INDIRECT(ADDRESS(ROW(),COLUMN()))=TRUNC(INDIRECT(ADDRESS(ROW(),COLUMN())))</formula>
    </cfRule>
  </conditionalFormatting>
  <conditionalFormatting sqref="AH50:AM50">
    <cfRule type="expression" dxfId="73" priority="74">
      <formula>INDIRECT(ADDRESS(ROW(),COLUMN()))=TRUNC(INDIRECT(ADDRESS(ROW(),COLUMN())))</formula>
    </cfRule>
  </conditionalFormatting>
  <conditionalFormatting sqref="AN51">
    <cfRule type="expression" dxfId="72" priority="73">
      <formula>INDIRECT(ADDRESS(ROW(),COLUMN()))=TRUNC(INDIRECT(ADDRESS(ROW(),COLUMN())))</formula>
    </cfRule>
  </conditionalFormatting>
  <conditionalFormatting sqref="AN50">
    <cfRule type="expression" dxfId="71" priority="72">
      <formula>INDIRECT(ADDRESS(ROW(),COLUMN()))=TRUNC(INDIRECT(ADDRESS(ROW(),COLUMN())))</formula>
    </cfRule>
  </conditionalFormatting>
  <conditionalFormatting sqref="AO51:AT51">
    <cfRule type="expression" dxfId="70" priority="71">
      <formula>INDIRECT(ADDRESS(ROW(),COLUMN()))=TRUNC(INDIRECT(ADDRESS(ROW(),COLUMN())))</formula>
    </cfRule>
  </conditionalFormatting>
  <conditionalFormatting sqref="AO50:AT50">
    <cfRule type="expression" dxfId="69" priority="70">
      <formula>INDIRECT(ADDRESS(ROW(),COLUMN()))=TRUNC(INDIRECT(ADDRESS(ROW(),COLUMN())))</formula>
    </cfRule>
  </conditionalFormatting>
  <conditionalFormatting sqref="AU51">
    <cfRule type="expression" dxfId="68" priority="69">
      <formula>INDIRECT(ADDRESS(ROW(),COLUMN()))=TRUNC(INDIRECT(ADDRESS(ROW(),COLUMN())))</formula>
    </cfRule>
  </conditionalFormatting>
  <conditionalFormatting sqref="AU50">
    <cfRule type="expression" dxfId="67" priority="68">
      <formula>INDIRECT(ADDRESS(ROW(),COLUMN()))=TRUNC(INDIRECT(ADDRESS(ROW(),COLUMN())))</formula>
    </cfRule>
  </conditionalFormatting>
  <conditionalFormatting sqref="AV51:AW51">
    <cfRule type="expression" dxfId="66" priority="67">
      <formula>INDIRECT(ADDRESS(ROW(),COLUMN()))=TRUNC(INDIRECT(ADDRESS(ROW(),COLUMN())))</formula>
    </cfRule>
  </conditionalFormatting>
  <conditionalFormatting sqref="AV50:AW50">
    <cfRule type="expression" dxfId="65" priority="66">
      <formula>INDIRECT(ADDRESS(ROW(),COLUMN()))=TRUNC(INDIRECT(ADDRESS(ROW(),COLUMN())))</formula>
    </cfRule>
  </conditionalFormatting>
  <conditionalFormatting sqref="AX50:BA51">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Z54">
    <cfRule type="expression" dxfId="59" priority="60">
      <formula>INDIRECT(ADDRESS(ROW(),COLUMN()))=TRUNC(INDIRECT(ADDRESS(ROW(),COLUMN())))</formula>
    </cfRule>
  </conditionalFormatting>
  <conditionalFormatting sqref="Z53">
    <cfRule type="expression" dxfId="58" priority="59">
      <formula>INDIRECT(ADDRESS(ROW(),COLUMN()))=TRUNC(INDIRECT(ADDRESS(ROW(),COLUMN())))</formula>
    </cfRule>
  </conditionalFormatting>
  <conditionalFormatting sqref="AA54:AF54">
    <cfRule type="expression" dxfId="57" priority="58">
      <formula>INDIRECT(ADDRESS(ROW(),COLUMN()))=TRUNC(INDIRECT(ADDRESS(ROW(),COLUMN())))</formula>
    </cfRule>
  </conditionalFormatting>
  <conditionalFormatting sqref="AA53:AF53">
    <cfRule type="expression" dxfId="56" priority="57">
      <formula>INDIRECT(ADDRESS(ROW(),COLUMN()))=TRUNC(INDIRECT(ADDRESS(ROW(),COLUMN())))</formula>
    </cfRule>
  </conditionalFormatting>
  <conditionalFormatting sqref="AG54">
    <cfRule type="expression" dxfId="55" priority="56">
      <formula>INDIRECT(ADDRESS(ROW(),COLUMN()))=TRUNC(INDIRECT(ADDRESS(ROW(),COLUMN())))</formula>
    </cfRule>
  </conditionalFormatting>
  <conditionalFormatting sqref="AG53">
    <cfRule type="expression" dxfId="54" priority="55">
      <formula>INDIRECT(ADDRESS(ROW(),COLUMN()))=TRUNC(INDIRECT(ADDRESS(ROW(),COLUMN())))</formula>
    </cfRule>
  </conditionalFormatting>
  <conditionalFormatting sqref="AH54:AM54">
    <cfRule type="expression" dxfId="53" priority="54">
      <formula>INDIRECT(ADDRESS(ROW(),COLUMN()))=TRUNC(INDIRECT(ADDRESS(ROW(),COLUMN())))</formula>
    </cfRule>
  </conditionalFormatting>
  <conditionalFormatting sqref="AH53:AM53">
    <cfRule type="expression" dxfId="52" priority="53">
      <formula>INDIRECT(ADDRESS(ROW(),COLUMN()))=TRUNC(INDIRECT(ADDRESS(ROW(),COLUMN())))</formula>
    </cfRule>
  </conditionalFormatting>
  <conditionalFormatting sqref="AN54">
    <cfRule type="expression" dxfId="51" priority="52">
      <formula>INDIRECT(ADDRESS(ROW(),COLUMN()))=TRUNC(INDIRECT(ADDRESS(ROW(),COLUMN())))</formula>
    </cfRule>
  </conditionalFormatting>
  <conditionalFormatting sqref="AN53">
    <cfRule type="expression" dxfId="50" priority="51">
      <formula>INDIRECT(ADDRESS(ROW(),COLUMN()))=TRUNC(INDIRECT(ADDRESS(ROW(),COLUMN())))</formula>
    </cfRule>
  </conditionalFormatting>
  <conditionalFormatting sqref="AO54:AT54">
    <cfRule type="expression" dxfId="49" priority="50">
      <formula>INDIRECT(ADDRESS(ROW(),COLUMN()))=TRUNC(INDIRECT(ADDRESS(ROW(),COLUMN())))</formula>
    </cfRule>
  </conditionalFormatting>
  <conditionalFormatting sqref="AO53:AT53">
    <cfRule type="expression" dxfId="48" priority="49">
      <formula>INDIRECT(ADDRESS(ROW(),COLUMN()))=TRUNC(INDIRECT(ADDRESS(ROW(),COLUMN())))</formula>
    </cfRule>
  </conditionalFormatting>
  <conditionalFormatting sqref="AU54">
    <cfRule type="expression" dxfId="47" priority="48">
      <formula>INDIRECT(ADDRESS(ROW(),COLUMN()))=TRUNC(INDIRECT(ADDRESS(ROW(),COLUMN())))</formula>
    </cfRule>
  </conditionalFormatting>
  <conditionalFormatting sqref="AU53">
    <cfRule type="expression" dxfId="46" priority="47">
      <formula>INDIRECT(ADDRESS(ROW(),COLUMN()))=TRUNC(INDIRECT(ADDRESS(ROW(),COLUMN())))</formula>
    </cfRule>
  </conditionalFormatting>
  <conditionalFormatting sqref="AV54:AW54">
    <cfRule type="expression" dxfId="45" priority="46">
      <formula>INDIRECT(ADDRESS(ROW(),COLUMN()))=TRUNC(INDIRECT(ADDRESS(ROW(),COLUMN())))</formula>
    </cfRule>
  </conditionalFormatting>
  <conditionalFormatting sqref="AV53:AW53">
    <cfRule type="expression" dxfId="44" priority="45">
      <formula>INDIRECT(ADDRESS(ROW(),COLUMN()))=TRUNC(INDIRECT(ADDRESS(ROW(),COLUMN())))</formula>
    </cfRule>
  </conditionalFormatting>
  <conditionalFormatting sqref="AX53:BA54">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Z57">
    <cfRule type="expression" dxfId="38" priority="39">
      <formula>INDIRECT(ADDRESS(ROW(),COLUMN()))=TRUNC(INDIRECT(ADDRESS(ROW(),COLUMN())))</formula>
    </cfRule>
  </conditionalFormatting>
  <conditionalFormatting sqref="Z56">
    <cfRule type="expression" dxfId="37" priority="38">
      <formula>INDIRECT(ADDRESS(ROW(),COLUMN()))=TRUNC(INDIRECT(ADDRESS(ROW(),COLUMN())))</formula>
    </cfRule>
  </conditionalFormatting>
  <conditionalFormatting sqref="AA57:AF57">
    <cfRule type="expression" dxfId="36" priority="37">
      <formula>INDIRECT(ADDRESS(ROW(),COLUMN()))=TRUNC(INDIRECT(ADDRESS(ROW(),COLUMN())))</formula>
    </cfRule>
  </conditionalFormatting>
  <conditionalFormatting sqref="AA56:AF56">
    <cfRule type="expression" dxfId="35" priority="36">
      <formula>INDIRECT(ADDRESS(ROW(),COLUMN()))=TRUNC(INDIRECT(ADDRESS(ROW(),COLUMN())))</formula>
    </cfRule>
  </conditionalFormatting>
  <conditionalFormatting sqref="AG57">
    <cfRule type="expression" dxfId="34" priority="35">
      <formula>INDIRECT(ADDRESS(ROW(),COLUMN()))=TRUNC(INDIRECT(ADDRESS(ROW(),COLUMN())))</formula>
    </cfRule>
  </conditionalFormatting>
  <conditionalFormatting sqref="AG56">
    <cfRule type="expression" dxfId="33" priority="34">
      <formula>INDIRECT(ADDRESS(ROW(),COLUMN()))=TRUNC(INDIRECT(ADDRESS(ROW(),COLUMN())))</formula>
    </cfRule>
  </conditionalFormatting>
  <conditionalFormatting sqref="AH57:AM57">
    <cfRule type="expression" dxfId="32" priority="33">
      <formula>INDIRECT(ADDRESS(ROW(),COLUMN()))=TRUNC(INDIRECT(ADDRESS(ROW(),COLUMN())))</formula>
    </cfRule>
  </conditionalFormatting>
  <conditionalFormatting sqref="AH56:AM56">
    <cfRule type="expression" dxfId="31" priority="32">
      <formula>INDIRECT(ADDRESS(ROW(),COLUMN()))=TRUNC(INDIRECT(ADDRESS(ROW(),COLUMN())))</formula>
    </cfRule>
  </conditionalFormatting>
  <conditionalFormatting sqref="AN57">
    <cfRule type="expression" dxfId="30" priority="31">
      <formula>INDIRECT(ADDRESS(ROW(),COLUMN()))=TRUNC(INDIRECT(ADDRESS(ROW(),COLUMN())))</formula>
    </cfRule>
  </conditionalFormatting>
  <conditionalFormatting sqref="AN56">
    <cfRule type="expression" dxfId="29" priority="30">
      <formula>INDIRECT(ADDRESS(ROW(),COLUMN()))=TRUNC(INDIRECT(ADDRESS(ROW(),COLUMN())))</formula>
    </cfRule>
  </conditionalFormatting>
  <conditionalFormatting sqref="AO57:AT57">
    <cfRule type="expression" dxfId="28" priority="29">
      <formula>INDIRECT(ADDRESS(ROW(),COLUMN()))=TRUNC(INDIRECT(ADDRESS(ROW(),COLUMN())))</formula>
    </cfRule>
  </conditionalFormatting>
  <conditionalFormatting sqref="AO56:AT56">
    <cfRule type="expression" dxfId="27" priority="28">
      <formula>INDIRECT(ADDRESS(ROW(),COLUMN()))=TRUNC(INDIRECT(ADDRESS(ROW(),COLUMN())))</formula>
    </cfRule>
  </conditionalFormatting>
  <conditionalFormatting sqref="AU57">
    <cfRule type="expression" dxfId="26" priority="27">
      <formula>INDIRECT(ADDRESS(ROW(),COLUMN()))=TRUNC(INDIRECT(ADDRESS(ROW(),COLUMN())))</formula>
    </cfRule>
  </conditionalFormatting>
  <conditionalFormatting sqref="AU56">
    <cfRule type="expression" dxfId="25" priority="26">
      <formula>INDIRECT(ADDRESS(ROW(),COLUMN()))=TRUNC(INDIRECT(ADDRESS(ROW(),COLUMN())))</formula>
    </cfRule>
  </conditionalFormatting>
  <conditionalFormatting sqref="AV57:AW57">
    <cfRule type="expression" dxfId="24" priority="25">
      <formula>INDIRECT(ADDRESS(ROW(),COLUMN()))=TRUNC(INDIRECT(ADDRESS(ROW(),COLUMN())))</formula>
    </cfRule>
  </conditionalFormatting>
  <conditionalFormatting sqref="AV56:AW56">
    <cfRule type="expression" dxfId="23" priority="24">
      <formula>INDIRECT(ADDRESS(ROW(),COLUMN()))=TRUNC(INDIRECT(ADDRESS(ROW(),COLUMN())))</formula>
    </cfRule>
  </conditionalFormatting>
  <conditionalFormatting sqref="AX56:BA57">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Z60">
    <cfRule type="expression" dxfId="17" priority="18">
      <formula>INDIRECT(ADDRESS(ROW(),COLUMN()))=TRUNC(INDIRECT(ADDRESS(ROW(),COLUMN())))</formula>
    </cfRule>
  </conditionalFormatting>
  <conditionalFormatting sqref="Z59">
    <cfRule type="expression" dxfId="16" priority="17">
      <formula>INDIRECT(ADDRESS(ROW(),COLUMN()))=TRUNC(INDIRECT(ADDRESS(ROW(),COLUMN())))</formula>
    </cfRule>
  </conditionalFormatting>
  <conditionalFormatting sqref="AA60:AF60">
    <cfRule type="expression" dxfId="15" priority="16">
      <formula>INDIRECT(ADDRESS(ROW(),COLUMN()))=TRUNC(INDIRECT(ADDRESS(ROW(),COLUMN())))</formula>
    </cfRule>
  </conditionalFormatting>
  <conditionalFormatting sqref="AA59:AF59">
    <cfRule type="expression" dxfId="14" priority="15">
      <formula>INDIRECT(ADDRESS(ROW(),COLUMN()))=TRUNC(INDIRECT(ADDRESS(ROW(),COLUMN())))</formula>
    </cfRule>
  </conditionalFormatting>
  <conditionalFormatting sqref="AG60">
    <cfRule type="expression" dxfId="13" priority="14">
      <formula>INDIRECT(ADDRESS(ROW(),COLUMN()))=TRUNC(INDIRECT(ADDRESS(ROW(),COLUMN())))</formula>
    </cfRule>
  </conditionalFormatting>
  <conditionalFormatting sqref="AG59">
    <cfRule type="expression" dxfId="12" priority="13">
      <formula>INDIRECT(ADDRESS(ROW(),COLUMN()))=TRUNC(INDIRECT(ADDRESS(ROW(),COLUMN())))</formula>
    </cfRule>
  </conditionalFormatting>
  <conditionalFormatting sqref="AH60:AM60">
    <cfRule type="expression" dxfId="11" priority="12">
      <formula>INDIRECT(ADDRESS(ROW(),COLUMN()))=TRUNC(INDIRECT(ADDRESS(ROW(),COLUMN())))</formula>
    </cfRule>
  </conditionalFormatting>
  <conditionalFormatting sqref="AH59:AM59">
    <cfRule type="expression" dxfId="10" priority="11">
      <formula>INDIRECT(ADDRESS(ROW(),COLUMN()))=TRUNC(INDIRECT(ADDRESS(ROW(),COLUMN())))</formula>
    </cfRule>
  </conditionalFormatting>
  <conditionalFormatting sqref="AN60">
    <cfRule type="expression" dxfId="9" priority="10">
      <formula>INDIRECT(ADDRESS(ROW(),COLUMN()))=TRUNC(INDIRECT(ADDRESS(ROW(),COLUMN())))</formula>
    </cfRule>
  </conditionalFormatting>
  <conditionalFormatting sqref="AN59">
    <cfRule type="expression" dxfId="8" priority="9">
      <formula>INDIRECT(ADDRESS(ROW(),COLUMN()))=TRUNC(INDIRECT(ADDRESS(ROW(),COLUMN())))</formula>
    </cfRule>
  </conditionalFormatting>
  <conditionalFormatting sqref="AO60:AT60">
    <cfRule type="expression" dxfId="7" priority="8">
      <formula>INDIRECT(ADDRESS(ROW(),COLUMN()))=TRUNC(INDIRECT(ADDRESS(ROW(),COLUMN())))</formula>
    </cfRule>
  </conditionalFormatting>
  <conditionalFormatting sqref="AO59:AT59">
    <cfRule type="expression" dxfId="6" priority="7">
      <formula>INDIRECT(ADDRESS(ROW(),COLUMN()))=TRUNC(INDIRECT(ADDRESS(ROW(),COLUMN())))</formula>
    </cfRule>
  </conditionalFormatting>
  <conditionalFormatting sqref="AU60">
    <cfRule type="expression" dxfId="5" priority="6">
      <formula>INDIRECT(ADDRESS(ROW(),COLUMN()))=TRUNC(INDIRECT(ADDRESS(ROW(),COLUMN())))</formula>
    </cfRule>
  </conditionalFormatting>
  <conditionalFormatting sqref="AU59">
    <cfRule type="expression" dxfId="4" priority="5">
      <formula>INDIRECT(ADDRESS(ROW(),COLUMN()))=TRUNC(INDIRECT(ADDRESS(ROW(),COLUMN())))</formula>
    </cfRule>
  </conditionalFormatting>
  <conditionalFormatting sqref="AV60:AW60">
    <cfRule type="expression" dxfId="3" priority="4">
      <formula>INDIRECT(ADDRESS(ROW(),COLUMN()))=TRUNC(INDIRECT(ADDRESS(ROW(),COLUMN())))</formula>
    </cfRule>
  </conditionalFormatting>
  <conditionalFormatting sqref="AV59:AW59">
    <cfRule type="expression" dxfId="2" priority="3">
      <formula>INDIRECT(ADDRESS(ROW(),COLUMN()))=TRUNC(INDIRECT(ADDRESS(ROW(),COLUMN())))</formula>
    </cfRule>
  </conditionalFormatting>
  <conditionalFormatting sqref="AX59:BA60">
    <cfRule type="expression" dxfId="1" priority="2">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decimal" allowBlank="1" showInputMessage="1" showErrorMessage="1" error="入力可能範囲　32～40" sqref="AX6" xr:uid="{6CBC6768-E4EE-44F4-A54E-1B7240847278}">
      <formula1>32</formula1>
      <formula2>40</formula2>
    </dataValidation>
    <dataValidation type="list" allowBlank="1" showInputMessage="1" sqref="G22:G60" xr:uid="{539F3B34-1758-473D-95EE-A577B07B3BCC}">
      <formula1>"A, B, C, D"</formula1>
    </dataValidation>
    <dataValidation type="list" allowBlank="1" showInputMessage="1" sqref="C22:E60" xr:uid="{F0175081-01F4-4CC5-A95D-4030C3229E12}">
      <formula1>職種</formula1>
    </dataValidation>
    <dataValidation type="list" allowBlank="1" showInputMessage="1" showErrorMessage="1" sqref="BB4:BE4" xr:uid="{84207F4D-5D36-4743-8E61-E812D66B8929}">
      <formula1>"予定,実績,予定・実績"</formula1>
    </dataValidation>
    <dataValidation type="list" allowBlank="1" showInputMessage="1" sqref="S58:AW58 S22:AW22 S25:AW25 S28:AW28 S31:AW31 S34:AW34 S37:AW37 S40:AW40 S43:AW43 S46:AW46 S49:AW49 S52:AW52 S55:AW55" xr:uid="{24359A24-924C-4D5C-8875-03E59A28387D}">
      <formula1>【記載例】シフト記号</formula1>
    </dataValidation>
    <dataValidation type="list" errorStyle="warning" allowBlank="1" showInputMessage="1" error="リストにない場合のみ、入力してください。" sqref="H22:K60" xr:uid="{804ADB85-47C5-47CA-AD36-C56FF7310BCA}">
      <formula1>INDIRECT(C22)</formula1>
    </dataValidation>
    <dataValidation type="list" allowBlank="1" showInputMessage="1" showErrorMessage="1" sqref="BB3:BE3" xr:uid="{5F1DE84A-0FB7-4B73-ACD0-B50F2DCAC148}">
      <formula1>"４週,暦月"</formula1>
    </dataValidation>
    <dataValidation type="list" allowBlank="1" showInputMessage="1" showErrorMessage="1" sqref="AC3" xr:uid="{FCB852FE-8F08-47F2-A254-F7E4095CB8BE}">
      <formula1>#REF!</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9CEE1E33-CE55-4FC1-B049-32234C75AA61}">
          <x14:formula1>
            <xm:f>プルダウン・リスト!$C$4:$C$8</xm:f>
          </x14:formula1>
          <xm:sqref>AP1:BE1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624B-5FA0-4BD8-8BB1-641C8C5CC411}">
  <sheetPr>
    <tabColor theme="0" tint="-0.249977111117893"/>
    <pageSetUpPr fitToPage="1"/>
  </sheetPr>
  <dimension ref="B1:W42"/>
  <sheetViews>
    <sheetView topLeftCell="A43" zoomScale="75" zoomScaleNormal="75" workbookViewId="0">
      <selection sqref="A1:AH1"/>
    </sheetView>
  </sheetViews>
  <sheetFormatPr defaultColWidth="10.796875" defaultRowHeight="19" x14ac:dyDescent="0.3"/>
  <cols>
    <col min="1" max="1" width="1.8984375" style="521" customWidth="1"/>
    <col min="2" max="2" width="6.69921875" style="520" customWidth="1"/>
    <col min="3" max="3" width="12.69921875" style="520" customWidth="1"/>
    <col min="4" max="4" width="4" style="520" bestFit="1" customWidth="1"/>
    <col min="5" max="5" width="18.69921875" style="521" customWidth="1"/>
    <col min="6" max="6" width="4" style="521" bestFit="1" customWidth="1"/>
    <col min="7" max="7" width="18.69921875" style="521" customWidth="1"/>
    <col min="8" max="8" width="4" style="521" bestFit="1" customWidth="1"/>
    <col min="9" max="9" width="18.69921875" style="520" customWidth="1"/>
    <col min="10" max="10" width="4" style="521" bestFit="1" customWidth="1"/>
    <col min="11" max="11" width="18.69921875" style="521" customWidth="1"/>
    <col min="12" max="12" width="4" style="521" customWidth="1"/>
    <col min="13" max="13" width="18.69921875" style="521" customWidth="1"/>
    <col min="14" max="14" width="4" style="521" customWidth="1"/>
    <col min="15" max="15" width="18.69921875" style="521" customWidth="1"/>
    <col min="16" max="16" width="4" style="521" customWidth="1"/>
    <col min="17" max="17" width="18.69921875" style="521" customWidth="1"/>
    <col min="18" max="18" width="4" style="521" customWidth="1"/>
    <col min="19" max="19" width="18.69921875" style="521" customWidth="1"/>
    <col min="20" max="20" width="4" style="521" customWidth="1"/>
    <col min="21" max="21" width="18.69921875" style="521" customWidth="1"/>
    <col min="22" max="22" width="4" style="521" customWidth="1"/>
    <col min="23" max="23" width="60.69921875" style="521" customWidth="1"/>
    <col min="24" max="16384" width="10.796875" style="521"/>
  </cols>
  <sheetData>
    <row r="1" spans="2:23" x14ac:dyDescent="0.3">
      <c r="B1" s="519" t="s">
        <v>228</v>
      </c>
    </row>
    <row r="2" spans="2:23" x14ac:dyDescent="0.3">
      <c r="B2" s="522" t="s">
        <v>229</v>
      </c>
      <c r="E2" s="523"/>
      <c r="I2" s="524"/>
    </row>
    <row r="3" spans="2:23" x14ac:dyDescent="0.3">
      <c r="B3" s="524" t="s">
        <v>230</v>
      </c>
      <c r="E3" s="523" t="s">
        <v>231</v>
      </c>
      <c r="I3" s="524"/>
    </row>
    <row r="4" spans="2:23" x14ac:dyDescent="0.3">
      <c r="B4" s="522"/>
      <c r="E4" s="1315" t="s">
        <v>232</v>
      </c>
      <c r="F4" s="1315"/>
      <c r="G4" s="1315"/>
      <c r="H4" s="1315"/>
      <c r="I4" s="1315"/>
      <c r="J4" s="1315"/>
      <c r="K4" s="1315"/>
      <c r="M4" s="1315" t="s">
        <v>233</v>
      </c>
      <c r="N4" s="1315"/>
      <c r="O4" s="1315"/>
      <c r="Q4" s="1315" t="s">
        <v>234</v>
      </c>
      <c r="R4" s="1315"/>
      <c r="S4" s="1315"/>
      <c r="T4" s="1315"/>
      <c r="U4" s="1315"/>
      <c r="W4" s="1315" t="s">
        <v>235</v>
      </c>
    </row>
    <row r="5" spans="2:23" x14ac:dyDescent="0.3">
      <c r="B5" s="520" t="s">
        <v>202</v>
      </c>
      <c r="C5" s="520" t="s">
        <v>236</v>
      </c>
      <c r="E5" s="520" t="s">
        <v>237</v>
      </c>
      <c r="F5" s="520"/>
      <c r="G5" s="520" t="s">
        <v>238</v>
      </c>
      <c r="I5" s="520" t="s">
        <v>239</v>
      </c>
      <c r="K5" s="520" t="s">
        <v>232</v>
      </c>
      <c r="M5" s="520" t="s">
        <v>240</v>
      </c>
      <c r="O5" s="520" t="s">
        <v>241</v>
      </c>
      <c r="Q5" s="520" t="s">
        <v>240</v>
      </c>
      <c r="S5" s="520" t="s">
        <v>241</v>
      </c>
      <c r="U5" s="520" t="s">
        <v>232</v>
      </c>
      <c r="W5" s="1315"/>
    </row>
    <row r="6" spans="2:23" x14ac:dyDescent="0.3">
      <c r="B6" s="520">
        <v>1</v>
      </c>
      <c r="C6" s="526" t="s">
        <v>242</v>
      </c>
      <c r="D6" s="520" t="s">
        <v>243</v>
      </c>
      <c r="E6" s="527">
        <v>0.375</v>
      </c>
      <c r="F6" s="520" t="s">
        <v>199</v>
      </c>
      <c r="G6" s="527">
        <v>0.75</v>
      </c>
      <c r="H6" s="521" t="s">
        <v>244</v>
      </c>
      <c r="I6" s="527">
        <v>4.1666666666666664E-2</v>
      </c>
      <c r="J6" s="521" t="s">
        <v>182</v>
      </c>
      <c r="K6" s="525">
        <f t="shared" ref="K6:K8" si="0">(G6-E6-I6)*24</f>
        <v>8</v>
      </c>
      <c r="M6" s="527">
        <v>0.39583333333333331</v>
      </c>
      <c r="N6" s="520" t="s">
        <v>199</v>
      </c>
      <c r="O6" s="527">
        <v>0.6875</v>
      </c>
      <c r="Q6" s="528">
        <f>IF(E6&lt;M6,M6,E6)</f>
        <v>0.39583333333333331</v>
      </c>
      <c r="R6" s="520" t="s">
        <v>199</v>
      </c>
      <c r="S6" s="528">
        <f t="shared" ref="S6:S8" si="1">IF(G6&gt;O6,O6,G6)</f>
        <v>0.6875</v>
      </c>
      <c r="U6" s="525">
        <f t="shared" ref="U6:U8" si="2">(S6-Q6)*24</f>
        <v>7</v>
      </c>
      <c r="W6" s="529"/>
    </row>
    <row r="7" spans="2:23" x14ac:dyDescent="0.3">
      <c r="B7" s="520">
        <v>2</v>
      </c>
      <c r="C7" s="526" t="s">
        <v>245</v>
      </c>
      <c r="D7" s="520" t="s">
        <v>243</v>
      </c>
      <c r="E7" s="527"/>
      <c r="F7" s="520" t="s">
        <v>199</v>
      </c>
      <c r="G7" s="527"/>
      <c r="H7" s="521" t="s">
        <v>244</v>
      </c>
      <c r="I7" s="527">
        <v>0</v>
      </c>
      <c r="J7" s="521" t="s">
        <v>182</v>
      </c>
      <c r="K7" s="525">
        <f t="shared" si="0"/>
        <v>0</v>
      </c>
      <c r="M7" s="527"/>
      <c r="N7" s="520" t="s">
        <v>199</v>
      </c>
      <c r="O7" s="527"/>
      <c r="Q7" s="528">
        <f t="shared" ref="Q7:Q8" si="3">IF(E7&lt;M7,M7,E7)</f>
        <v>0</v>
      </c>
      <c r="R7" s="520" t="s">
        <v>199</v>
      </c>
      <c r="S7" s="528">
        <f t="shared" si="1"/>
        <v>0</v>
      </c>
      <c r="U7" s="525">
        <f t="shared" si="2"/>
        <v>0</v>
      </c>
      <c r="W7" s="529"/>
    </row>
    <row r="8" spans="2:23" x14ac:dyDescent="0.3">
      <c r="B8" s="520">
        <v>3</v>
      </c>
      <c r="C8" s="526" t="s">
        <v>246</v>
      </c>
      <c r="D8" s="520" t="s">
        <v>243</v>
      </c>
      <c r="E8" s="527"/>
      <c r="F8" s="520" t="s">
        <v>199</v>
      </c>
      <c r="G8" s="527"/>
      <c r="H8" s="521" t="s">
        <v>244</v>
      </c>
      <c r="I8" s="527">
        <v>0</v>
      </c>
      <c r="J8" s="521" t="s">
        <v>182</v>
      </c>
      <c r="K8" s="525">
        <f t="shared" si="0"/>
        <v>0</v>
      </c>
      <c r="M8" s="527"/>
      <c r="N8" s="520" t="s">
        <v>199</v>
      </c>
      <c r="O8" s="527"/>
      <c r="Q8" s="528">
        <f t="shared" si="3"/>
        <v>0</v>
      </c>
      <c r="R8" s="520" t="s">
        <v>199</v>
      </c>
      <c r="S8" s="528">
        <f t="shared" si="1"/>
        <v>0</v>
      </c>
      <c r="U8" s="525">
        <f t="shared" si="2"/>
        <v>0</v>
      </c>
      <c r="W8" s="529"/>
    </row>
    <row r="9" spans="2:23" x14ac:dyDescent="0.3">
      <c r="B9" s="520">
        <v>4</v>
      </c>
      <c r="C9" s="526" t="s">
        <v>247</v>
      </c>
      <c r="D9" s="520" t="s">
        <v>243</v>
      </c>
      <c r="E9" s="527"/>
      <c r="F9" s="520" t="s">
        <v>199</v>
      </c>
      <c r="G9" s="527"/>
      <c r="H9" s="521" t="s">
        <v>244</v>
      </c>
      <c r="I9" s="527">
        <v>0</v>
      </c>
      <c r="J9" s="521" t="s">
        <v>182</v>
      </c>
      <c r="K9" s="525">
        <f>(G9-E9-I9)*24</f>
        <v>0</v>
      </c>
      <c r="M9" s="527"/>
      <c r="N9" s="520" t="s">
        <v>199</v>
      </c>
      <c r="O9" s="527"/>
      <c r="Q9" s="528">
        <f>IF(E9&lt;M9,M9,E9)</f>
        <v>0</v>
      </c>
      <c r="R9" s="520" t="s">
        <v>199</v>
      </c>
      <c r="S9" s="528">
        <f>IF(G9&gt;O9,O9,G9)</f>
        <v>0</v>
      </c>
      <c r="U9" s="525">
        <f>(S9-Q9)*24</f>
        <v>0</v>
      </c>
      <c r="W9" s="529"/>
    </row>
    <row r="10" spans="2:23" x14ac:dyDescent="0.3">
      <c r="B10" s="520">
        <v>5</v>
      </c>
      <c r="C10" s="526" t="s">
        <v>248</v>
      </c>
      <c r="D10" s="520" t="s">
        <v>243</v>
      </c>
      <c r="E10" s="527"/>
      <c r="F10" s="520" t="s">
        <v>199</v>
      </c>
      <c r="G10" s="527"/>
      <c r="H10" s="521" t="s">
        <v>244</v>
      </c>
      <c r="I10" s="527">
        <v>0</v>
      </c>
      <c r="J10" s="521" t="s">
        <v>182</v>
      </c>
      <c r="K10" s="525">
        <f>(G10-E10-I10)*24</f>
        <v>0</v>
      </c>
      <c r="M10" s="527"/>
      <c r="N10" s="520" t="s">
        <v>199</v>
      </c>
      <c r="O10" s="527"/>
      <c r="Q10" s="528">
        <f t="shared" ref="Q10:Q25" si="4">IF(E10&lt;M10,M10,E10)</f>
        <v>0</v>
      </c>
      <c r="R10" s="520" t="s">
        <v>199</v>
      </c>
      <c r="S10" s="528">
        <f t="shared" ref="S10:S25" si="5">IF(G10&gt;O10,O10,G10)</f>
        <v>0</v>
      </c>
      <c r="U10" s="525">
        <f t="shared" ref="U10:U25" si="6">(S10-Q10)*24</f>
        <v>0</v>
      </c>
      <c r="W10" s="529"/>
    </row>
    <row r="11" spans="2:23" x14ac:dyDescent="0.3">
      <c r="B11" s="520">
        <v>6</v>
      </c>
      <c r="C11" s="526" t="s">
        <v>249</v>
      </c>
      <c r="D11" s="520" t="s">
        <v>243</v>
      </c>
      <c r="E11" s="527"/>
      <c r="F11" s="520" t="s">
        <v>199</v>
      </c>
      <c r="G11" s="527"/>
      <c r="H11" s="521" t="s">
        <v>244</v>
      </c>
      <c r="I11" s="527">
        <v>0</v>
      </c>
      <c r="J11" s="521" t="s">
        <v>182</v>
      </c>
      <c r="K11" s="525">
        <f t="shared" ref="K11:K25" si="7">(G11-E11-I11)*24</f>
        <v>0</v>
      </c>
      <c r="M11" s="527"/>
      <c r="N11" s="520" t="s">
        <v>199</v>
      </c>
      <c r="O11" s="527"/>
      <c r="Q11" s="528">
        <f t="shared" si="4"/>
        <v>0</v>
      </c>
      <c r="R11" s="520" t="s">
        <v>199</v>
      </c>
      <c r="S11" s="528">
        <f t="shared" si="5"/>
        <v>0</v>
      </c>
      <c r="U11" s="525">
        <f t="shared" si="6"/>
        <v>0</v>
      </c>
      <c r="W11" s="529"/>
    </row>
    <row r="12" spans="2:23" x14ac:dyDescent="0.3">
      <c r="B12" s="520">
        <v>7</v>
      </c>
      <c r="C12" s="526" t="s">
        <v>250</v>
      </c>
      <c r="D12" s="520" t="s">
        <v>243</v>
      </c>
      <c r="E12" s="527"/>
      <c r="F12" s="520" t="s">
        <v>199</v>
      </c>
      <c r="G12" s="527"/>
      <c r="H12" s="521" t="s">
        <v>244</v>
      </c>
      <c r="I12" s="527">
        <v>0</v>
      </c>
      <c r="J12" s="521" t="s">
        <v>182</v>
      </c>
      <c r="K12" s="525">
        <f t="shared" si="7"/>
        <v>0</v>
      </c>
      <c r="M12" s="527"/>
      <c r="N12" s="520" t="s">
        <v>199</v>
      </c>
      <c r="O12" s="527"/>
      <c r="Q12" s="528">
        <f t="shared" si="4"/>
        <v>0</v>
      </c>
      <c r="R12" s="520" t="s">
        <v>199</v>
      </c>
      <c r="S12" s="528">
        <f t="shared" si="5"/>
        <v>0</v>
      </c>
      <c r="U12" s="525">
        <f t="shared" si="6"/>
        <v>0</v>
      </c>
      <c r="W12" s="529"/>
    </row>
    <row r="13" spans="2:23" x14ac:dyDescent="0.3">
      <c r="B13" s="520">
        <v>8</v>
      </c>
      <c r="C13" s="526" t="s">
        <v>251</v>
      </c>
      <c r="D13" s="520" t="s">
        <v>243</v>
      </c>
      <c r="E13" s="527"/>
      <c r="F13" s="520" t="s">
        <v>199</v>
      </c>
      <c r="G13" s="527"/>
      <c r="H13" s="521" t="s">
        <v>244</v>
      </c>
      <c r="I13" s="527">
        <v>0</v>
      </c>
      <c r="J13" s="521" t="s">
        <v>182</v>
      </c>
      <c r="K13" s="525">
        <f t="shared" si="7"/>
        <v>0</v>
      </c>
      <c r="M13" s="527"/>
      <c r="N13" s="520" t="s">
        <v>199</v>
      </c>
      <c r="O13" s="527"/>
      <c r="Q13" s="528">
        <f t="shared" si="4"/>
        <v>0</v>
      </c>
      <c r="R13" s="520" t="s">
        <v>199</v>
      </c>
      <c r="S13" s="528">
        <f t="shared" si="5"/>
        <v>0</v>
      </c>
      <c r="U13" s="525">
        <f t="shared" si="6"/>
        <v>0</v>
      </c>
      <c r="W13" s="529"/>
    </row>
    <row r="14" spans="2:23" x14ac:dyDescent="0.3">
      <c r="B14" s="520">
        <v>9</v>
      </c>
      <c r="C14" s="526" t="s">
        <v>252</v>
      </c>
      <c r="D14" s="520" t="s">
        <v>243</v>
      </c>
      <c r="E14" s="527"/>
      <c r="F14" s="520" t="s">
        <v>199</v>
      </c>
      <c r="G14" s="527"/>
      <c r="H14" s="521" t="s">
        <v>244</v>
      </c>
      <c r="I14" s="527">
        <v>0</v>
      </c>
      <c r="J14" s="521" t="s">
        <v>182</v>
      </c>
      <c r="K14" s="525">
        <f t="shared" si="7"/>
        <v>0</v>
      </c>
      <c r="M14" s="527"/>
      <c r="N14" s="520" t="s">
        <v>199</v>
      </c>
      <c r="O14" s="527"/>
      <c r="Q14" s="528">
        <f t="shared" si="4"/>
        <v>0</v>
      </c>
      <c r="R14" s="520" t="s">
        <v>199</v>
      </c>
      <c r="S14" s="528">
        <f t="shared" si="5"/>
        <v>0</v>
      </c>
      <c r="U14" s="525">
        <f t="shared" si="6"/>
        <v>0</v>
      </c>
      <c r="W14" s="529"/>
    </row>
    <row r="15" spans="2:23" x14ac:dyDescent="0.3">
      <c r="B15" s="520">
        <v>10</v>
      </c>
      <c r="C15" s="526" t="s">
        <v>253</v>
      </c>
      <c r="D15" s="520" t="s">
        <v>243</v>
      </c>
      <c r="E15" s="527"/>
      <c r="F15" s="520" t="s">
        <v>199</v>
      </c>
      <c r="G15" s="527"/>
      <c r="H15" s="521" t="s">
        <v>244</v>
      </c>
      <c r="I15" s="527">
        <v>0</v>
      </c>
      <c r="J15" s="521" t="s">
        <v>182</v>
      </c>
      <c r="K15" s="525">
        <f t="shared" si="7"/>
        <v>0</v>
      </c>
      <c r="M15" s="527"/>
      <c r="N15" s="520" t="s">
        <v>199</v>
      </c>
      <c r="O15" s="527"/>
      <c r="Q15" s="528">
        <f t="shared" si="4"/>
        <v>0</v>
      </c>
      <c r="R15" s="520" t="s">
        <v>199</v>
      </c>
      <c r="S15" s="528">
        <f>IF(G15&gt;O15,O15,G15)</f>
        <v>0</v>
      </c>
      <c r="U15" s="525">
        <f t="shared" si="6"/>
        <v>0</v>
      </c>
      <c r="W15" s="529"/>
    </row>
    <row r="16" spans="2:23" x14ac:dyDescent="0.3">
      <c r="B16" s="520">
        <v>11</v>
      </c>
      <c r="C16" s="526" t="s">
        <v>254</v>
      </c>
      <c r="D16" s="520" t="s">
        <v>243</v>
      </c>
      <c r="E16" s="527"/>
      <c r="F16" s="520" t="s">
        <v>199</v>
      </c>
      <c r="G16" s="527"/>
      <c r="H16" s="521" t="s">
        <v>244</v>
      </c>
      <c r="I16" s="527">
        <v>0</v>
      </c>
      <c r="J16" s="521" t="s">
        <v>182</v>
      </c>
      <c r="K16" s="525">
        <f t="shared" si="7"/>
        <v>0</v>
      </c>
      <c r="M16" s="527"/>
      <c r="N16" s="520" t="s">
        <v>199</v>
      </c>
      <c r="O16" s="527"/>
      <c r="Q16" s="528">
        <f t="shared" si="4"/>
        <v>0</v>
      </c>
      <c r="R16" s="520" t="s">
        <v>199</v>
      </c>
      <c r="S16" s="528">
        <f t="shared" si="5"/>
        <v>0</v>
      </c>
      <c r="U16" s="525">
        <f t="shared" si="6"/>
        <v>0</v>
      </c>
      <c r="W16" s="529"/>
    </row>
    <row r="17" spans="2:23" x14ac:dyDescent="0.3">
      <c r="B17" s="520">
        <v>12</v>
      </c>
      <c r="C17" s="526" t="s">
        <v>255</v>
      </c>
      <c r="D17" s="520" t="s">
        <v>243</v>
      </c>
      <c r="E17" s="527"/>
      <c r="F17" s="520" t="s">
        <v>199</v>
      </c>
      <c r="G17" s="527"/>
      <c r="H17" s="521" t="s">
        <v>244</v>
      </c>
      <c r="I17" s="527">
        <v>0</v>
      </c>
      <c r="J17" s="521" t="s">
        <v>182</v>
      </c>
      <c r="K17" s="525">
        <f t="shared" si="7"/>
        <v>0</v>
      </c>
      <c r="M17" s="527"/>
      <c r="N17" s="520" t="s">
        <v>199</v>
      </c>
      <c r="O17" s="527"/>
      <c r="Q17" s="528">
        <f t="shared" si="4"/>
        <v>0</v>
      </c>
      <c r="R17" s="520" t="s">
        <v>199</v>
      </c>
      <c r="S17" s="528">
        <f t="shared" si="5"/>
        <v>0</v>
      </c>
      <c r="U17" s="525">
        <f t="shared" si="6"/>
        <v>0</v>
      </c>
      <c r="W17" s="529"/>
    </row>
    <row r="18" spans="2:23" x14ac:dyDescent="0.3">
      <c r="B18" s="520">
        <v>13</v>
      </c>
      <c r="C18" s="526" t="s">
        <v>256</v>
      </c>
      <c r="D18" s="520" t="s">
        <v>243</v>
      </c>
      <c r="E18" s="527"/>
      <c r="F18" s="520" t="s">
        <v>199</v>
      </c>
      <c r="G18" s="527"/>
      <c r="H18" s="521" t="s">
        <v>244</v>
      </c>
      <c r="I18" s="527">
        <v>0</v>
      </c>
      <c r="J18" s="521" t="s">
        <v>182</v>
      </c>
      <c r="K18" s="525">
        <f t="shared" si="7"/>
        <v>0</v>
      </c>
      <c r="M18" s="527"/>
      <c r="N18" s="520" t="s">
        <v>199</v>
      </c>
      <c r="O18" s="527"/>
      <c r="Q18" s="528">
        <f t="shared" si="4"/>
        <v>0</v>
      </c>
      <c r="R18" s="520" t="s">
        <v>199</v>
      </c>
      <c r="S18" s="528">
        <f t="shared" si="5"/>
        <v>0</v>
      </c>
      <c r="U18" s="525">
        <f t="shared" si="6"/>
        <v>0</v>
      </c>
      <c r="W18" s="529"/>
    </row>
    <row r="19" spans="2:23" x14ac:dyDescent="0.3">
      <c r="B19" s="520">
        <v>14</v>
      </c>
      <c r="C19" s="526" t="s">
        <v>257</v>
      </c>
      <c r="D19" s="520" t="s">
        <v>243</v>
      </c>
      <c r="E19" s="527"/>
      <c r="F19" s="520" t="s">
        <v>199</v>
      </c>
      <c r="G19" s="527"/>
      <c r="H19" s="521" t="s">
        <v>244</v>
      </c>
      <c r="I19" s="527">
        <v>0</v>
      </c>
      <c r="J19" s="521" t="s">
        <v>182</v>
      </c>
      <c r="K19" s="525">
        <f t="shared" si="7"/>
        <v>0</v>
      </c>
      <c r="M19" s="527"/>
      <c r="N19" s="520" t="s">
        <v>199</v>
      </c>
      <c r="O19" s="527"/>
      <c r="Q19" s="528">
        <f t="shared" si="4"/>
        <v>0</v>
      </c>
      <c r="R19" s="520" t="s">
        <v>199</v>
      </c>
      <c r="S19" s="528">
        <f t="shared" si="5"/>
        <v>0</v>
      </c>
      <c r="U19" s="525">
        <f t="shared" si="6"/>
        <v>0</v>
      </c>
      <c r="W19" s="529"/>
    </row>
    <row r="20" spans="2:23" x14ac:dyDescent="0.3">
      <c r="B20" s="520">
        <v>15</v>
      </c>
      <c r="C20" s="526" t="s">
        <v>258</v>
      </c>
      <c r="D20" s="520" t="s">
        <v>243</v>
      </c>
      <c r="E20" s="527"/>
      <c r="F20" s="520" t="s">
        <v>199</v>
      </c>
      <c r="G20" s="527"/>
      <c r="H20" s="521" t="s">
        <v>244</v>
      </c>
      <c r="I20" s="527">
        <v>0</v>
      </c>
      <c r="J20" s="521" t="s">
        <v>182</v>
      </c>
      <c r="K20" s="530">
        <f t="shared" si="7"/>
        <v>0</v>
      </c>
      <c r="M20" s="527"/>
      <c r="N20" s="520" t="s">
        <v>199</v>
      </c>
      <c r="O20" s="527"/>
      <c r="Q20" s="528">
        <f t="shared" si="4"/>
        <v>0</v>
      </c>
      <c r="R20" s="520" t="s">
        <v>199</v>
      </c>
      <c r="S20" s="528">
        <f t="shared" si="5"/>
        <v>0</v>
      </c>
      <c r="U20" s="525">
        <f t="shared" si="6"/>
        <v>0</v>
      </c>
      <c r="W20" s="529"/>
    </row>
    <row r="21" spans="2:23" x14ac:dyDescent="0.3">
      <c r="B21" s="520">
        <v>16</v>
      </c>
      <c r="C21" s="526" t="s">
        <v>259</v>
      </c>
      <c r="D21" s="520" t="s">
        <v>243</v>
      </c>
      <c r="E21" s="527"/>
      <c r="F21" s="520" t="s">
        <v>199</v>
      </c>
      <c r="G21" s="527"/>
      <c r="H21" s="521" t="s">
        <v>244</v>
      </c>
      <c r="I21" s="527">
        <v>0</v>
      </c>
      <c r="J21" s="521" t="s">
        <v>182</v>
      </c>
      <c r="K21" s="525">
        <f t="shared" si="7"/>
        <v>0</v>
      </c>
      <c r="M21" s="527"/>
      <c r="N21" s="520" t="s">
        <v>199</v>
      </c>
      <c r="O21" s="527"/>
      <c r="Q21" s="528">
        <f t="shared" si="4"/>
        <v>0</v>
      </c>
      <c r="R21" s="520" t="s">
        <v>199</v>
      </c>
      <c r="S21" s="528">
        <f t="shared" si="5"/>
        <v>0</v>
      </c>
      <c r="U21" s="525">
        <f t="shared" si="6"/>
        <v>0</v>
      </c>
      <c r="W21" s="529"/>
    </row>
    <row r="22" spans="2:23" x14ac:dyDescent="0.3">
      <c r="B22" s="520">
        <v>17</v>
      </c>
      <c r="C22" s="526" t="s">
        <v>260</v>
      </c>
      <c r="D22" s="520" t="s">
        <v>243</v>
      </c>
      <c r="E22" s="527"/>
      <c r="F22" s="520" t="s">
        <v>199</v>
      </c>
      <c r="G22" s="527"/>
      <c r="H22" s="521" t="s">
        <v>244</v>
      </c>
      <c r="I22" s="527">
        <v>0</v>
      </c>
      <c r="J22" s="521" t="s">
        <v>182</v>
      </c>
      <c r="K22" s="525">
        <f t="shared" si="7"/>
        <v>0</v>
      </c>
      <c r="M22" s="527"/>
      <c r="N22" s="520" t="s">
        <v>199</v>
      </c>
      <c r="O22" s="527"/>
      <c r="Q22" s="528">
        <f t="shared" si="4"/>
        <v>0</v>
      </c>
      <c r="R22" s="520" t="s">
        <v>199</v>
      </c>
      <c r="S22" s="528">
        <f t="shared" si="5"/>
        <v>0</v>
      </c>
      <c r="U22" s="525">
        <f t="shared" si="6"/>
        <v>0</v>
      </c>
      <c r="W22" s="529"/>
    </row>
    <row r="23" spans="2:23" x14ac:dyDescent="0.3">
      <c r="B23" s="520">
        <v>18</v>
      </c>
      <c r="C23" s="526" t="s">
        <v>261</v>
      </c>
      <c r="D23" s="520" t="s">
        <v>243</v>
      </c>
      <c r="E23" s="527"/>
      <c r="F23" s="520" t="s">
        <v>199</v>
      </c>
      <c r="G23" s="527"/>
      <c r="H23" s="521" t="s">
        <v>244</v>
      </c>
      <c r="I23" s="527">
        <v>0</v>
      </c>
      <c r="J23" s="521" t="s">
        <v>182</v>
      </c>
      <c r="K23" s="525">
        <f t="shared" si="7"/>
        <v>0</v>
      </c>
      <c r="M23" s="527"/>
      <c r="N23" s="520" t="s">
        <v>199</v>
      </c>
      <c r="O23" s="527"/>
      <c r="Q23" s="528">
        <f t="shared" si="4"/>
        <v>0</v>
      </c>
      <c r="R23" s="520" t="s">
        <v>199</v>
      </c>
      <c r="S23" s="528">
        <f t="shared" si="5"/>
        <v>0</v>
      </c>
      <c r="U23" s="525">
        <f t="shared" si="6"/>
        <v>0</v>
      </c>
      <c r="W23" s="529"/>
    </row>
    <row r="24" spans="2:23" x14ac:dyDescent="0.3">
      <c r="B24" s="520">
        <v>19</v>
      </c>
      <c r="C24" s="526" t="s">
        <v>262</v>
      </c>
      <c r="D24" s="520" t="s">
        <v>243</v>
      </c>
      <c r="E24" s="527"/>
      <c r="F24" s="520" t="s">
        <v>199</v>
      </c>
      <c r="G24" s="527"/>
      <c r="H24" s="521" t="s">
        <v>244</v>
      </c>
      <c r="I24" s="527">
        <v>0</v>
      </c>
      <c r="J24" s="521" t="s">
        <v>182</v>
      </c>
      <c r="K24" s="525">
        <f t="shared" si="7"/>
        <v>0</v>
      </c>
      <c r="M24" s="527"/>
      <c r="N24" s="520" t="s">
        <v>199</v>
      </c>
      <c r="O24" s="527"/>
      <c r="Q24" s="528">
        <f t="shared" si="4"/>
        <v>0</v>
      </c>
      <c r="R24" s="520" t="s">
        <v>199</v>
      </c>
      <c r="S24" s="528">
        <f t="shared" si="5"/>
        <v>0</v>
      </c>
      <c r="U24" s="525">
        <f t="shared" si="6"/>
        <v>0</v>
      </c>
      <c r="W24" s="529"/>
    </row>
    <row r="25" spans="2:23" x14ac:dyDescent="0.3">
      <c r="B25" s="520">
        <v>20</v>
      </c>
      <c r="C25" s="526" t="s">
        <v>263</v>
      </c>
      <c r="D25" s="520" t="s">
        <v>243</v>
      </c>
      <c r="E25" s="527"/>
      <c r="F25" s="520" t="s">
        <v>199</v>
      </c>
      <c r="G25" s="527"/>
      <c r="H25" s="521" t="s">
        <v>244</v>
      </c>
      <c r="I25" s="527">
        <v>0</v>
      </c>
      <c r="J25" s="521" t="s">
        <v>182</v>
      </c>
      <c r="K25" s="525">
        <f t="shared" si="7"/>
        <v>0</v>
      </c>
      <c r="M25" s="527"/>
      <c r="N25" s="520" t="s">
        <v>199</v>
      </c>
      <c r="O25" s="527"/>
      <c r="Q25" s="528">
        <f t="shared" si="4"/>
        <v>0</v>
      </c>
      <c r="R25" s="520" t="s">
        <v>199</v>
      </c>
      <c r="S25" s="528">
        <f t="shared" si="5"/>
        <v>0</v>
      </c>
      <c r="U25" s="525">
        <f t="shared" si="6"/>
        <v>0</v>
      </c>
      <c r="W25" s="529"/>
    </row>
    <row r="26" spans="2:23" x14ac:dyDescent="0.3">
      <c r="B26" s="520">
        <v>21</v>
      </c>
      <c r="C26" s="526" t="s">
        <v>264</v>
      </c>
      <c r="D26" s="520" t="s">
        <v>243</v>
      </c>
      <c r="E26" s="531"/>
      <c r="F26" s="520" t="s">
        <v>199</v>
      </c>
      <c r="G26" s="531"/>
      <c r="H26" s="521" t="s">
        <v>244</v>
      </c>
      <c r="I26" s="531"/>
      <c r="J26" s="521" t="s">
        <v>182</v>
      </c>
      <c r="K26" s="526">
        <v>1</v>
      </c>
      <c r="M26" s="525"/>
      <c r="N26" s="520" t="s">
        <v>199</v>
      </c>
      <c r="O26" s="525"/>
      <c r="Q26" s="525"/>
      <c r="R26" s="520" t="s">
        <v>199</v>
      </c>
      <c r="S26" s="525"/>
      <c r="U26" s="526">
        <v>1</v>
      </c>
      <c r="W26" s="529"/>
    </row>
    <row r="27" spans="2:23" x14ac:dyDescent="0.3">
      <c r="B27" s="520">
        <v>22</v>
      </c>
      <c r="C27" s="526" t="s">
        <v>265</v>
      </c>
      <c r="D27" s="520" t="s">
        <v>243</v>
      </c>
      <c r="E27" s="531"/>
      <c r="F27" s="520" t="s">
        <v>199</v>
      </c>
      <c r="G27" s="531"/>
      <c r="H27" s="521" t="s">
        <v>244</v>
      </c>
      <c r="I27" s="531"/>
      <c r="J27" s="521" t="s">
        <v>182</v>
      </c>
      <c r="K27" s="526">
        <v>2</v>
      </c>
      <c r="M27" s="525"/>
      <c r="N27" s="520" t="s">
        <v>199</v>
      </c>
      <c r="O27" s="525"/>
      <c r="Q27" s="525"/>
      <c r="R27" s="520" t="s">
        <v>199</v>
      </c>
      <c r="S27" s="525"/>
      <c r="U27" s="526">
        <v>2</v>
      </c>
      <c r="W27" s="529"/>
    </row>
    <row r="28" spans="2:23" x14ac:dyDescent="0.3">
      <c r="B28" s="520">
        <v>23</v>
      </c>
      <c r="C28" s="526" t="s">
        <v>266</v>
      </c>
      <c r="D28" s="520" t="s">
        <v>243</v>
      </c>
      <c r="E28" s="531"/>
      <c r="F28" s="520" t="s">
        <v>199</v>
      </c>
      <c r="G28" s="531"/>
      <c r="H28" s="521" t="s">
        <v>244</v>
      </c>
      <c r="I28" s="531"/>
      <c r="J28" s="521" t="s">
        <v>182</v>
      </c>
      <c r="K28" s="526">
        <v>3</v>
      </c>
      <c r="M28" s="525"/>
      <c r="N28" s="520" t="s">
        <v>199</v>
      </c>
      <c r="O28" s="525"/>
      <c r="Q28" s="525"/>
      <c r="R28" s="520" t="s">
        <v>199</v>
      </c>
      <c r="S28" s="525"/>
      <c r="U28" s="526">
        <v>3</v>
      </c>
      <c r="W28" s="529"/>
    </row>
    <row r="29" spans="2:23" x14ac:dyDescent="0.3">
      <c r="B29" s="520">
        <v>24</v>
      </c>
      <c r="C29" s="526" t="s">
        <v>267</v>
      </c>
      <c r="D29" s="520" t="s">
        <v>243</v>
      </c>
      <c r="E29" s="531"/>
      <c r="F29" s="520" t="s">
        <v>199</v>
      </c>
      <c r="G29" s="531"/>
      <c r="H29" s="521" t="s">
        <v>244</v>
      </c>
      <c r="I29" s="531"/>
      <c r="J29" s="521" t="s">
        <v>182</v>
      </c>
      <c r="K29" s="526">
        <v>4</v>
      </c>
      <c r="M29" s="525"/>
      <c r="N29" s="520" t="s">
        <v>199</v>
      </c>
      <c r="O29" s="525"/>
      <c r="Q29" s="525"/>
      <c r="R29" s="520" t="s">
        <v>199</v>
      </c>
      <c r="S29" s="525"/>
      <c r="U29" s="526">
        <v>4</v>
      </c>
      <c r="W29" s="529"/>
    </row>
    <row r="30" spans="2:23" x14ac:dyDescent="0.3">
      <c r="B30" s="520">
        <v>25</v>
      </c>
      <c r="C30" s="526" t="s">
        <v>268</v>
      </c>
      <c r="D30" s="520" t="s">
        <v>243</v>
      </c>
      <c r="E30" s="531"/>
      <c r="F30" s="520" t="s">
        <v>199</v>
      </c>
      <c r="G30" s="531"/>
      <c r="H30" s="521" t="s">
        <v>244</v>
      </c>
      <c r="I30" s="531"/>
      <c r="J30" s="521" t="s">
        <v>182</v>
      </c>
      <c r="K30" s="526">
        <v>4</v>
      </c>
      <c r="M30" s="525"/>
      <c r="N30" s="520" t="s">
        <v>199</v>
      </c>
      <c r="O30" s="525"/>
      <c r="Q30" s="525"/>
      <c r="R30" s="520" t="s">
        <v>199</v>
      </c>
      <c r="S30" s="525"/>
      <c r="U30" s="526">
        <v>3</v>
      </c>
      <c r="W30" s="529"/>
    </row>
    <row r="31" spans="2:23" x14ac:dyDescent="0.3">
      <c r="B31" s="520">
        <v>26</v>
      </c>
      <c r="C31" s="526" t="s">
        <v>269</v>
      </c>
      <c r="D31" s="520" t="s">
        <v>243</v>
      </c>
      <c r="E31" s="531"/>
      <c r="F31" s="520" t="s">
        <v>199</v>
      </c>
      <c r="G31" s="531"/>
      <c r="H31" s="521" t="s">
        <v>244</v>
      </c>
      <c r="I31" s="531"/>
      <c r="J31" s="521" t="s">
        <v>182</v>
      </c>
      <c r="K31" s="526">
        <v>5</v>
      </c>
      <c r="M31" s="525"/>
      <c r="N31" s="520" t="s">
        <v>199</v>
      </c>
      <c r="O31" s="525"/>
      <c r="Q31" s="525"/>
      <c r="R31" s="520" t="s">
        <v>199</v>
      </c>
      <c r="S31" s="525"/>
      <c r="U31" s="526">
        <v>5</v>
      </c>
      <c r="W31" s="529"/>
    </row>
    <row r="32" spans="2:23" x14ac:dyDescent="0.3">
      <c r="B32" s="520">
        <v>27</v>
      </c>
      <c r="C32" s="526" t="s">
        <v>270</v>
      </c>
      <c r="D32" s="520" t="s">
        <v>243</v>
      </c>
      <c r="E32" s="531"/>
      <c r="F32" s="520" t="s">
        <v>199</v>
      </c>
      <c r="G32" s="531"/>
      <c r="H32" s="521" t="s">
        <v>244</v>
      </c>
      <c r="I32" s="531"/>
      <c r="J32" s="521" t="s">
        <v>182</v>
      </c>
      <c r="K32" s="526">
        <v>0</v>
      </c>
      <c r="M32" s="525"/>
      <c r="N32" s="520" t="s">
        <v>199</v>
      </c>
      <c r="O32" s="525"/>
      <c r="Q32" s="525"/>
      <c r="R32" s="520" t="s">
        <v>199</v>
      </c>
      <c r="S32" s="525"/>
      <c r="U32" s="526">
        <v>0</v>
      </c>
      <c r="W32" s="529" t="s">
        <v>271</v>
      </c>
    </row>
    <row r="33" spans="2:23" x14ac:dyDescent="0.3">
      <c r="B33" s="520">
        <v>28</v>
      </c>
      <c r="C33" s="526" t="s">
        <v>272</v>
      </c>
      <c r="D33" s="520" t="s">
        <v>243</v>
      </c>
      <c r="E33" s="531"/>
      <c r="F33" s="520" t="s">
        <v>199</v>
      </c>
      <c r="G33" s="531"/>
      <c r="H33" s="521" t="s">
        <v>244</v>
      </c>
      <c r="I33" s="531"/>
      <c r="J33" s="521" t="s">
        <v>182</v>
      </c>
      <c r="K33" s="526"/>
      <c r="M33" s="525"/>
      <c r="N33" s="520" t="s">
        <v>199</v>
      </c>
      <c r="O33" s="525"/>
      <c r="Q33" s="525"/>
      <c r="R33" s="520" t="s">
        <v>199</v>
      </c>
      <c r="S33" s="525"/>
      <c r="U33" s="526"/>
      <c r="W33" s="529"/>
    </row>
    <row r="34" spans="2:23" x14ac:dyDescent="0.3">
      <c r="B34" s="520">
        <v>29</v>
      </c>
      <c r="C34" s="526" t="s">
        <v>272</v>
      </c>
      <c r="D34" s="520" t="s">
        <v>243</v>
      </c>
      <c r="E34" s="531"/>
      <c r="F34" s="520" t="s">
        <v>199</v>
      </c>
      <c r="G34" s="531"/>
      <c r="H34" s="521" t="s">
        <v>244</v>
      </c>
      <c r="I34" s="531"/>
      <c r="J34" s="521" t="s">
        <v>182</v>
      </c>
      <c r="K34" s="526"/>
      <c r="M34" s="525"/>
      <c r="N34" s="520" t="s">
        <v>199</v>
      </c>
      <c r="O34" s="525"/>
      <c r="Q34" s="525"/>
      <c r="R34" s="520" t="s">
        <v>199</v>
      </c>
      <c r="S34" s="525"/>
      <c r="U34" s="526"/>
      <c r="W34" s="529"/>
    </row>
    <row r="35" spans="2:23" x14ac:dyDescent="0.3">
      <c r="B35" s="520">
        <v>30</v>
      </c>
      <c r="C35" s="526" t="s">
        <v>272</v>
      </c>
      <c r="D35" s="520" t="s">
        <v>243</v>
      </c>
      <c r="E35" s="531"/>
      <c r="F35" s="520" t="s">
        <v>199</v>
      </c>
      <c r="G35" s="531"/>
      <c r="H35" s="521" t="s">
        <v>244</v>
      </c>
      <c r="I35" s="531"/>
      <c r="J35" s="521" t="s">
        <v>182</v>
      </c>
      <c r="K35" s="526"/>
      <c r="M35" s="525"/>
      <c r="N35" s="520" t="s">
        <v>199</v>
      </c>
      <c r="O35" s="525"/>
      <c r="Q35" s="525"/>
      <c r="R35" s="520" t="s">
        <v>199</v>
      </c>
      <c r="S35" s="525"/>
      <c r="U35" s="526"/>
      <c r="W35" s="529"/>
    </row>
    <row r="36" spans="2:23" x14ac:dyDescent="0.3">
      <c r="C36" s="532"/>
    </row>
    <row r="37" spans="2:23" x14ac:dyDescent="0.3">
      <c r="C37" s="521" t="s">
        <v>273</v>
      </c>
    </row>
    <row r="38" spans="2:23" x14ac:dyDescent="0.3">
      <c r="C38" s="521" t="s">
        <v>274</v>
      </c>
    </row>
    <row r="39" spans="2:23" x14ac:dyDescent="0.3">
      <c r="C39" s="521" t="s">
        <v>275</v>
      </c>
    </row>
    <row r="40" spans="2:23" x14ac:dyDescent="0.3">
      <c r="C40" s="521" t="s">
        <v>276</v>
      </c>
    </row>
    <row r="41" spans="2:23" x14ac:dyDescent="0.3">
      <c r="C41" s="522" t="s">
        <v>277</v>
      </c>
    </row>
    <row r="42" spans="2:23" x14ac:dyDescent="0.3">
      <c r="C42" s="522" t="s">
        <v>278</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FB8F-33BB-4CE7-9701-1012D198356F}">
  <dimension ref="A1:I48"/>
  <sheetViews>
    <sheetView view="pageBreakPreview" zoomScaleNormal="100" zoomScaleSheetLayoutView="100" workbookViewId="0">
      <selection activeCell="A2" sqref="A2:H2"/>
    </sheetView>
  </sheetViews>
  <sheetFormatPr defaultColWidth="10.796875" defaultRowHeight="13" x14ac:dyDescent="0.3"/>
  <cols>
    <col min="1" max="1" width="10.796875" style="198"/>
    <col min="2" max="2" width="20.69921875" style="198" customWidth="1"/>
    <col min="3" max="3" width="13.19921875" style="198" customWidth="1"/>
    <col min="4" max="4" width="8.19921875" style="198" customWidth="1"/>
    <col min="5" max="5" width="10.796875" style="198"/>
    <col min="6" max="6" width="7.8984375" style="198" customWidth="1"/>
    <col min="7" max="16384" width="10.796875" style="198"/>
  </cols>
  <sheetData>
    <row r="1" spans="1:9" x14ac:dyDescent="0.3">
      <c r="A1" s="198" t="s">
        <v>658</v>
      </c>
    </row>
    <row r="2" spans="1:9" ht="16.5" x14ac:dyDescent="0.3">
      <c r="A2" s="1347" t="s">
        <v>434</v>
      </c>
      <c r="B2" s="1347"/>
      <c r="C2" s="1347"/>
      <c r="D2" s="1347"/>
      <c r="E2" s="1347"/>
      <c r="F2" s="1347"/>
      <c r="G2" s="1347"/>
      <c r="H2" s="1347"/>
      <c r="I2" s="197"/>
    </row>
    <row r="3" spans="1:9" ht="14.25" customHeight="1" x14ac:dyDescent="0.3">
      <c r="A3" s="196"/>
      <c r="B3" s="196"/>
      <c r="C3" s="196"/>
      <c r="D3" s="196"/>
      <c r="E3" s="196"/>
      <c r="F3" s="196"/>
      <c r="G3" s="196"/>
      <c r="H3" s="196"/>
      <c r="I3" s="196"/>
    </row>
    <row r="4" spans="1:9" x14ac:dyDescent="0.3">
      <c r="A4" s="198" t="s">
        <v>435</v>
      </c>
    </row>
    <row r="6" spans="1:9" ht="19.5" customHeight="1" x14ac:dyDescent="0.3"/>
    <row r="7" spans="1:9" x14ac:dyDescent="0.3">
      <c r="A7" s="198" t="s">
        <v>436</v>
      </c>
    </row>
    <row r="9" spans="1:9" ht="19.5" customHeight="1" x14ac:dyDescent="0.3">
      <c r="B9" s="199" t="s">
        <v>437</v>
      </c>
      <c r="C9" s="200" t="s">
        <v>396</v>
      </c>
      <c r="D9" s="199" t="s">
        <v>156</v>
      </c>
      <c r="E9" s="200" t="s">
        <v>438</v>
      </c>
      <c r="F9" s="199" t="s">
        <v>439</v>
      </c>
    </row>
    <row r="10" spans="1:9" x14ac:dyDescent="0.3">
      <c r="C10" s="201"/>
      <c r="E10" s="201"/>
    </row>
    <row r="11" spans="1:9" ht="19.5" customHeight="1" x14ac:dyDescent="0.3">
      <c r="B11" s="199" t="s">
        <v>440</v>
      </c>
      <c r="C11" s="200"/>
      <c r="D11" s="199" t="s">
        <v>441</v>
      </c>
      <c r="E11" s="202"/>
      <c r="F11" s="199" t="s">
        <v>442</v>
      </c>
    </row>
    <row r="12" spans="1:9" x14ac:dyDescent="0.3">
      <c r="C12" s="201"/>
      <c r="E12" s="201"/>
    </row>
    <row r="13" spans="1:9" ht="19.5" customHeight="1" x14ac:dyDescent="0.3">
      <c r="B13" s="199" t="s">
        <v>443</v>
      </c>
      <c r="C13" s="200"/>
      <c r="D13" s="199" t="s">
        <v>441</v>
      </c>
      <c r="E13" s="202"/>
      <c r="F13" s="199" t="s">
        <v>442</v>
      </c>
    </row>
    <row r="14" spans="1:9" x14ac:dyDescent="0.3">
      <c r="C14" s="201"/>
    </row>
    <row r="15" spans="1:9" ht="19.5" customHeight="1" x14ac:dyDescent="0.3">
      <c r="B15" s="199" t="s">
        <v>444</v>
      </c>
      <c r="C15" s="200"/>
      <c r="D15" s="199" t="s">
        <v>445</v>
      </c>
    </row>
    <row r="16" spans="1:9" ht="13.5" thickBot="1" x14ac:dyDescent="0.35"/>
    <row r="17" spans="1:6" ht="19.5" customHeight="1" thickBot="1" x14ac:dyDescent="0.35">
      <c r="B17" s="203" t="s">
        <v>446</v>
      </c>
      <c r="C17" s="204"/>
      <c r="D17" s="1348" t="s">
        <v>447</v>
      </c>
      <c r="E17" s="1349"/>
    </row>
    <row r="18" spans="1:6" ht="19.5" customHeight="1" thickBot="1" x14ac:dyDescent="0.35">
      <c r="C18" s="204"/>
      <c r="D18" s="1348" t="s">
        <v>448</v>
      </c>
      <c r="E18" s="1349"/>
    </row>
    <row r="21" spans="1:6" x14ac:dyDescent="0.3">
      <c r="A21" s="198" t="s">
        <v>449</v>
      </c>
    </row>
    <row r="23" spans="1:6" ht="19.5" customHeight="1" x14ac:dyDescent="0.3">
      <c r="B23" s="199" t="s">
        <v>450</v>
      </c>
      <c r="C23" s="200"/>
      <c r="D23" s="199"/>
      <c r="E23" s="200"/>
      <c r="F23" s="199" t="s">
        <v>439</v>
      </c>
    </row>
    <row r="24" spans="1:6" x14ac:dyDescent="0.3">
      <c r="C24" s="201"/>
    </row>
    <row r="25" spans="1:6" ht="19.5" customHeight="1" x14ac:dyDescent="0.3">
      <c r="B25" s="199" t="s">
        <v>451</v>
      </c>
      <c r="C25" s="200"/>
      <c r="D25" s="199" t="s">
        <v>441</v>
      </c>
      <c r="E25" s="202"/>
      <c r="F25" s="199" t="s">
        <v>442</v>
      </c>
    </row>
    <row r="26" spans="1:6" x14ac:dyDescent="0.3">
      <c r="C26" s="201"/>
    </row>
    <row r="27" spans="1:6" ht="19.5" customHeight="1" x14ac:dyDescent="0.3">
      <c r="B27" s="199" t="s">
        <v>452</v>
      </c>
      <c r="C27" s="200"/>
      <c r="D27" s="199" t="s">
        <v>441</v>
      </c>
      <c r="E27" s="202"/>
      <c r="F27" s="199" t="s">
        <v>442</v>
      </c>
    </row>
    <row r="28" spans="1:6" x14ac:dyDescent="0.3">
      <c r="C28" s="201"/>
    </row>
    <row r="29" spans="1:6" ht="19.5" customHeight="1" x14ac:dyDescent="0.3">
      <c r="B29" s="199" t="s">
        <v>444</v>
      </c>
      <c r="C29" s="200"/>
      <c r="D29" s="199" t="s">
        <v>445</v>
      </c>
    </row>
    <row r="30" spans="1:6" ht="13.5" thickBot="1" x14ac:dyDescent="0.35"/>
    <row r="31" spans="1:6" ht="19.5" customHeight="1" thickBot="1" x14ac:dyDescent="0.35">
      <c r="B31" s="203" t="s">
        <v>446</v>
      </c>
      <c r="C31" s="204"/>
      <c r="D31" s="1348" t="s">
        <v>453</v>
      </c>
      <c r="E31" s="1349"/>
    </row>
    <row r="32" spans="1:6" ht="19.5" customHeight="1" thickBot="1" x14ac:dyDescent="0.35">
      <c r="C32" s="204"/>
      <c r="D32" s="1348" t="s">
        <v>454</v>
      </c>
      <c r="E32" s="1349"/>
    </row>
    <row r="34" spans="1:8" x14ac:dyDescent="0.3">
      <c r="F34" s="205"/>
    </row>
    <row r="35" spans="1:8" x14ac:dyDescent="0.3">
      <c r="A35" s="198" t="s">
        <v>455</v>
      </c>
    </row>
    <row r="36" spans="1:8" ht="15" customHeight="1" x14ac:dyDescent="0.3">
      <c r="B36" s="199" t="s">
        <v>151</v>
      </c>
      <c r="C36" s="199"/>
    </row>
    <row r="37" spans="1:8" ht="15" customHeight="1" x14ac:dyDescent="0.3">
      <c r="B37" s="199" t="s">
        <v>456</v>
      </c>
      <c r="C37" s="200"/>
    </row>
    <row r="38" spans="1:8" ht="15" customHeight="1" x14ac:dyDescent="0.3">
      <c r="B38" s="199" t="s">
        <v>457</v>
      </c>
      <c r="C38" s="199"/>
    </row>
    <row r="39" spans="1:8" ht="15" customHeight="1" x14ac:dyDescent="0.3">
      <c r="B39" s="199" t="s">
        <v>152</v>
      </c>
      <c r="C39" s="200"/>
    </row>
    <row r="40" spans="1:8" ht="15" customHeight="1" x14ac:dyDescent="0.3">
      <c r="B40" s="206" t="s">
        <v>458</v>
      </c>
      <c r="C40" s="199"/>
    </row>
    <row r="42" spans="1:8" ht="13.5" thickBot="1" x14ac:dyDescent="0.35">
      <c r="A42" s="198" t="s">
        <v>459</v>
      </c>
    </row>
    <row r="43" spans="1:8" ht="19.5" customHeight="1" thickBot="1" x14ac:dyDescent="0.35">
      <c r="B43" s="198" t="s">
        <v>460</v>
      </c>
      <c r="D43" s="1350"/>
      <c r="E43" s="1351"/>
      <c r="F43" s="198" t="s">
        <v>445</v>
      </c>
    </row>
    <row r="45" spans="1:8" x14ac:dyDescent="0.3">
      <c r="A45" s="207" t="s">
        <v>461</v>
      </c>
      <c r="B45" s="1341" t="s">
        <v>462</v>
      </c>
      <c r="C45" s="1341"/>
      <c r="D45" s="1341"/>
      <c r="E45" s="1341"/>
      <c r="F45" s="1341"/>
      <c r="G45" s="1341"/>
      <c r="H45" s="1342"/>
    </row>
    <row r="46" spans="1:8" x14ac:dyDescent="0.3">
      <c r="A46" s="208"/>
      <c r="B46" s="1343" t="s">
        <v>463</v>
      </c>
      <c r="C46" s="1343"/>
      <c r="D46" s="1343"/>
      <c r="E46" s="1343"/>
      <c r="F46" s="1343"/>
      <c r="G46" s="1343"/>
      <c r="H46" s="1344"/>
    </row>
    <row r="47" spans="1:8" x14ac:dyDescent="0.3">
      <c r="A47" s="208"/>
      <c r="B47" s="1343" t="s">
        <v>464</v>
      </c>
      <c r="C47" s="1343"/>
      <c r="D47" s="1343"/>
      <c r="E47" s="1343"/>
      <c r="F47" s="1343"/>
      <c r="G47" s="1343"/>
      <c r="H47" s="1344"/>
    </row>
    <row r="48" spans="1:8" x14ac:dyDescent="0.3">
      <c r="A48" s="209"/>
      <c r="B48" s="1345" t="s">
        <v>465</v>
      </c>
      <c r="C48" s="1345"/>
      <c r="D48" s="1345"/>
      <c r="E48" s="1345"/>
      <c r="F48" s="1345"/>
      <c r="G48" s="1345"/>
      <c r="H48" s="1346"/>
    </row>
  </sheetData>
  <mergeCells count="10">
    <mergeCell ref="B45:H45"/>
    <mergeCell ref="B46:H46"/>
    <mergeCell ref="B47:H47"/>
    <mergeCell ref="B48:H48"/>
    <mergeCell ref="A2:H2"/>
    <mergeCell ref="D17:E17"/>
    <mergeCell ref="D18:E18"/>
    <mergeCell ref="D31:E31"/>
    <mergeCell ref="D32:E32"/>
    <mergeCell ref="D43:E43"/>
  </mergeCells>
  <phoneticPr fontId="3"/>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954E3-5C74-41B6-A9DC-BC9478612C6B}">
  <sheetPr>
    <pageSetUpPr fitToPage="1"/>
  </sheetPr>
  <dimension ref="A1:AH38"/>
  <sheetViews>
    <sheetView view="pageBreakPreview" topLeftCell="A27" zoomScaleNormal="100" zoomScaleSheetLayoutView="100" workbookViewId="0">
      <selection activeCell="A2" sqref="A2"/>
    </sheetView>
  </sheetViews>
  <sheetFormatPr defaultColWidth="10.796875" defaultRowHeight="14" x14ac:dyDescent="0.2"/>
  <cols>
    <col min="1" max="1" width="6" style="151" customWidth="1"/>
    <col min="2" max="24" width="3.09765625" style="151" customWidth="1"/>
    <col min="25" max="25" width="3.296875" style="151" customWidth="1"/>
    <col min="26" max="26" width="3.09765625" style="151" hidden="1" customWidth="1"/>
    <col min="27" max="27" width="3.3984375" style="151" customWidth="1"/>
    <col min="28" max="33" width="3.09765625" style="151" customWidth="1"/>
    <col min="34" max="34" width="5.09765625" style="151" customWidth="1"/>
    <col min="35" max="39" width="3.09765625" style="151" customWidth="1"/>
    <col min="40" max="16384" width="10.796875" style="151"/>
  </cols>
  <sheetData>
    <row r="1" spans="1:34" ht="15" customHeight="1" x14ac:dyDescent="0.2">
      <c r="A1" s="411" t="s">
        <v>663</v>
      </c>
    </row>
    <row r="2" spans="1:34" ht="21" customHeight="1" thickBot="1" x14ac:dyDescent="0.3">
      <c r="B2" s="1352" t="s">
        <v>415</v>
      </c>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row>
    <row r="3" spans="1:34" ht="18" customHeight="1" x14ac:dyDescent="0.2">
      <c r="B3" s="1353" t="s">
        <v>416</v>
      </c>
      <c r="C3" s="1354"/>
      <c r="D3" s="1354"/>
      <c r="E3" s="1354"/>
      <c r="F3" s="1354"/>
      <c r="G3" s="1354"/>
      <c r="H3" s="1354"/>
      <c r="I3" s="1354"/>
      <c r="J3" s="1355"/>
      <c r="K3" s="152"/>
      <c r="L3" s="152"/>
      <c r="M3" s="152"/>
      <c r="N3" s="152"/>
      <c r="O3" s="152"/>
      <c r="P3" s="152"/>
      <c r="Q3" s="152"/>
      <c r="R3" s="152"/>
      <c r="S3" s="152"/>
      <c r="T3" s="152"/>
      <c r="U3" s="152"/>
      <c r="V3" s="152"/>
      <c r="W3" s="152"/>
      <c r="X3" s="152"/>
      <c r="Y3" s="152"/>
      <c r="Z3" s="152"/>
      <c r="AA3" s="152"/>
      <c r="AB3" s="152"/>
      <c r="AC3" s="152"/>
      <c r="AD3" s="152"/>
      <c r="AE3" s="152"/>
      <c r="AF3" s="152"/>
      <c r="AG3" s="152"/>
      <c r="AH3" s="153"/>
    </row>
    <row r="4" spans="1:34" ht="15" customHeight="1" x14ac:dyDescent="0.2">
      <c r="B4" s="1356" t="s">
        <v>417</v>
      </c>
      <c r="C4" s="1357"/>
      <c r="D4" s="1357"/>
      <c r="E4" s="1358"/>
      <c r="F4" s="154"/>
      <c r="G4" s="154"/>
      <c r="H4" s="154"/>
      <c r="I4" s="154"/>
      <c r="J4" s="154"/>
      <c r="K4" s="154"/>
      <c r="L4" s="154"/>
      <c r="M4" s="154"/>
      <c r="N4" s="154"/>
      <c r="O4" s="154"/>
      <c r="P4" s="154"/>
      <c r="Q4" s="154"/>
      <c r="R4" s="155"/>
      <c r="S4" s="156"/>
      <c r="T4" s="157"/>
      <c r="U4" s="157"/>
      <c r="V4" s="158"/>
      <c r="W4" s="156"/>
      <c r="X4" s="157"/>
      <c r="Y4" s="157"/>
      <c r="Z4" s="157"/>
      <c r="AA4" s="157"/>
      <c r="AB4" s="157"/>
      <c r="AC4" s="157"/>
      <c r="AD4" s="157"/>
      <c r="AE4" s="157"/>
      <c r="AF4" s="157"/>
      <c r="AG4" s="157"/>
      <c r="AH4" s="159"/>
    </row>
    <row r="5" spans="1:34" ht="24" customHeight="1" x14ac:dyDescent="0.2">
      <c r="B5" s="1356" t="s">
        <v>418</v>
      </c>
      <c r="C5" s="1357"/>
      <c r="D5" s="1357"/>
      <c r="E5" s="1358"/>
      <c r="F5" s="154"/>
      <c r="G5" s="154"/>
      <c r="H5" s="154"/>
      <c r="I5" s="154"/>
      <c r="J5" s="154"/>
      <c r="K5" s="154"/>
      <c r="L5" s="154"/>
      <c r="M5" s="154"/>
      <c r="N5" s="154"/>
      <c r="O5" s="154"/>
      <c r="P5" s="154"/>
      <c r="Q5" s="154"/>
      <c r="R5" s="155"/>
      <c r="S5" s="1359" t="s">
        <v>419</v>
      </c>
      <c r="T5" s="1360"/>
      <c r="U5" s="1360"/>
      <c r="V5" s="1361"/>
      <c r="W5" s="160"/>
      <c r="X5" s="161"/>
      <c r="Y5" s="161"/>
      <c r="Z5" s="161"/>
      <c r="AA5" s="161" t="s">
        <v>35</v>
      </c>
      <c r="AB5" s="161"/>
      <c r="AC5" s="161"/>
      <c r="AD5" s="161" t="s">
        <v>36</v>
      </c>
      <c r="AE5" s="161"/>
      <c r="AF5" s="161"/>
      <c r="AG5" s="161" t="s">
        <v>37</v>
      </c>
      <c r="AH5" s="162"/>
    </row>
    <row r="6" spans="1:34" ht="15" customHeight="1" x14ac:dyDescent="0.2">
      <c r="B6" s="163"/>
      <c r="C6" s="158"/>
      <c r="D6" s="156" t="s">
        <v>420</v>
      </c>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9"/>
    </row>
    <row r="7" spans="1:34" ht="21" customHeight="1" x14ac:dyDescent="0.2">
      <c r="B7" s="164" t="s">
        <v>421</v>
      </c>
      <c r="C7" s="165"/>
      <c r="D7" s="160"/>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2"/>
    </row>
    <row r="8" spans="1:34" ht="21" customHeight="1" x14ac:dyDescent="0.2">
      <c r="B8" s="164" t="s">
        <v>61</v>
      </c>
      <c r="C8" s="161"/>
      <c r="D8" s="154"/>
      <c r="E8" s="155"/>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2"/>
    </row>
    <row r="9" spans="1:34" ht="21" customHeight="1" x14ac:dyDescent="0.2">
      <c r="B9" s="166" t="s">
        <v>422</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67"/>
    </row>
    <row r="10" spans="1:34" ht="21" customHeight="1" x14ac:dyDescent="0.2">
      <c r="B10" s="168" t="s">
        <v>423</v>
      </c>
      <c r="C10" s="169"/>
      <c r="D10" s="169"/>
      <c r="E10" s="169"/>
      <c r="F10" s="169"/>
      <c r="G10" s="169"/>
      <c r="H10" s="169"/>
      <c r="I10" s="169"/>
      <c r="J10" s="169"/>
      <c r="K10" s="170"/>
      <c r="L10" s="171"/>
      <c r="M10" s="169" t="s">
        <v>424</v>
      </c>
      <c r="N10" s="169"/>
      <c r="O10" s="169"/>
      <c r="P10" s="169"/>
      <c r="Q10" s="169"/>
      <c r="R10" s="169"/>
      <c r="S10" s="169"/>
      <c r="T10" s="169"/>
      <c r="U10" s="169"/>
      <c r="V10" s="169"/>
      <c r="W10" s="169"/>
      <c r="X10" s="169"/>
      <c r="Y10" s="154"/>
      <c r="Z10" s="154"/>
      <c r="AA10" s="171"/>
      <c r="AB10" s="154"/>
      <c r="AC10" s="154" t="s">
        <v>425</v>
      </c>
      <c r="AD10" s="154"/>
      <c r="AE10" s="154"/>
      <c r="AF10" s="154"/>
      <c r="AG10" s="154"/>
      <c r="AH10" s="167"/>
    </row>
    <row r="11" spans="1:34" ht="21" customHeight="1" x14ac:dyDescent="0.2">
      <c r="B11" s="172"/>
      <c r="C11" s="173"/>
      <c r="D11" s="173"/>
      <c r="E11" s="173"/>
      <c r="F11" s="173"/>
      <c r="G11" s="173"/>
      <c r="H11" s="173"/>
      <c r="I11" s="173"/>
      <c r="J11" s="173"/>
      <c r="K11" s="173"/>
      <c r="L11" s="174"/>
      <c r="M11" s="173"/>
      <c r="N11" s="173"/>
      <c r="O11" s="173"/>
      <c r="P11" s="175"/>
      <c r="Q11" s="175"/>
      <c r="R11" s="173"/>
      <c r="S11" s="173"/>
      <c r="T11" s="173"/>
      <c r="U11" s="173"/>
      <c r="V11" s="173"/>
      <c r="W11" s="173"/>
      <c r="X11" s="173"/>
      <c r="Y11" s="173"/>
      <c r="Z11" s="173"/>
      <c r="AA11" s="174"/>
      <c r="AB11" s="173"/>
      <c r="AC11" s="173"/>
      <c r="AD11" s="173"/>
      <c r="AE11" s="173"/>
      <c r="AF11" s="173"/>
      <c r="AG11" s="173"/>
      <c r="AH11" s="176"/>
    </row>
    <row r="12" spans="1:34" ht="21" customHeight="1" x14ac:dyDescent="0.2">
      <c r="B12" s="177"/>
      <c r="C12" s="178"/>
      <c r="D12" s="178"/>
      <c r="E12" s="178"/>
      <c r="F12" s="178"/>
      <c r="G12" s="178"/>
      <c r="H12" s="178"/>
      <c r="I12" s="178"/>
      <c r="J12" s="178"/>
      <c r="K12" s="178"/>
      <c r="L12" s="179"/>
      <c r="M12" s="178"/>
      <c r="N12" s="178"/>
      <c r="O12" s="178"/>
      <c r="P12" s="175"/>
      <c r="Q12" s="175"/>
      <c r="R12" s="178"/>
      <c r="S12" s="178"/>
      <c r="T12" s="178"/>
      <c r="U12" s="178"/>
      <c r="V12" s="178"/>
      <c r="W12" s="178"/>
      <c r="X12" s="178"/>
      <c r="Y12" s="178"/>
      <c r="Z12" s="178"/>
      <c r="AA12" s="179"/>
      <c r="AB12" s="178"/>
      <c r="AC12" s="178"/>
      <c r="AD12" s="178"/>
      <c r="AE12" s="178"/>
      <c r="AF12" s="178"/>
      <c r="AG12" s="178"/>
      <c r="AH12" s="180"/>
    </row>
    <row r="13" spans="1:34" ht="21" customHeight="1" x14ac:dyDescent="0.2">
      <c r="B13" s="177"/>
      <c r="C13" s="178"/>
      <c r="D13" s="178"/>
      <c r="E13" s="178"/>
      <c r="F13" s="178"/>
      <c r="G13" s="178"/>
      <c r="H13" s="178"/>
      <c r="I13" s="178"/>
      <c r="J13" s="178"/>
      <c r="K13" s="178"/>
      <c r="L13" s="179"/>
      <c r="M13" s="178"/>
      <c r="N13" s="178"/>
      <c r="O13" s="178"/>
      <c r="P13" s="175"/>
      <c r="Q13" s="175"/>
      <c r="R13" s="178"/>
      <c r="S13" s="178"/>
      <c r="T13" s="178"/>
      <c r="U13" s="178"/>
      <c r="V13" s="178"/>
      <c r="W13" s="178"/>
      <c r="X13" s="178"/>
      <c r="Y13" s="178"/>
      <c r="Z13" s="178"/>
      <c r="AA13" s="179"/>
      <c r="AB13" s="178"/>
      <c r="AC13" s="178"/>
      <c r="AD13" s="178"/>
      <c r="AE13" s="178"/>
      <c r="AF13" s="178"/>
      <c r="AG13" s="178"/>
      <c r="AH13" s="180"/>
    </row>
    <row r="14" spans="1:34" ht="21" customHeight="1" x14ac:dyDescent="0.2">
      <c r="B14" s="177"/>
      <c r="C14" s="178"/>
      <c r="D14" s="178"/>
      <c r="E14" s="178"/>
      <c r="F14" s="178"/>
      <c r="G14" s="178"/>
      <c r="H14" s="178"/>
      <c r="I14" s="178"/>
      <c r="J14" s="178"/>
      <c r="K14" s="178"/>
      <c r="L14" s="179"/>
      <c r="M14" s="178"/>
      <c r="N14" s="178"/>
      <c r="O14" s="178"/>
      <c r="P14" s="175"/>
      <c r="Q14" s="175"/>
      <c r="R14" s="178"/>
      <c r="S14" s="178"/>
      <c r="T14" s="178"/>
      <c r="U14" s="178"/>
      <c r="V14" s="178"/>
      <c r="W14" s="178"/>
      <c r="X14" s="178"/>
      <c r="Y14" s="178"/>
      <c r="Z14" s="178"/>
      <c r="AA14" s="179"/>
      <c r="AB14" s="178"/>
      <c r="AC14" s="178"/>
      <c r="AD14" s="178"/>
      <c r="AE14" s="178"/>
      <c r="AF14" s="178"/>
      <c r="AG14" s="178"/>
      <c r="AH14" s="180"/>
    </row>
    <row r="15" spans="1:34" ht="21" customHeight="1" x14ac:dyDescent="0.2">
      <c r="B15" s="177"/>
      <c r="C15" s="178"/>
      <c r="D15" s="178"/>
      <c r="E15" s="178"/>
      <c r="F15" s="178"/>
      <c r="G15" s="178"/>
      <c r="H15" s="178"/>
      <c r="I15" s="178"/>
      <c r="J15" s="178"/>
      <c r="K15" s="178"/>
      <c r="L15" s="179"/>
      <c r="M15" s="178"/>
      <c r="N15" s="178"/>
      <c r="O15" s="178"/>
      <c r="P15" s="175"/>
      <c r="Q15" s="175"/>
      <c r="R15" s="178"/>
      <c r="S15" s="178"/>
      <c r="T15" s="178"/>
      <c r="U15" s="178"/>
      <c r="V15" s="178"/>
      <c r="W15" s="178"/>
      <c r="X15" s="178"/>
      <c r="Y15" s="178"/>
      <c r="Z15" s="178"/>
      <c r="AA15" s="179"/>
      <c r="AB15" s="178"/>
      <c r="AC15" s="178"/>
      <c r="AD15" s="178"/>
      <c r="AE15" s="178"/>
      <c r="AF15" s="178"/>
      <c r="AG15" s="178"/>
      <c r="AH15" s="180"/>
    </row>
    <row r="16" spans="1:34" ht="21" customHeight="1" x14ac:dyDescent="0.2">
      <c r="B16" s="177"/>
      <c r="C16" s="178"/>
      <c r="D16" s="178"/>
      <c r="E16" s="178"/>
      <c r="F16" s="178"/>
      <c r="G16" s="178"/>
      <c r="H16" s="178"/>
      <c r="I16" s="178"/>
      <c r="J16" s="178"/>
      <c r="K16" s="178"/>
      <c r="L16" s="179"/>
      <c r="M16" s="178"/>
      <c r="N16" s="178"/>
      <c r="O16" s="178"/>
      <c r="P16" s="175"/>
      <c r="Q16" s="175"/>
      <c r="R16" s="178"/>
      <c r="S16" s="178"/>
      <c r="T16" s="178"/>
      <c r="U16" s="178"/>
      <c r="V16" s="178"/>
      <c r="W16" s="178"/>
      <c r="X16" s="178"/>
      <c r="Y16" s="178"/>
      <c r="Z16" s="178"/>
      <c r="AA16" s="179"/>
      <c r="AB16" s="178"/>
      <c r="AC16" s="178"/>
      <c r="AD16" s="178"/>
      <c r="AE16" s="178"/>
      <c r="AF16" s="178"/>
      <c r="AG16" s="178"/>
      <c r="AH16" s="180"/>
    </row>
    <row r="17" spans="2:34" ht="21" customHeight="1" x14ac:dyDescent="0.2">
      <c r="B17" s="177"/>
      <c r="C17" s="178"/>
      <c r="D17" s="178"/>
      <c r="E17" s="178"/>
      <c r="F17" s="178"/>
      <c r="G17" s="178"/>
      <c r="H17" s="178"/>
      <c r="I17" s="178"/>
      <c r="J17" s="178"/>
      <c r="K17" s="178"/>
      <c r="L17" s="179"/>
      <c r="M17" s="178"/>
      <c r="N17" s="178"/>
      <c r="O17" s="178"/>
      <c r="P17" s="175"/>
      <c r="Q17" s="175"/>
      <c r="R17" s="178"/>
      <c r="S17" s="178"/>
      <c r="T17" s="178"/>
      <c r="U17" s="178"/>
      <c r="V17" s="178"/>
      <c r="W17" s="178"/>
      <c r="X17" s="178"/>
      <c r="Y17" s="178"/>
      <c r="Z17" s="178"/>
      <c r="AA17" s="179"/>
      <c r="AB17" s="178"/>
      <c r="AC17" s="178"/>
      <c r="AD17" s="178"/>
      <c r="AE17" s="178"/>
      <c r="AF17" s="178"/>
      <c r="AG17" s="178"/>
      <c r="AH17" s="180"/>
    </row>
    <row r="18" spans="2:34" ht="21" customHeight="1" x14ac:dyDescent="0.2">
      <c r="B18" s="177"/>
      <c r="C18" s="178"/>
      <c r="D18" s="178"/>
      <c r="E18" s="178"/>
      <c r="F18" s="178"/>
      <c r="G18" s="178"/>
      <c r="H18" s="178"/>
      <c r="I18" s="178"/>
      <c r="J18" s="178"/>
      <c r="K18" s="178"/>
      <c r="L18" s="179"/>
      <c r="M18" s="178"/>
      <c r="N18" s="178"/>
      <c r="O18" s="178"/>
      <c r="P18" s="175"/>
      <c r="Q18" s="175"/>
      <c r="R18" s="178"/>
      <c r="S18" s="178"/>
      <c r="T18" s="178"/>
      <c r="U18" s="178"/>
      <c r="V18" s="178"/>
      <c r="W18" s="178"/>
      <c r="X18" s="178"/>
      <c r="Y18" s="178"/>
      <c r="Z18" s="178"/>
      <c r="AA18" s="179"/>
      <c r="AB18" s="178"/>
      <c r="AC18" s="178"/>
      <c r="AD18" s="178"/>
      <c r="AE18" s="178"/>
      <c r="AF18" s="178"/>
      <c r="AG18" s="178"/>
      <c r="AH18" s="180"/>
    </row>
    <row r="19" spans="2:34" ht="21" customHeight="1" x14ac:dyDescent="0.2">
      <c r="B19" s="177"/>
      <c r="C19" s="178"/>
      <c r="D19" s="178"/>
      <c r="E19" s="178"/>
      <c r="F19" s="178"/>
      <c r="G19" s="178"/>
      <c r="H19" s="178"/>
      <c r="I19" s="178"/>
      <c r="J19" s="178"/>
      <c r="K19" s="178"/>
      <c r="L19" s="179"/>
      <c r="M19" s="178"/>
      <c r="N19" s="178"/>
      <c r="O19" s="178"/>
      <c r="P19" s="175"/>
      <c r="Q19" s="175"/>
      <c r="R19" s="178"/>
      <c r="S19" s="178"/>
      <c r="T19" s="178"/>
      <c r="U19" s="178"/>
      <c r="V19" s="178"/>
      <c r="W19" s="178"/>
      <c r="X19" s="178"/>
      <c r="Y19" s="178"/>
      <c r="Z19" s="178"/>
      <c r="AA19" s="179"/>
      <c r="AB19" s="178"/>
      <c r="AC19" s="178"/>
      <c r="AD19" s="178"/>
      <c r="AE19" s="178"/>
      <c r="AF19" s="178"/>
      <c r="AG19" s="178"/>
      <c r="AH19" s="180"/>
    </row>
    <row r="20" spans="2:34" ht="21" customHeight="1" x14ac:dyDescent="0.2">
      <c r="B20" s="177"/>
      <c r="C20" s="178"/>
      <c r="D20" s="178"/>
      <c r="E20" s="178"/>
      <c r="F20" s="178"/>
      <c r="G20" s="178"/>
      <c r="H20" s="178"/>
      <c r="I20" s="178"/>
      <c r="J20" s="178"/>
      <c r="K20" s="178"/>
      <c r="L20" s="179"/>
      <c r="M20" s="178"/>
      <c r="N20" s="178"/>
      <c r="O20" s="178"/>
      <c r="P20" s="175"/>
      <c r="Q20" s="175"/>
      <c r="R20" s="178"/>
      <c r="S20" s="178"/>
      <c r="T20" s="178"/>
      <c r="U20" s="178"/>
      <c r="V20" s="178"/>
      <c r="W20" s="178"/>
      <c r="X20" s="178"/>
      <c r="Y20" s="178"/>
      <c r="Z20" s="178"/>
      <c r="AA20" s="179"/>
      <c r="AB20" s="178"/>
      <c r="AC20" s="178"/>
      <c r="AD20" s="178"/>
      <c r="AE20" s="178"/>
      <c r="AF20" s="178"/>
      <c r="AG20" s="178"/>
      <c r="AH20" s="180"/>
    </row>
    <row r="21" spans="2:34" ht="21" customHeight="1" x14ac:dyDescent="0.2">
      <c r="B21" s="177"/>
      <c r="C21" s="178"/>
      <c r="D21" s="178"/>
      <c r="E21" s="178"/>
      <c r="F21" s="178"/>
      <c r="G21" s="178"/>
      <c r="H21" s="178"/>
      <c r="I21" s="178"/>
      <c r="J21" s="178"/>
      <c r="K21" s="178"/>
      <c r="L21" s="179"/>
      <c r="M21" s="178"/>
      <c r="N21" s="178"/>
      <c r="O21" s="178"/>
      <c r="P21" s="175"/>
      <c r="Q21" s="175"/>
      <c r="R21" s="178"/>
      <c r="S21" s="178"/>
      <c r="T21" s="178"/>
      <c r="U21" s="178"/>
      <c r="V21" s="178"/>
      <c r="W21" s="178"/>
      <c r="X21" s="178"/>
      <c r="Y21" s="178"/>
      <c r="Z21" s="178"/>
      <c r="AA21" s="179"/>
      <c r="AB21" s="178"/>
      <c r="AC21" s="178"/>
      <c r="AD21" s="178"/>
      <c r="AE21" s="178"/>
      <c r="AF21" s="178"/>
      <c r="AG21" s="178"/>
      <c r="AH21" s="180"/>
    </row>
    <row r="22" spans="2:34" ht="21" customHeight="1" x14ac:dyDescent="0.2">
      <c r="B22" s="177"/>
      <c r="C22" s="178"/>
      <c r="D22" s="178"/>
      <c r="E22" s="178"/>
      <c r="F22" s="178"/>
      <c r="G22" s="178"/>
      <c r="H22" s="178"/>
      <c r="I22" s="178"/>
      <c r="J22" s="178"/>
      <c r="K22" s="178"/>
      <c r="L22" s="179"/>
      <c r="M22" s="178"/>
      <c r="N22" s="178"/>
      <c r="O22" s="178"/>
      <c r="P22" s="175"/>
      <c r="Q22" s="175"/>
      <c r="R22" s="178"/>
      <c r="S22" s="178"/>
      <c r="T22" s="178"/>
      <c r="U22" s="178"/>
      <c r="V22" s="178"/>
      <c r="W22" s="178"/>
      <c r="X22" s="178"/>
      <c r="Y22" s="178"/>
      <c r="Z22" s="178"/>
      <c r="AA22" s="179"/>
      <c r="AB22" s="178"/>
      <c r="AC22" s="178"/>
      <c r="AD22" s="178"/>
      <c r="AE22" s="178"/>
      <c r="AF22" s="178"/>
      <c r="AG22" s="178"/>
      <c r="AH22" s="180"/>
    </row>
    <row r="23" spans="2:34" ht="21" customHeight="1" x14ac:dyDescent="0.2">
      <c r="B23" s="177"/>
      <c r="C23" s="178"/>
      <c r="D23" s="178"/>
      <c r="E23" s="178"/>
      <c r="F23" s="178"/>
      <c r="G23" s="178"/>
      <c r="H23" s="178"/>
      <c r="I23" s="178"/>
      <c r="J23" s="178"/>
      <c r="K23" s="178"/>
      <c r="L23" s="179"/>
      <c r="M23" s="178"/>
      <c r="N23" s="178"/>
      <c r="O23" s="178"/>
      <c r="P23" s="175"/>
      <c r="Q23" s="175"/>
      <c r="R23" s="178"/>
      <c r="S23" s="178"/>
      <c r="T23" s="178"/>
      <c r="U23" s="178"/>
      <c r="V23" s="178"/>
      <c r="W23" s="178"/>
      <c r="X23" s="178"/>
      <c r="Y23" s="178"/>
      <c r="Z23" s="178"/>
      <c r="AA23" s="179"/>
      <c r="AB23" s="178"/>
      <c r="AC23" s="178"/>
      <c r="AD23" s="178"/>
      <c r="AE23" s="178"/>
      <c r="AF23" s="178"/>
      <c r="AG23" s="178"/>
      <c r="AH23" s="180"/>
    </row>
    <row r="24" spans="2:34" ht="21" customHeight="1" x14ac:dyDescent="0.2">
      <c r="B24" s="181"/>
      <c r="C24" s="182"/>
      <c r="D24" s="182"/>
      <c r="E24" s="182"/>
      <c r="F24" s="182"/>
      <c r="G24" s="182"/>
      <c r="H24" s="182"/>
      <c r="I24" s="182"/>
      <c r="J24" s="182"/>
      <c r="K24" s="182"/>
      <c r="L24" s="183"/>
      <c r="M24" s="182"/>
      <c r="N24" s="182"/>
      <c r="O24" s="182"/>
      <c r="P24" s="184"/>
      <c r="Q24" s="184"/>
      <c r="R24" s="182"/>
      <c r="S24" s="182"/>
      <c r="T24" s="182"/>
      <c r="U24" s="182"/>
      <c r="V24" s="182"/>
      <c r="W24" s="182"/>
      <c r="X24" s="182"/>
      <c r="Y24" s="182"/>
      <c r="Z24" s="182"/>
      <c r="AA24" s="183"/>
      <c r="AB24" s="182"/>
      <c r="AC24" s="182"/>
      <c r="AD24" s="182"/>
      <c r="AE24" s="182"/>
      <c r="AF24" s="182"/>
      <c r="AG24" s="182"/>
      <c r="AH24" s="185"/>
    </row>
    <row r="25" spans="2:34" ht="21" customHeight="1" x14ac:dyDescent="0.2">
      <c r="B25" s="166" t="s">
        <v>426</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67"/>
    </row>
    <row r="26" spans="2:34" ht="21" customHeight="1" x14ac:dyDescent="0.2">
      <c r="B26" s="166" t="s">
        <v>427</v>
      </c>
      <c r="C26" s="154"/>
      <c r="D26" s="154"/>
      <c r="E26" s="154"/>
      <c r="F26" s="154"/>
      <c r="G26" s="154"/>
      <c r="H26" s="154"/>
      <c r="I26" s="154"/>
      <c r="J26" s="154"/>
      <c r="K26" s="154"/>
      <c r="L26" s="154"/>
      <c r="M26" s="154"/>
      <c r="N26" s="154"/>
      <c r="O26" s="155"/>
      <c r="P26" s="171" t="s">
        <v>428</v>
      </c>
      <c r="Q26" s="154"/>
      <c r="R26" s="154"/>
      <c r="S26" s="154"/>
      <c r="T26" s="154"/>
      <c r="U26" s="154"/>
      <c r="V26" s="154"/>
      <c r="W26" s="154"/>
      <c r="X26" s="154"/>
      <c r="Y26" s="154"/>
      <c r="Z26" s="154"/>
      <c r="AA26" s="154"/>
      <c r="AB26" s="154"/>
      <c r="AC26" s="154"/>
      <c r="AD26" s="154"/>
      <c r="AE26" s="154"/>
      <c r="AF26" s="154"/>
      <c r="AG26" s="154"/>
      <c r="AH26" s="167"/>
    </row>
    <row r="27" spans="2:34" ht="21" customHeight="1" x14ac:dyDescent="0.2">
      <c r="B27" s="163"/>
      <c r="C27" s="157"/>
      <c r="D27" s="157"/>
      <c r="E27" s="157"/>
      <c r="F27" s="157"/>
      <c r="G27" s="157"/>
      <c r="H27" s="157"/>
      <c r="I27" s="157"/>
      <c r="J27" s="157"/>
      <c r="K27" s="157"/>
      <c r="L27" s="157"/>
      <c r="M27" s="157"/>
      <c r="N27" s="157"/>
      <c r="O27" s="158"/>
      <c r="P27" s="156"/>
      <c r="Q27" s="157"/>
      <c r="R27" s="157"/>
      <c r="S27" s="157"/>
      <c r="T27" s="157"/>
      <c r="U27" s="157"/>
      <c r="V27" s="157"/>
      <c r="W27" s="157"/>
      <c r="X27" s="157"/>
      <c r="Y27" s="157"/>
      <c r="Z27" s="157"/>
      <c r="AA27" s="157"/>
      <c r="AB27" s="157"/>
      <c r="AC27" s="157"/>
      <c r="AD27" s="157"/>
      <c r="AE27" s="157"/>
      <c r="AF27" s="157"/>
      <c r="AG27" s="157"/>
      <c r="AH27" s="159"/>
    </row>
    <row r="28" spans="2:34" ht="21" customHeight="1" x14ac:dyDescent="0.2">
      <c r="B28" s="186"/>
      <c r="C28" s="184"/>
      <c r="D28" s="184"/>
      <c r="E28" s="184"/>
      <c r="F28" s="184"/>
      <c r="G28" s="184"/>
      <c r="H28" s="184"/>
      <c r="I28" s="184"/>
      <c r="J28" s="184"/>
      <c r="K28" s="184"/>
      <c r="L28" s="184"/>
      <c r="M28" s="184"/>
      <c r="N28" s="184"/>
      <c r="O28" s="187"/>
      <c r="P28" s="188"/>
      <c r="Q28" s="184"/>
      <c r="R28" s="184"/>
      <c r="S28" s="184"/>
      <c r="T28" s="184"/>
      <c r="U28" s="184"/>
      <c r="V28" s="184"/>
      <c r="W28" s="184"/>
      <c r="X28" s="184"/>
      <c r="Y28" s="184"/>
      <c r="Z28" s="184"/>
      <c r="AA28" s="184"/>
      <c r="AB28" s="184"/>
      <c r="AC28" s="184"/>
      <c r="AD28" s="184"/>
      <c r="AE28" s="184"/>
      <c r="AF28" s="184"/>
      <c r="AG28" s="184"/>
      <c r="AH28" s="189"/>
    </row>
    <row r="29" spans="2:34" ht="21" customHeight="1" x14ac:dyDescent="0.2">
      <c r="B29" s="186"/>
      <c r="C29" s="184"/>
      <c r="D29" s="184"/>
      <c r="E29" s="184"/>
      <c r="F29" s="184"/>
      <c r="G29" s="184"/>
      <c r="H29" s="184"/>
      <c r="I29" s="184"/>
      <c r="J29" s="184"/>
      <c r="K29" s="184"/>
      <c r="L29" s="184"/>
      <c r="M29" s="184"/>
      <c r="N29" s="184"/>
      <c r="O29" s="187"/>
      <c r="P29" s="188"/>
      <c r="Q29" s="184"/>
      <c r="R29" s="184"/>
      <c r="S29" s="184"/>
      <c r="T29" s="184"/>
      <c r="U29" s="184"/>
      <c r="V29" s="184"/>
      <c r="W29" s="184"/>
      <c r="X29" s="184"/>
      <c r="Y29" s="184"/>
      <c r="Z29" s="184"/>
      <c r="AA29" s="184"/>
      <c r="AB29" s="184"/>
      <c r="AC29" s="184"/>
      <c r="AD29" s="184"/>
      <c r="AE29" s="184"/>
      <c r="AF29" s="184"/>
      <c r="AG29" s="184"/>
      <c r="AH29" s="189"/>
    </row>
    <row r="30" spans="2:34" ht="21" customHeight="1" x14ac:dyDescent="0.2">
      <c r="B30" s="186"/>
      <c r="C30" s="184"/>
      <c r="D30" s="184"/>
      <c r="E30" s="184"/>
      <c r="F30" s="184"/>
      <c r="G30" s="184"/>
      <c r="H30" s="184"/>
      <c r="I30" s="184"/>
      <c r="J30" s="184"/>
      <c r="K30" s="184"/>
      <c r="L30" s="184"/>
      <c r="M30" s="184"/>
      <c r="N30" s="184"/>
      <c r="O30" s="187"/>
      <c r="P30" s="188"/>
      <c r="Q30" s="184"/>
      <c r="R30" s="184"/>
      <c r="S30" s="184"/>
      <c r="T30" s="184"/>
      <c r="U30" s="184"/>
      <c r="V30" s="184"/>
      <c r="W30" s="184"/>
      <c r="X30" s="184"/>
      <c r="Y30" s="184"/>
      <c r="Z30" s="184"/>
      <c r="AA30" s="184"/>
      <c r="AB30" s="184"/>
      <c r="AC30" s="184"/>
      <c r="AD30" s="184"/>
      <c r="AE30" s="184"/>
      <c r="AF30" s="184"/>
      <c r="AG30" s="184"/>
      <c r="AH30" s="189"/>
    </row>
    <row r="31" spans="2:34" ht="21" customHeight="1" x14ac:dyDescent="0.2">
      <c r="B31" s="164"/>
      <c r="C31" s="161"/>
      <c r="D31" s="161"/>
      <c r="E31" s="161"/>
      <c r="F31" s="161"/>
      <c r="G31" s="161"/>
      <c r="H31" s="161"/>
      <c r="I31" s="161"/>
      <c r="J31" s="161"/>
      <c r="K31" s="161"/>
      <c r="L31" s="161"/>
      <c r="M31" s="161"/>
      <c r="N31" s="161"/>
      <c r="O31" s="165"/>
      <c r="P31" s="160"/>
      <c r="Q31" s="161"/>
      <c r="R31" s="161"/>
      <c r="S31" s="161"/>
      <c r="T31" s="161"/>
      <c r="U31" s="161"/>
      <c r="V31" s="161"/>
      <c r="W31" s="161"/>
      <c r="X31" s="161"/>
      <c r="Y31" s="161"/>
      <c r="Z31" s="161"/>
      <c r="AA31" s="161"/>
      <c r="AB31" s="161"/>
      <c r="AC31" s="161"/>
      <c r="AD31" s="161"/>
      <c r="AE31" s="161"/>
      <c r="AF31" s="161"/>
      <c r="AG31" s="161"/>
      <c r="AH31" s="162"/>
    </row>
    <row r="32" spans="2:34" ht="21" customHeight="1" x14ac:dyDescent="0.2">
      <c r="B32" s="163" t="s">
        <v>429</v>
      </c>
      <c r="C32" s="157"/>
      <c r="D32" s="157"/>
      <c r="E32" s="157" t="s">
        <v>430</v>
      </c>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9"/>
    </row>
    <row r="33" spans="2:34" ht="21" customHeight="1" x14ac:dyDescent="0.2">
      <c r="B33" s="186"/>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9"/>
    </row>
    <row r="34" spans="2:34" ht="21" customHeight="1" thickBot="1" x14ac:dyDescent="0.25">
      <c r="B34" s="190"/>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2"/>
    </row>
    <row r="35" spans="2:34" ht="18" customHeight="1" x14ac:dyDescent="0.2">
      <c r="B35" s="193" t="s">
        <v>431</v>
      </c>
    </row>
    <row r="36" spans="2:34" ht="18" customHeight="1" x14ac:dyDescent="0.2">
      <c r="B36" s="193" t="s">
        <v>432</v>
      </c>
    </row>
    <row r="37" spans="2:34" ht="21" customHeight="1" x14ac:dyDescent="0.2">
      <c r="B37" s="194" t="s">
        <v>433</v>
      </c>
      <c r="D37" s="195"/>
    </row>
    <row r="38" spans="2:34" ht="21" customHeight="1" x14ac:dyDescent="0.2">
      <c r="AA38" s="193"/>
    </row>
  </sheetData>
  <mergeCells count="5">
    <mergeCell ref="B2:AH2"/>
    <mergeCell ref="B3:J3"/>
    <mergeCell ref="B4:E4"/>
    <mergeCell ref="B5:E5"/>
    <mergeCell ref="S5:V5"/>
  </mergeCells>
  <phoneticPr fontId="3"/>
  <pageMargins left="0.59055118110236227" right="0.39370078740157483" top="0.78740157480314965" bottom="0.78740157480314965" header="0.51181102362204722" footer="0.51181102362204722"/>
  <pageSetup paperSize="9" scale="9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A448-865C-4570-9DAD-EF4D4EDBA760}">
  <dimension ref="A1:AB34"/>
  <sheetViews>
    <sheetView view="pageBreakPreview" topLeftCell="A21" zoomScaleNormal="100" zoomScaleSheetLayoutView="100" workbookViewId="0">
      <selection activeCell="B3" sqref="B3:AB3"/>
    </sheetView>
  </sheetViews>
  <sheetFormatPr defaultRowHeight="14" x14ac:dyDescent="0.2"/>
  <cols>
    <col min="1" max="1" width="2.3984375" style="14" customWidth="1"/>
    <col min="2" max="2" width="8.796875" style="14"/>
    <col min="3" max="3" width="5.19921875" style="14" customWidth="1"/>
    <col min="4" max="4" width="3.296875" style="14" customWidth="1"/>
    <col min="5" max="6" width="4" style="14" customWidth="1"/>
    <col min="7" max="7" width="3.8984375" style="14" customWidth="1"/>
    <col min="8" max="8" width="3.296875" style="14" customWidth="1"/>
    <col min="9" max="11" width="4" style="14" customWidth="1"/>
    <col min="12" max="12" width="3.296875" style="14" customWidth="1"/>
    <col min="13" max="15" width="4" style="14" customWidth="1"/>
    <col min="16" max="16" width="3.296875" style="14" customWidth="1"/>
    <col min="17" max="19" width="4" style="14" customWidth="1"/>
    <col min="20" max="20" width="3.296875" style="14" customWidth="1"/>
    <col min="21" max="23" width="4" style="14" customWidth="1"/>
    <col min="24" max="24" width="3.296875" style="14" customWidth="1"/>
    <col min="25" max="27" width="4" style="14" customWidth="1"/>
    <col min="28" max="28" width="19.796875" style="14" customWidth="1"/>
    <col min="29" max="29" width="13.19921875" style="14" customWidth="1"/>
    <col min="30" max="30" width="9.296875" style="14" customWidth="1"/>
    <col min="31" max="16384" width="8.796875" style="14"/>
  </cols>
  <sheetData>
    <row r="1" spans="1:28" x14ac:dyDescent="0.2">
      <c r="A1" s="210"/>
      <c r="B1" s="211"/>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row>
    <row r="2" spans="1:28" x14ac:dyDescent="0.2">
      <c r="A2" s="210"/>
      <c r="B2" s="210" t="s">
        <v>664</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row>
    <row r="3" spans="1:28" ht="19" x14ac:dyDescent="0.3">
      <c r="A3" s="210"/>
      <c r="B3" s="1366" t="s">
        <v>466</v>
      </c>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row>
    <row r="4" spans="1:28" ht="14.5" thickBot="1" x14ac:dyDescent="0.25">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row>
    <row r="5" spans="1:28" x14ac:dyDescent="0.2">
      <c r="A5" s="210"/>
      <c r="B5" s="212" t="s">
        <v>467</v>
      </c>
      <c r="C5" s="213"/>
      <c r="D5" s="214"/>
      <c r="E5" s="1367" t="s">
        <v>468</v>
      </c>
      <c r="F5" s="1367"/>
      <c r="G5" s="214"/>
      <c r="H5" s="215"/>
      <c r="I5" s="1367" t="s">
        <v>469</v>
      </c>
      <c r="J5" s="1367"/>
      <c r="K5" s="214"/>
      <c r="L5" s="215"/>
      <c r="M5" s="1367" t="s">
        <v>470</v>
      </c>
      <c r="N5" s="1367"/>
      <c r="O5" s="214"/>
      <c r="P5" s="215"/>
      <c r="Q5" s="1367" t="s">
        <v>471</v>
      </c>
      <c r="R5" s="1367"/>
      <c r="S5" s="214"/>
      <c r="T5" s="215"/>
      <c r="U5" s="1367" t="s">
        <v>472</v>
      </c>
      <c r="V5" s="1367"/>
      <c r="W5" s="214"/>
      <c r="X5" s="215"/>
      <c r="Y5" s="1367" t="s">
        <v>473</v>
      </c>
      <c r="Z5" s="1367"/>
      <c r="AA5" s="214"/>
      <c r="AB5" s="216" t="s">
        <v>474</v>
      </c>
    </row>
    <row r="6" spans="1:28" ht="14.5" thickBot="1" x14ac:dyDescent="0.25">
      <c r="A6" s="210"/>
      <c r="B6" s="217" t="s">
        <v>475</v>
      </c>
      <c r="C6" s="218"/>
      <c r="D6" s="219"/>
      <c r="E6" s="219"/>
      <c r="F6" s="219"/>
      <c r="G6" s="219"/>
      <c r="H6" s="220"/>
      <c r="I6" s="219"/>
      <c r="J6" s="219"/>
      <c r="K6" s="219"/>
      <c r="L6" s="220"/>
      <c r="M6" s="219"/>
      <c r="N6" s="219"/>
      <c r="O6" s="219"/>
      <c r="P6" s="220"/>
      <c r="Q6" s="219"/>
      <c r="R6" s="219"/>
      <c r="S6" s="219"/>
      <c r="T6" s="220"/>
      <c r="U6" s="219"/>
      <c r="V6" s="219"/>
      <c r="W6" s="219"/>
      <c r="X6" s="220"/>
      <c r="Y6" s="219"/>
      <c r="Z6" s="219"/>
      <c r="AA6" s="219"/>
      <c r="AB6" s="221"/>
    </row>
    <row r="7" spans="1:28" x14ac:dyDescent="0.2">
      <c r="A7" s="210"/>
      <c r="B7" s="1364">
        <v>0.33333333333333331</v>
      </c>
      <c r="C7" s="222"/>
      <c r="D7" s="15"/>
      <c r="E7" s="15"/>
      <c r="F7" s="15"/>
      <c r="G7" s="15"/>
      <c r="H7" s="223"/>
      <c r="I7" s="15"/>
      <c r="J7" s="15"/>
      <c r="K7" s="15"/>
      <c r="L7" s="223"/>
      <c r="M7" s="15"/>
      <c r="N7" s="15"/>
      <c r="O7" s="15"/>
      <c r="P7" s="223"/>
      <c r="Q7" s="15"/>
      <c r="R7" s="15"/>
      <c r="S7" s="15"/>
      <c r="T7" s="223"/>
      <c r="U7" s="15"/>
      <c r="V7" s="15"/>
      <c r="W7" s="15"/>
      <c r="X7" s="223"/>
      <c r="Y7" s="15"/>
      <c r="Z7" s="15"/>
      <c r="AA7" s="15"/>
      <c r="AB7" s="224"/>
    </row>
    <row r="8" spans="1:28" x14ac:dyDescent="0.2">
      <c r="A8" s="210"/>
      <c r="B8" s="1365"/>
      <c r="C8" s="222"/>
      <c r="D8" s="15"/>
      <c r="E8" s="15"/>
      <c r="F8" s="15"/>
      <c r="G8" s="15"/>
      <c r="H8" s="223"/>
      <c r="I8" s="15"/>
      <c r="J8" s="15"/>
      <c r="K8" s="15"/>
      <c r="L8" s="223"/>
      <c r="M8" s="15"/>
      <c r="N8" s="15"/>
      <c r="O8" s="15"/>
      <c r="P8" s="223"/>
      <c r="Q8" s="15"/>
      <c r="R8" s="15"/>
      <c r="S8" s="15"/>
      <c r="T8" s="223"/>
      <c r="U8" s="15"/>
      <c r="V8" s="15"/>
      <c r="W8" s="15"/>
      <c r="X8" s="223"/>
      <c r="Y8" s="15"/>
      <c r="Z8" s="15"/>
      <c r="AA8" s="15"/>
      <c r="AB8" s="224"/>
    </row>
    <row r="9" spans="1:28" x14ac:dyDescent="0.2">
      <c r="A9" s="210"/>
      <c r="B9" s="1362">
        <v>0.375</v>
      </c>
      <c r="C9" s="222"/>
      <c r="D9" s="15"/>
      <c r="E9" s="15"/>
      <c r="F9" s="15"/>
      <c r="G9" s="15"/>
      <c r="H9" s="223"/>
      <c r="I9" s="15"/>
      <c r="J9" s="15"/>
      <c r="K9" s="15"/>
      <c r="L9" s="223"/>
      <c r="M9" s="15"/>
      <c r="N9" s="15"/>
      <c r="O9" s="15"/>
      <c r="P9" s="223"/>
      <c r="Q9" s="15"/>
      <c r="R9" s="15"/>
      <c r="S9" s="15"/>
      <c r="T9" s="223"/>
      <c r="U9" s="15"/>
      <c r="V9" s="15"/>
      <c r="W9" s="15"/>
      <c r="X9" s="223"/>
      <c r="Y9" s="15"/>
      <c r="Z9" s="15"/>
      <c r="AA9" s="15"/>
      <c r="AB9" s="225"/>
    </row>
    <row r="10" spans="1:28" x14ac:dyDescent="0.2">
      <c r="A10" s="210"/>
      <c r="B10" s="1365"/>
      <c r="C10" s="222"/>
      <c r="D10" s="15"/>
      <c r="E10" s="226"/>
      <c r="F10" s="227"/>
      <c r="G10" s="227"/>
      <c r="H10" s="223"/>
      <c r="I10" s="226"/>
      <c r="J10" s="227"/>
      <c r="K10" s="227"/>
      <c r="L10" s="223"/>
      <c r="M10" s="226"/>
      <c r="N10" s="227"/>
      <c r="O10" s="227"/>
      <c r="P10" s="223"/>
      <c r="Q10" s="226"/>
      <c r="R10" s="227"/>
      <c r="S10" s="227"/>
      <c r="T10" s="223"/>
      <c r="U10" s="226"/>
      <c r="V10" s="227"/>
      <c r="W10" s="227"/>
      <c r="X10" s="223"/>
      <c r="Y10" s="226"/>
      <c r="Z10" s="227"/>
      <c r="AA10" s="227"/>
      <c r="AB10" s="228"/>
    </row>
    <row r="11" spans="1:28" x14ac:dyDescent="0.2">
      <c r="A11" s="210"/>
      <c r="B11" s="1362">
        <v>0.41666666666666669</v>
      </c>
      <c r="C11" s="222"/>
      <c r="D11" s="15"/>
      <c r="E11" s="226"/>
      <c r="F11" s="227"/>
      <c r="G11" s="227"/>
      <c r="H11" s="223"/>
      <c r="I11" s="226"/>
      <c r="J11" s="227"/>
      <c r="K11" s="227"/>
      <c r="L11" s="223"/>
      <c r="M11" s="226"/>
      <c r="N11" s="227"/>
      <c r="O11" s="227"/>
      <c r="P11" s="223"/>
      <c r="Q11" s="226"/>
      <c r="R11" s="227"/>
      <c r="S11" s="227"/>
      <c r="T11" s="223"/>
      <c r="U11" s="226"/>
      <c r="V11" s="227"/>
      <c r="W11" s="227"/>
      <c r="X11" s="223"/>
      <c r="Y11" s="226"/>
      <c r="Z11" s="227"/>
      <c r="AA11" s="227"/>
      <c r="AB11" s="229"/>
    </row>
    <row r="12" spans="1:28" x14ac:dyDescent="0.2">
      <c r="A12" s="210"/>
      <c r="B12" s="1365"/>
      <c r="C12" s="222"/>
      <c r="D12" s="15"/>
      <c r="E12" s="226"/>
      <c r="F12" s="226"/>
      <c r="G12" s="226"/>
      <c r="H12" s="223"/>
      <c r="I12" s="226"/>
      <c r="J12" s="226"/>
      <c r="K12" s="226"/>
      <c r="L12" s="223"/>
      <c r="M12" s="226"/>
      <c r="N12" s="226"/>
      <c r="O12" s="226"/>
      <c r="P12" s="223"/>
      <c r="Q12" s="226"/>
      <c r="R12" s="226"/>
      <c r="S12" s="226"/>
      <c r="T12" s="223"/>
      <c r="U12" s="226"/>
      <c r="V12" s="226"/>
      <c r="W12" s="226"/>
      <c r="X12" s="223"/>
      <c r="Y12" s="226"/>
      <c r="Z12" s="226"/>
      <c r="AA12" s="226"/>
      <c r="AB12" s="224"/>
    </row>
    <row r="13" spans="1:28" x14ac:dyDescent="0.2">
      <c r="A13" s="210"/>
      <c r="B13" s="1362">
        <v>0.45833333333333298</v>
      </c>
      <c r="C13" s="222"/>
      <c r="D13" s="15"/>
      <c r="E13" s="226"/>
      <c r="F13" s="226"/>
      <c r="G13" s="226"/>
      <c r="H13" s="223"/>
      <c r="I13" s="226"/>
      <c r="J13" s="226"/>
      <c r="K13" s="226"/>
      <c r="L13" s="223"/>
      <c r="M13" s="226"/>
      <c r="N13" s="226"/>
      <c r="O13" s="226"/>
      <c r="P13" s="223"/>
      <c r="Q13" s="226"/>
      <c r="R13" s="226"/>
      <c r="S13" s="226"/>
      <c r="T13" s="223"/>
      <c r="U13" s="226"/>
      <c r="V13" s="226"/>
      <c r="W13" s="226"/>
      <c r="X13" s="223"/>
      <c r="Y13" s="226"/>
      <c r="Z13" s="226"/>
      <c r="AA13" s="226"/>
      <c r="AB13" s="224"/>
    </row>
    <row r="14" spans="1:28" x14ac:dyDescent="0.2">
      <c r="A14" s="210"/>
      <c r="B14" s="1365"/>
      <c r="C14" s="222"/>
      <c r="D14" s="15"/>
      <c r="E14" s="230"/>
      <c r="F14" s="226"/>
      <c r="G14" s="226"/>
      <c r="H14" s="223"/>
      <c r="I14" s="230"/>
      <c r="J14" s="226"/>
      <c r="K14" s="226"/>
      <c r="L14" s="223"/>
      <c r="M14" s="230"/>
      <c r="N14" s="226"/>
      <c r="O14" s="226"/>
      <c r="P14" s="223"/>
      <c r="Q14" s="230"/>
      <c r="R14" s="226"/>
      <c r="S14" s="226"/>
      <c r="T14" s="223"/>
      <c r="U14" s="230"/>
      <c r="V14" s="226"/>
      <c r="W14" s="226"/>
      <c r="X14" s="223"/>
      <c r="Y14" s="230"/>
      <c r="Z14" s="226"/>
      <c r="AA14" s="226"/>
      <c r="AB14" s="224"/>
    </row>
    <row r="15" spans="1:28" x14ac:dyDescent="0.2">
      <c r="A15" s="210"/>
      <c r="B15" s="1362">
        <v>0.5</v>
      </c>
      <c r="C15" s="222"/>
      <c r="D15" s="15"/>
      <c r="E15" s="231"/>
      <c r="F15" s="231"/>
      <c r="G15" s="226"/>
      <c r="H15" s="223"/>
      <c r="I15" s="231"/>
      <c r="J15" s="231"/>
      <c r="K15" s="226"/>
      <c r="L15" s="223"/>
      <c r="M15" s="231"/>
      <c r="N15" s="231"/>
      <c r="O15" s="226"/>
      <c r="P15" s="223"/>
      <c r="Q15" s="231"/>
      <c r="R15" s="231"/>
      <c r="S15" s="226"/>
      <c r="T15" s="223"/>
      <c r="U15" s="231"/>
      <c r="V15" s="231"/>
      <c r="W15" s="226"/>
      <c r="X15" s="223"/>
      <c r="Y15" s="231"/>
      <c r="Z15" s="231"/>
      <c r="AA15" s="226"/>
      <c r="AB15" s="224"/>
    </row>
    <row r="16" spans="1:28" x14ac:dyDescent="0.2">
      <c r="A16" s="210"/>
      <c r="B16" s="1365"/>
      <c r="C16" s="222"/>
      <c r="D16" s="15"/>
      <c r="E16" s="231"/>
      <c r="F16" s="231"/>
      <c r="G16" s="226"/>
      <c r="H16" s="223"/>
      <c r="I16" s="231"/>
      <c r="J16" s="231"/>
      <c r="K16" s="226"/>
      <c r="L16" s="223"/>
      <c r="M16" s="231"/>
      <c r="N16" s="231"/>
      <c r="O16" s="226"/>
      <c r="P16" s="223"/>
      <c r="Q16" s="231"/>
      <c r="R16" s="231"/>
      <c r="S16" s="226"/>
      <c r="T16" s="223"/>
      <c r="U16" s="231"/>
      <c r="V16" s="231"/>
      <c r="W16" s="226"/>
      <c r="X16" s="223"/>
      <c r="Y16" s="231"/>
      <c r="Z16" s="231"/>
      <c r="AA16" s="226"/>
      <c r="AB16" s="224"/>
    </row>
    <row r="17" spans="1:28" x14ac:dyDescent="0.2">
      <c r="A17" s="210"/>
      <c r="B17" s="1362">
        <v>0.54166666666666596</v>
      </c>
      <c r="C17" s="222"/>
      <c r="D17" s="15"/>
      <c r="E17" s="230"/>
      <c r="F17" s="226"/>
      <c r="G17" s="226"/>
      <c r="H17" s="223"/>
      <c r="I17" s="230"/>
      <c r="J17" s="226"/>
      <c r="K17" s="226"/>
      <c r="L17" s="223"/>
      <c r="M17" s="230"/>
      <c r="N17" s="226"/>
      <c r="O17" s="226"/>
      <c r="P17" s="223"/>
      <c r="Q17" s="230"/>
      <c r="R17" s="226"/>
      <c r="S17" s="226"/>
      <c r="T17" s="223"/>
      <c r="U17" s="230"/>
      <c r="V17" s="226"/>
      <c r="W17" s="226"/>
      <c r="X17" s="223"/>
      <c r="Y17" s="230"/>
      <c r="Z17" s="226"/>
      <c r="AA17" s="226"/>
      <c r="AB17" s="224"/>
    </row>
    <row r="18" spans="1:28" x14ac:dyDescent="0.2">
      <c r="A18" s="210"/>
      <c r="B18" s="1365"/>
      <c r="C18" s="222"/>
      <c r="D18" s="15"/>
      <c r="E18" s="231"/>
      <c r="F18" s="231"/>
      <c r="G18" s="226"/>
      <c r="H18" s="223"/>
      <c r="I18" s="231"/>
      <c r="J18" s="231"/>
      <c r="K18" s="226"/>
      <c r="L18" s="223"/>
      <c r="M18" s="231"/>
      <c r="N18" s="231"/>
      <c r="O18" s="226"/>
      <c r="P18" s="223"/>
      <c r="Q18" s="231"/>
      <c r="R18" s="231"/>
      <c r="S18" s="226"/>
      <c r="T18" s="223"/>
      <c r="U18" s="231"/>
      <c r="V18" s="231"/>
      <c r="W18" s="226"/>
      <c r="X18" s="223"/>
      <c r="Y18" s="231"/>
      <c r="Z18" s="231"/>
      <c r="AA18" s="226"/>
      <c r="AB18" s="224"/>
    </row>
    <row r="19" spans="1:28" x14ac:dyDescent="0.2">
      <c r="A19" s="210"/>
      <c r="B19" s="1362">
        <v>0.58333333333333304</v>
      </c>
      <c r="C19" s="222"/>
      <c r="D19" s="15"/>
      <c r="E19" s="231"/>
      <c r="F19" s="231"/>
      <c r="G19" s="226"/>
      <c r="H19" s="223"/>
      <c r="I19" s="231"/>
      <c r="J19" s="231"/>
      <c r="K19" s="226"/>
      <c r="L19" s="223"/>
      <c r="M19" s="231"/>
      <c r="N19" s="231"/>
      <c r="O19" s="226"/>
      <c r="P19" s="223"/>
      <c r="Q19" s="231"/>
      <c r="R19" s="231"/>
      <c r="S19" s="226"/>
      <c r="T19" s="223"/>
      <c r="U19" s="231"/>
      <c r="V19" s="231"/>
      <c r="W19" s="226"/>
      <c r="X19" s="223"/>
      <c r="Y19" s="231"/>
      <c r="Z19" s="231"/>
      <c r="AA19" s="226"/>
      <c r="AB19" s="224"/>
    </row>
    <row r="20" spans="1:28" x14ac:dyDescent="0.2">
      <c r="A20" s="210"/>
      <c r="B20" s="1365"/>
      <c r="C20" s="222"/>
      <c r="D20" s="15"/>
      <c r="E20" s="231"/>
      <c r="F20" s="231"/>
      <c r="G20" s="226"/>
      <c r="H20" s="223"/>
      <c r="I20" s="231"/>
      <c r="J20" s="231"/>
      <c r="K20" s="226"/>
      <c r="L20" s="223"/>
      <c r="M20" s="231"/>
      <c r="N20" s="231"/>
      <c r="O20" s="226"/>
      <c r="P20" s="223"/>
      <c r="Q20" s="231"/>
      <c r="R20" s="231"/>
      <c r="S20" s="226"/>
      <c r="T20" s="223"/>
      <c r="U20" s="231"/>
      <c r="V20" s="231"/>
      <c r="W20" s="226"/>
      <c r="X20" s="223"/>
      <c r="Y20" s="231"/>
      <c r="Z20" s="231"/>
      <c r="AA20" s="226"/>
      <c r="AB20" s="224"/>
    </row>
    <row r="21" spans="1:28" x14ac:dyDescent="0.2">
      <c r="A21" s="210"/>
      <c r="B21" s="1362">
        <v>0.625</v>
      </c>
      <c r="C21" s="222"/>
      <c r="D21" s="15"/>
      <c r="E21" s="231"/>
      <c r="F21" s="231"/>
      <c r="G21" s="226"/>
      <c r="H21" s="223"/>
      <c r="I21" s="231"/>
      <c r="J21" s="231"/>
      <c r="K21" s="226"/>
      <c r="L21" s="223"/>
      <c r="M21" s="231"/>
      <c r="N21" s="231"/>
      <c r="O21" s="226"/>
      <c r="P21" s="223"/>
      <c r="Q21" s="231"/>
      <c r="R21" s="231"/>
      <c r="S21" s="226"/>
      <c r="T21" s="223"/>
      <c r="U21" s="231"/>
      <c r="V21" s="231"/>
      <c r="W21" s="226"/>
      <c r="X21" s="223"/>
      <c r="Y21" s="231"/>
      <c r="Z21" s="231"/>
      <c r="AA21" s="226"/>
      <c r="AB21" s="224"/>
    </row>
    <row r="22" spans="1:28" x14ac:dyDescent="0.2">
      <c r="A22" s="210"/>
      <c r="B22" s="1365"/>
      <c r="C22" s="222"/>
      <c r="D22" s="15"/>
      <c r="E22" s="231"/>
      <c r="F22" s="231"/>
      <c r="G22" s="226"/>
      <c r="H22" s="223"/>
      <c r="I22" s="231"/>
      <c r="J22" s="231"/>
      <c r="K22" s="226"/>
      <c r="L22" s="223"/>
      <c r="M22" s="231"/>
      <c r="N22" s="231"/>
      <c r="O22" s="226"/>
      <c r="P22" s="223"/>
      <c r="Q22" s="231"/>
      <c r="R22" s="231"/>
      <c r="S22" s="226"/>
      <c r="T22" s="223"/>
      <c r="U22" s="231"/>
      <c r="V22" s="231"/>
      <c r="W22" s="226"/>
      <c r="X22" s="223"/>
      <c r="Y22" s="231"/>
      <c r="Z22" s="231"/>
      <c r="AA22" s="226"/>
      <c r="AB22" s="224"/>
    </row>
    <row r="23" spans="1:28" x14ac:dyDescent="0.2">
      <c r="A23" s="210"/>
      <c r="B23" s="1362">
        <v>0.66666666666666596</v>
      </c>
      <c r="C23" s="222"/>
      <c r="D23" s="15"/>
      <c r="E23" s="15"/>
      <c r="F23" s="15"/>
      <c r="G23" s="226"/>
      <c r="H23" s="223"/>
      <c r="I23" s="15"/>
      <c r="J23" s="15"/>
      <c r="K23" s="226"/>
      <c r="L23" s="223"/>
      <c r="M23" s="15"/>
      <c r="N23" s="15"/>
      <c r="O23" s="226"/>
      <c r="P23" s="223"/>
      <c r="Q23" s="15"/>
      <c r="R23" s="15"/>
      <c r="S23" s="226"/>
      <c r="T23" s="223"/>
      <c r="U23" s="15"/>
      <c r="V23" s="15"/>
      <c r="W23" s="226"/>
      <c r="X23" s="223"/>
      <c r="Y23" s="15"/>
      <c r="Z23" s="15"/>
      <c r="AA23" s="226"/>
      <c r="AB23" s="224"/>
    </row>
    <row r="24" spans="1:28" x14ac:dyDescent="0.2">
      <c r="A24" s="210"/>
      <c r="B24" s="1365"/>
      <c r="C24" s="222"/>
      <c r="D24" s="15"/>
      <c r="E24" s="226"/>
      <c r="F24" s="226"/>
      <c r="G24" s="232"/>
      <c r="H24" s="223"/>
      <c r="I24" s="226"/>
      <c r="J24" s="226"/>
      <c r="K24" s="232"/>
      <c r="L24" s="223"/>
      <c r="M24" s="226"/>
      <c r="N24" s="226"/>
      <c r="O24" s="232"/>
      <c r="P24" s="223"/>
      <c r="Q24" s="226"/>
      <c r="R24" s="226"/>
      <c r="S24" s="232"/>
      <c r="T24" s="223"/>
      <c r="U24" s="226"/>
      <c r="V24" s="226"/>
      <c r="W24" s="232"/>
      <c r="X24" s="223"/>
      <c r="Y24" s="226"/>
      <c r="Z24" s="226"/>
      <c r="AA24" s="232"/>
      <c r="AB24" s="224"/>
    </row>
    <row r="25" spans="1:28" x14ac:dyDescent="0.2">
      <c r="A25" s="210"/>
      <c r="B25" s="1362">
        <v>0.70833333333333304</v>
      </c>
      <c r="C25" s="222"/>
      <c r="D25" s="15"/>
      <c r="E25" s="226"/>
      <c r="F25" s="227"/>
      <c r="G25" s="227"/>
      <c r="H25" s="223"/>
      <c r="I25" s="226"/>
      <c r="J25" s="227"/>
      <c r="K25" s="227"/>
      <c r="L25" s="223"/>
      <c r="M25" s="226"/>
      <c r="N25" s="227"/>
      <c r="O25" s="227"/>
      <c r="P25" s="223"/>
      <c r="Q25" s="226"/>
      <c r="R25" s="227"/>
      <c r="S25" s="227"/>
      <c r="T25" s="223"/>
      <c r="U25" s="226"/>
      <c r="V25" s="227"/>
      <c r="W25" s="227"/>
      <c r="X25" s="223"/>
      <c r="Y25" s="226"/>
      <c r="Z25" s="227"/>
      <c r="AA25" s="227"/>
      <c r="AB25" s="224"/>
    </row>
    <row r="26" spans="1:28" x14ac:dyDescent="0.2">
      <c r="A26" s="210"/>
      <c r="B26" s="1365"/>
      <c r="C26" s="222"/>
      <c r="D26" s="15"/>
      <c r="E26" s="226"/>
      <c r="F26" s="227"/>
      <c r="G26" s="227"/>
      <c r="H26" s="223"/>
      <c r="I26" s="226"/>
      <c r="J26" s="227"/>
      <c r="K26" s="227"/>
      <c r="L26" s="223"/>
      <c r="M26" s="226"/>
      <c r="N26" s="227"/>
      <c r="O26" s="227"/>
      <c r="P26" s="223"/>
      <c r="Q26" s="226"/>
      <c r="R26" s="227"/>
      <c r="S26" s="227"/>
      <c r="T26" s="223"/>
      <c r="U26" s="226"/>
      <c r="V26" s="227"/>
      <c r="W26" s="227"/>
      <c r="X26" s="223"/>
      <c r="Y26" s="226"/>
      <c r="Z26" s="227"/>
      <c r="AA26" s="227"/>
      <c r="AB26" s="224"/>
    </row>
    <row r="27" spans="1:28" x14ac:dyDescent="0.2">
      <c r="A27" s="210"/>
      <c r="B27" s="1362">
        <v>0.75</v>
      </c>
      <c r="C27" s="222"/>
      <c r="D27" s="15"/>
      <c r="E27" s="15"/>
      <c r="F27" s="15"/>
      <c r="G27" s="15"/>
      <c r="H27" s="223"/>
      <c r="I27" s="15"/>
      <c r="J27" s="15"/>
      <c r="K27" s="15"/>
      <c r="L27" s="223"/>
      <c r="M27" s="15"/>
      <c r="N27" s="15"/>
      <c r="O27" s="15"/>
      <c r="P27" s="223"/>
      <c r="Q27" s="15"/>
      <c r="R27" s="15"/>
      <c r="S27" s="15"/>
      <c r="T27" s="223"/>
      <c r="U27" s="15"/>
      <c r="V27" s="15"/>
      <c r="W27" s="15"/>
      <c r="X27" s="223"/>
      <c r="Y27" s="15"/>
      <c r="Z27" s="15"/>
      <c r="AA27" s="15"/>
      <c r="AB27" s="224"/>
    </row>
    <row r="28" spans="1:28" x14ac:dyDescent="0.2">
      <c r="A28" s="210"/>
      <c r="B28" s="1365"/>
      <c r="C28" s="222"/>
      <c r="D28" s="15"/>
      <c r="E28" s="15"/>
      <c r="F28" s="15"/>
      <c r="G28" s="15"/>
      <c r="H28" s="223"/>
      <c r="I28" s="15"/>
      <c r="J28" s="15"/>
      <c r="K28" s="15"/>
      <c r="L28" s="223"/>
      <c r="M28" s="15"/>
      <c r="N28" s="15"/>
      <c r="O28" s="15"/>
      <c r="P28" s="223"/>
      <c r="Q28" s="15"/>
      <c r="R28" s="15"/>
      <c r="S28" s="15"/>
      <c r="T28" s="223"/>
      <c r="U28" s="15"/>
      <c r="V28" s="15"/>
      <c r="W28" s="15"/>
      <c r="X28" s="223"/>
      <c r="Y28" s="15"/>
      <c r="Z28" s="15"/>
      <c r="AA28" s="15"/>
      <c r="AB28" s="224"/>
    </row>
    <row r="29" spans="1:28" x14ac:dyDescent="0.2">
      <c r="A29" s="210"/>
      <c r="B29" s="1362">
        <v>0.79166666666666696</v>
      </c>
      <c r="C29" s="222"/>
      <c r="D29" s="15"/>
      <c r="E29" s="15"/>
      <c r="F29" s="15"/>
      <c r="G29" s="15"/>
      <c r="H29" s="223"/>
      <c r="I29" s="15"/>
      <c r="J29" s="15"/>
      <c r="K29" s="15"/>
      <c r="L29" s="223"/>
      <c r="M29" s="15"/>
      <c r="N29" s="15"/>
      <c r="O29" s="15"/>
      <c r="P29" s="223"/>
      <c r="Q29" s="15"/>
      <c r="R29" s="15"/>
      <c r="S29" s="15"/>
      <c r="T29" s="223"/>
      <c r="U29" s="15"/>
      <c r="V29" s="15"/>
      <c r="W29" s="15"/>
      <c r="X29" s="223"/>
      <c r="Y29" s="15"/>
      <c r="Z29" s="15"/>
      <c r="AA29" s="15"/>
      <c r="AB29" s="224"/>
    </row>
    <row r="30" spans="1:28" ht="14.5" thickBot="1" x14ac:dyDescent="0.25">
      <c r="A30" s="210"/>
      <c r="B30" s="1363"/>
      <c r="C30" s="218"/>
      <c r="D30" s="219"/>
      <c r="E30" s="219"/>
      <c r="F30" s="219"/>
      <c r="G30" s="219"/>
      <c r="H30" s="220"/>
      <c r="I30" s="219"/>
      <c r="J30" s="219"/>
      <c r="K30" s="219"/>
      <c r="L30" s="220"/>
      <c r="M30" s="219"/>
      <c r="N30" s="219"/>
      <c r="O30" s="219"/>
      <c r="P30" s="220"/>
      <c r="Q30" s="219"/>
      <c r="R30" s="219"/>
      <c r="S30" s="219"/>
      <c r="T30" s="220"/>
      <c r="U30" s="219"/>
      <c r="V30" s="219"/>
      <c r="W30" s="219"/>
      <c r="X30" s="220"/>
      <c r="Y30" s="219"/>
      <c r="Z30" s="219"/>
      <c r="AA30" s="219"/>
      <c r="AB30" s="221"/>
    </row>
    <row r="31" spans="1:28" x14ac:dyDescent="0.2">
      <c r="A31" s="210"/>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row>
    <row r="32" spans="1:28" x14ac:dyDescent="0.2">
      <c r="A32" s="210"/>
      <c r="B32" s="210" t="s">
        <v>476</v>
      </c>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row>
    <row r="33" spans="1:28" x14ac:dyDescent="0.2">
      <c r="A33" s="210"/>
      <c r="B33" s="210" t="s">
        <v>477</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row>
    <row r="34" spans="1:28" x14ac:dyDescent="0.2">
      <c r="A34" s="210"/>
      <c r="B34" s="210" t="s">
        <v>478</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row>
  </sheetData>
  <mergeCells count="19">
    <mergeCell ref="B3:AB3"/>
    <mergeCell ref="E5:F5"/>
    <mergeCell ref="I5:J5"/>
    <mergeCell ref="M5:N5"/>
    <mergeCell ref="Q5:R5"/>
    <mergeCell ref="U5:V5"/>
    <mergeCell ref="Y5:Z5"/>
    <mergeCell ref="B29:B30"/>
    <mergeCell ref="B7:B8"/>
    <mergeCell ref="B9:B10"/>
    <mergeCell ref="B11:B12"/>
    <mergeCell ref="B13:B14"/>
    <mergeCell ref="B15:B16"/>
    <mergeCell ref="B17:B18"/>
    <mergeCell ref="B19:B20"/>
    <mergeCell ref="B21:B22"/>
    <mergeCell ref="B23:B24"/>
    <mergeCell ref="B25:B26"/>
    <mergeCell ref="B27:B28"/>
  </mergeCells>
  <phoneticPr fontId="3"/>
  <pageMargins left="0.78740157480314965" right="0.78740157480314965" top="0.6692913385826772" bottom="0.59055118110236227"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E328-1837-4DC1-BF58-CDA0CE6E8A8A}">
  <sheetPr>
    <pageSetUpPr fitToPage="1"/>
  </sheetPr>
  <dimension ref="B1:M19"/>
  <sheetViews>
    <sheetView showGridLines="0" topLeftCell="A10" zoomScaleNormal="100" workbookViewId="0">
      <selection activeCell="H22" sqref="H22"/>
    </sheetView>
  </sheetViews>
  <sheetFormatPr defaultColWidth="9.8984375" defaultRowHeight="13" x14ac:dyDescent="0.3"/>
  <cols>
    <col min="1" max="2" width="9.8984375" style="105"/>
    <col min="3" max="3" width="14.296875" style="105" customWidth="1"/>
    <col min="4" max="4" width="17.19921875" style="105" customWidth="1"/>
    <col min="5" max="8" width="11.69921875" style="105" customWidth="1"/>
    <col min="9" max="9" width="9.8984375" style="105"/>
    <col min="10" max="12" width="6.19921875" style="105" customWidth="1"/>
    <col min="13" max="16384" width="9.8984375" style="105"/>
  </cols>
  <sheetData>
    <row r="1" spans="2:13" x14ac:dyDescent="0.3">
      <c r="B1" s="105" t="s">
        <v>364</v>
      </c>
    </row>
    <row r="2" spans="2:13" x14ac:dyDescent="0.3">
      <c r="B2" s="105" t="s">
        <v>0</v>
      </c>
    </row>
    <row r="3" spans="2:13" ht="25.5" customHeight="1" x14ac:dyDescent="0.3">
      <c r="B3" s="1378" t="s">
        <v>365</v>
      </c>
      <c r="C3" s="1379"/>
      <c r="D3" s="1380"/>
      <c r="E3" s="1381"/>
      <c r="F3" s="1381"/>
      <c r="G3" s="1381"/>
      <c r="H3" s="1381"/>
    </row>
    <row r="4" spans="2:13" ht="13.5" thickBot="1" x14ac:dyDescent="0.35"/>
    <row r="5" spans="2:13" ht="28.5" customHeight="1" x14ac:dyDescent="0.3">
      <c r="B5" s="106"/>
      <c r="C5" s="107"/>
      <c r="D5" s="107"/>
      <c r="E5" s="107"/>
      <c r="F5" s="107"/>
      <c r="G5" s="107"/>
      <c r="H5" s="107"/>
      <c r="I5" s="107"/>
      <c r="J5" s="107"/>
      <c r="K5" s="107"/>
      <c r="L5" s="107"/>
      <c r="M5" s="108"/>
    </row>
    <row r="6" spans="2:13" ht="22.5" customHeight="1" x14ac:dyDescent="0.3">
      <c r="B6" s="109"/>
      <c r="C6" s="110"/>
      <c r="D6" s="111"/>
      <c r="E6" s="110"/>
      <c r="F6" s="112"/>
      <c r="G6" s="1370"/>
      <c r="H6" s="1372"/>
      <c r="I6" s="1381" t="s">
        <v>366</v>
      </c>
      <c r="J6" s="1381"/>
      <c r="K6" s="1381"/>
      <c r="L6" s="1381"/>
      <c r="M6" s="113"/>
    </row>
    <row r="7" spans="2:13" ht="22.5" customHeight="1" x14ac:dyDescent="0.3">
      <c r="B7" s="109"/>
      <c r="C7" s="114"/>
      <c r="D7" s="115" t="s">
        <v>367</v>
      </c>
      <c r="E7" s="116" t="s">
        <v>368</v>
      </c>
      <c r="F7" s="117" t="s">
        <v>369</v>
      </c>
      <c r="G7" s="1377" t="s">
        <v>370</v>
      </c>
      <c r="H7" s="1375"/>
      <c r="L7" s="118"/>
      <c r="M7" s="113"/>
    </row>
    <row r="8" spans="2:13" ht="22.5" customHeight="1" x14ac:dyDescent="0.3">
      <c r="B8" s="109"/>
      <c r="C8" s="114"/>
      <c r="D8" s="115" t="s">
        <v>371</v>
      </c>
      <c r="E8" s="116" t="s">
        <v>372</v>
      </c>
      <c r="F8" s="117" t="s">
        <v>372</v>
      </c>
      <c r="G8" s="1377" t="s">
        <v>373</v>
      </c>
      <c r="H8" s="1375"/>
      <c r="L8" s="119"/>
      <c r="M8" s="113"/>
    </row>
    <row r="9" spans="2:13" ht="22.5" customHeight="1" x14ac:dyDescent="0.3">
      <c r="B9" s="109"/>
      <c r="C9" s="114"/>
      <c r="D9" s="120"/>
      <c r="E9" s="121"/>
      <c r="F9" s="122"/>
      <c r="G9" s="1368"/>
      <c r="H9" s="1369"/>
      <c r="K9" s="105" t="s">
        <v>374</v>
      </c>
      <c r="M9" s="113"/>
    </row>
    <row r="10" spans="2:13" ht="22.5" customHeight="1" x14ac:dyDescent="0.3">
      <c r="B10" s="109"/>
      <c r="C10" s="123"/>
      <c r="D10" s="119"/>
      <c r="L10" s="119"/>
      <c r="M10" s="113"/>
    </row>
    <row r="11" spans="2:13" ht="22.5" customHeight="1" x14ac:dyDescent="0.3">
      <c r="B11" s="109"/>
      <c r="C11" s="123" t="s">
        <v>375</v>
      </c>
      <c r="D11" s="119"/>
      <c r="L11" s="124"/>
      <c r="M11" s="113"/>
    </row>
    <row r="12" spans="2:13" ht="22.5" customHeight="1" x14ac:dyDescent="0.3">
      <c r="B12" s="109"/>
      <c r="C12" s="123" t="s">
        <v>376</v>
      </c>
      <c r="D12" s="119"/>
      <c r="E12" s="110"/>
      <c r="F12" s="112"/>
      <c r="G12" s="112"/>
      <c r="H12" s="118"/>
      <c r="J12" s="1370"/>
      <c r="K12" s="1371"/>
      <c r="L12" s="1372"/>
      <c r="M12" s="113"/>
    </row>
    <row r="13" spans="2:13" ht="22.5" customHeight="1" x14ac:dyDescent="0.3">
      <c r="B13" s="109"/>
      <c r="C13" s="123"/>
      <c r="D13" s="119"/>
      <c r="E13" s="116" t="s">
        <v>377</v>
      </c>
      <c r="G13" s="105" t="s">
        <v>378</v>
      </c>
      <c r="H13" s="119"/>
      <c r="J13" s="1373" t="s">
        <v>379</v>
      </c>
      <c r="K13" s="1374"/>
      <c r="L13" s="1375"/>
      <c r="M13" s="113"/>
    </row>
    <row r="14" spans="2:13" ht="22.5" customHeight="1" x14ac:dyDescent="0.3">
      <c r="B14" s="109"/>
      <c r="C14" s="123"/>
      <c r="D14" s="119"/>
      <c r="E14" s="116" t="s">
        <v>372</v>
      </c>
      <c r="H14" s="119"/>
      <c r="J14" s="1373"/>
      <c r="K14" s="1374"/>
      <c r="L14" s="1375"/>
      <c r="M14" s="113"/>
    </row>
    <row r="15" spans="2:13" ht="22.5" customHeight="1" x14ac:dyDescent="0.3">
      <c r="B15" s="109"/>
      <c r="C15" s="120"/>
      <c r="D15" s="124"/>
      <c r="E15" s="121"/>
      <c r="F15" s="122"/>
      <c r="G15" s="122"/>
      <c r="H15" s="124"/>
      <c r="I15" s="121"/>
      <c r="J15" s="1368"/>
      <c r="K15" s="1376"/>
      <c r="L15" s="1369"/>
      <c r="M15" s="113"/>
    </row>
    <row r="16" spans="2:13" ht="71.25" customHeight="1" thickBot="1" x14ac:dyDescent="0.35">
      <c r="B16" s="125"/>
      <c r="C16" s="126"/>
      <c r="D16" s="126"/>
      <c r="E16" s="126"/>
      <c r="F16" s="126"/>
      <c r="G16" s="126"/>
      <c r="H16" s="126"/>
      <c r="I16" s="126"/>
      <c r="J16" s="126"/>
      <c r="K16" s="126"/>
      <c r="L16" s="126"/>
      <c r="M16" s="127"/>
    </row>
    <row r="17" spans="2:3" ht="22.5" customHeight="1" x14ac:dyDescent="0.3">
      <c r="B17" s="128" t="s">
        <v>380</v>
      </c>
      <c r="C17" s="105" t="s">
        <v>381</v>
      </c>
    </row>
    <row r="18" spans="2:3" ht="22.5" customHeight="1" x14ac:dyDescent="0.3">
      <c r="B18" s="105">
        <v>2</v>
      </c>
      <c r="C18" s="105" t="s">
        <v>382</v>
      </c>
    </row>
    <row r="19" spans="2:3" ht="22.5" customHeight="1" x14ac:dyDescent="0.3">
      <c r="B19" s="105">
        <v>3</v>
      </c>
      <c r="C19" s="105" t="s">
        <v>383</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00ED-AE71-4A7F-AE77-1306974BC010}">
  <sheetPr>
    <pageSetUpPr fitToPage="1"/>
  </sheetPr>
  <dimension ref="A1:B16"/>
  <sheetViews>
    <sheetView topLeftCell="A13" zoomScaleNormal="100" zoomScaleSheetLayoutView="80" workbookViewId="0"/>
  </sheetViews>
  <sheetFormatPr defaultColWidth="8.796875" defaultRowHeight="12" x14ac:dyDescent="0.3"/>
  <cols>
    <col min="1" max="1" width="30.796875" style="130" customWidth="1"/>
    <col min="2" max="2" width="70.796875" style="130" customWidth="1"/>
    <col min="3" max="3" width="3" style="130" customWidth="1"/>
    <col min="4" max="16384" width="8.796875" style="130"/>
  </cols>
  <sheetData>
    <row r="1" spans="1:2" ht="16.899999999999999" customHeight="1" x14ac:dyDescent="0.3">
      <c r="A1" s="129" t="s">
        <v>384</v>
      </c>
    </row>
    <row r="2" spans="1:2" ht="32.5" customHeight="1" thickBot="1" x14ac:dyDescent="0.35">
      <c r="A2" s="1388" t="s">
        <v>385</v>
      </c>
      <c r="B2" s="1388"/>
    </row>
    <row r="3" spans="1:2" s="133" customFormat="1" ht="25" customHeight="1" x14ac:dyDescent="0.3">
      <c r="A3" s="131" t="s">
        <v>386</v>
      </c>
      <c r="B3" s="132"/>
    </row>
    <row r="4" spans="1:2" s="133" customFormat="1" ht="25" customHeight="1" thickBot="1" x14ac:dyDescent="0.35">
      <c r="A4" s="134" t="s">
        <v>387</v>
      </c>
      <c r="B4" s="135"/>
    </row>
    <row r="5" spans="1:2" s="133" customFormat="1" ht="20.149999999999999" customHeight="1" thickBot="1" x14ac:dyDescent="0.35">
      <c r="A5" s="13"/>
      <c r="B5" s="136"/>
    </row>
    <row r="6" spans="1:2" s="133" customFormat="1" ht="33.75" customHeight="1" x14ac:dyDescent="0.3">
      <c r="A6" s="1389" t="s">
        <v>388</v>
      </c>
      <c r="B6" s="1390"/>
    </row>
    <row r="7" spans="1:2" s="133" customFormat="1" ht="25" customHeight="1" x14ac:dyDescent="0.3">
      <c r="A7" s="1391" t="s">
        <v>389</v>
      </c>
      <c r="B7" s="1392"/>
    </row>
    <row r="8" spans="1:2" s="133" customFormat="1" ht="100" customHeight="1" x14ac:dyDescent="0.3">
      <c r="A8" s="1393"/>
      <c r="B8" s="1394"/>
    </row>
    <row r="9" spans="1:2" s="133" customFormat="1" ht="25" customHeight="1" x14ac:dyDescent="0.3">
      <c r="A9" s="1382" t="s">
        <v>390</v>
      </c>
      <c r="B9" s="1383"/>
    </row>
    <row r="10" spans="1:2" s="133" customFormat="1" ht="100" customHeight="1" x14ac:dyDescent="0.3">
      <c r="A10" s="1384"/>
      <c r="B10" s="1385"/>
    </row>
    <row r="11" spans="1:2" s="133" customFormat="1" ht="25" customHeight="1" x14ac:dyDescent="0.3">
      <c r="A11" s="1382" t="s">
        <v>391</v>
      </c>
      <c r="B11" s="1383"/>
    </row>
    <row r="12" spans="1:2" s="133" customFormat="1" ht="100" customHeight="1" x14ac:dyDescent="0.3">
      <c r="A12" s="1384"/>
      <c r="B12" s="1385"/>
    </row>
    <row r="13" spans="1:2" s="133" customFormat="1" ht="25" customHeight="1" x14ac:dyDescent="0.3">
      <c r="A13" s="1382"/>
      <c r="B13" s="1383"/>
    </row>
    <row r="14" spans="1:2" s="133" customFormat="1" ht="100" customHeight="1" thickBot="1" x14ac:dyDescent="0.35">
      <c r="A14" s="1386"/>
      <c r="B14" s="1387"/>
    </row>
    <row r="15" spans="1:2" s="133" customFormat="1" ht="13" x14ac:dyDescent="0.3">
      <c r="A15" s="137"/>
      <c r="B15" s="137"/>
    </row>
    <row r="16" spans="1:2" ht="16.899999999999999" customHeight="1" x14ac:dyDescent="0.3">
      <c r="A16" s="129" t="s">
        <v>392</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A53A4-9B86-4CA1-8ED9-E50E4CBADF4E}">
  <sheetPr>
    <pageSetUpPr fitToPage="1"/>
  </sheetPr>
  <dimension ref="A1:L109"/>
  <sheetViews>
    <sheetView zoomScale="130" zoomScaleNormal="130" zoomScaleSheetLayoutView="130" workbookViewId="0">
      <selection activeCell="B20" sqref="B20:L20"/>
    </sheetView>
  </sheetViews>
  <sheetFormatPr defaultColWidth="8.796875" defaultRowHeight="12.5" x14ac:dyDescent="0.3"/>
  <cols>
    <col min="1" max="1" width="6.296875" style="138" customWidth="1"/>
    <col min="2" max="3" width="14.796875" style="138" customWidth="1"/>
    <col min="4" max="5" width="12.796875" style="138" customWidth="1"/>
    <col min="6" max="6" width="17.796875" style="138" customWidth="1"/>
    <col min="7" max="12" width="5.296875" style="138" customWidth="1"/>
    <col min="13" max="16384" width="8.796875" style="138"/>
  </cols>
  <sheetData>
    <row r="1" spans="1:12" x14ac:dyDescent="0.3">
      <c r="A1" s="1405" t="s">
        <v>393</v>
      </c>
      <c r="B1" s="1405"/>
      <c r="C1" s="1405"/>
      <c r="D1" s="1405"/>
      <c r="E1" s="1405"/>
      <c r="F1" s="1405"/>
      <c r="G1" s="1405"/>
      <c r="H1" s="1405"/>
      <c r="I1" s="1405"/>
      <c r="J1" s="1405"/>
      <c r="K1" s="1405"/>
      <c r="L1" s="1405"/>
    </row>
    <row r="3" spans="1:12" ht="16.899999999999999" customHeight="1" x14ac:dyDescent="0.3">
      <c r="A3" s="1388" t="s">
        <v>394</v>
      </c>
      <c r="B3" s="1388"/>
      <c r="C3" s="1388"/>
      <c r="D3" s="1388"/>
      <c r="E3" s="1388"/>
      <c r="F3" s="1388"/>
      <c r="G3" s="1388"/>
      <c r="H3" s="1388"/>
      <c r="I3" s="1388"/>
      <c r="J3" s="1388"/>
      <c r="K3" s="1388"/>
      <c r="L3" s="1388"/>
    </row>
    <row r="4" spans="1:12" ht="16.899999999999999" customHeight="1" x14ac:dyDescent="0.3">
      <c r="A4" s="139"/>
      <c r="B4" s="139"/>
      <c r="C4" s="139"/>
      <c r="D4" s="139"/>
      <c r="E4" s="139"/>
      <c r="F4" s="139"/>
      <c r="G4" s="139"/>
      <c r="H4" s="139"/>
      <c r="I4" s="139"/>
      <c r="J4" s="139"/>
      <c r="K4" s="139"/>
      <c r="L4" s="139"/>
    </row>
    <row r="5" spans="1:12" ht="24" customHeight="1" x14ac:dyDescent="0.3">
      <c r="A5" s="140"/>
      <c r="B5" s="140"/>
      <c r="C5" s="140"/>
      <c r="D5" s="140"/>
      <c r="E5" s="140"/>
      <c r="F5" s="1406"/>
      <c r="G5" s="1406"/>
      <c r="H5" s="141" t="s">
        <v>395</v>
      </c>
      <c r="I5" s="141"/>
      <c r="J5" s="141" t="s">
        <v>396</v>
      </c>
      <c r="K5" s="141"/>
      <c r="L5" s="141" t="s">
        <v>397</v>
      </c>
    </row>
    <row r="6" spans="1:12" ht="16.899999999999999" customHeight="1" x14ac:dyDescent="0.3">
      <c r="A6" s="1406"/>
      <c r="B6" s="1406"/>
      <c r="C6" s="140" t="s">
        <v>398</v>
      </c>
      <c r="D6" s="140"/>
      <c r="E6" s="140"/>
      <c r="F6" s="140"/>
      <c r="G6" s="140"/>
      <c r="H6" s="140"/>
      <c r="I6" s="140"/>
      <c r="J6" s="140"/>
      <c r="K6" s="140"/>
      <c r="L6" s="140"/>
    </row>
    <row r="7" spans="1:12" ht="16.899999999999999" customHeight="1" x14ac:dyDescent="0.3">
      <c r="A7" s="142"/>
      <c r="B7" s="142"/>
      <c r="C7" s="142"/>
      <c r="D7" s="142"/>
      <c r="E7" s="142"/>
      <c r="F7" s="142"/>
      <c r="G7" s="142"/>
      <c r="H7" s="142"/>
      <c r="I7" s="142"/>
      <c r="J7" s="142"/>
      <c r="K7" s="142"/>
      <c r="L7" s="142"/>
    </row>
    <row r="8" spans="1:12" s="144" customFormat="1" ht="21" customHeight="1" x14ac:dyDescent="0.2">
      <c r="A8" s="1407" t="s">
        <v>399</v>
      </c>
      <c r="B8" s="1407"/>
      <c r="C8" s="1407"/>
      <c r="D8" s="143" t="s">
        <v>400</v>
      </c>
      <c r="E8" s="1408"/>
      <c r="F8" s="1408"/>
      <c r="G8" s="1408"/>
      <c r="H8" s="1408"/>
      <c r="I8" s="1408"/>
      <c r="J8" s="1408"/>
      <c r="K8" s="1408"/>
      <c r="L8" s="1408"/>
    </row>
    <row r="9" spans="1:12" ht="21" customHeight="1" x14ac:dyDescent="0.2">
      <c r="A9" s="145"/>
      <c r="B9" s="145"/>
      <c r="C9" s="145"/>
      <c r="D9" s="146"/>
      <c r="E9" s="1409"/>
      <c r="F9" s="1409"/>
      <c r="G9" s="1409"/>
      <c r="H9" s="1409"/>
      <c r="I9" s="1409"/>
      <c r="J9" s="1409"/>
      <c r="K9" s="1409"/>
      <c r="L9" s="1409"/>
    </row>
    <row r="10" spans="1:12" ht="21" customHeight="1" x14ac:dyDescent="0.2">
      <c r="A10" s="145"/>
      <c r="B10" s="145"/>
      <c r="C10" s="145"/>
      <c r="D10" s="1410" t="s">
        <v>401</v>
      </c>
      <c r="E10" s="1410"/>
      <c r="F10" s="147"/>
      <c r="G10" s="147"/>
      <c r="H10" s="147"/>
      <c r="I10" s="147"/>
      <c r="J10" s="147"/>
      <c r="K10" s="147"/>
      <c r="L10" s="147"/>
    </row>
    <row r="11" spans="1:12" ht="34.5" customHeight="1" x14ac:dyDescent="0.2">
      <c r="D11" s="146"/>
      <c r="E11" s="1411"/>
      <c r="F11" s="1411"/>
      <c r="G11" s="1411"/>
      <c r="H11" s="1411"/>
      <c r="I11" s="1411"/>
      <c r="J11" s="1411"/>
      <c r="K11" s="1411"/>
      <c r="L11" s="1411"/>
    </row>
    <row r="12" spans="1:12" ht="27.75" customHeight="1" x14ac:dyDescent="0.3">
      <c r="A12" s="1412"/>
      <c r="B12" s="1412"/>
      <c r="C12" s="1412"/>
      <c r="D12" s="1412"/>
      <c r="E12" s="1412"/>
      <c r="F12" s="1412"/>
      <c r="G12" s="1412"/>
      <c r="H12" s="1412"/>
      <c r="I12" s="1412"/>
      <c r="J12" s="1412"/>
      <c r="K12" s="1412"/>
      <c r="L12" s="1412"/>
    </row>
    <row r="13" spans="1:12" ht="27.75" customHeight="1" x14ac:dyDescent="0.3">
      <c r="A13" s="148"/>
      <c r="B13" s="148"/>
      <c r="C13" s="148"/>
      <c r="D13" s="148"/>
      <c r="E13" s="148"/>
      <c r="F13" s="148"/>
      <c r="G13" s="148"/>
      <c r="H13" s="148"/>
      <c r="I13" s="148"/>
      <c r="J13" s="148"/>
      <c r="K13" s="148"/>
      <c r="L13" s="148"/>
    </row>
    <row r="14" spans="1:12" s="133" customFormat="1" ht="54.75" customHeight="1" x14ac:dyDescent="0.3">
      <c r="A14" s="1413" t="s">
        <v>402</v>
      </c>
      <c r="B14" s="1413"/>
      <c r="C14" s="1413"/>
      <c r="D14" s="1413"/>
      <c r="E14" s="1413"/>
      <c r="F14" s="1413"/>
      <c r="G14" s="1413"/>
      <c r="H14" s="1413"/>
      <c r="I14" s="1413"/>
      <c r="J14" s="1413"/>
      <c r="K14" s="1413"/>
      <c r="L14" s="1413"/>
    </row>
    <row r="15" spans="1:12" x14ac:dyDescent="0.3">
      <c r="A15" s="1414" t="s">
        <v>403</v>
      </c>
      <c r="B15" s="1414"/>
      <c r="C15" s="1414"/>
      <c r="D15" s="1414"/>
      <c r="E15" s="1414"/>
      <c r="F15" s="1414"/>
      <c r="G15" s="1414"/>
      <c r="H15" s="1414"/>
      <c r="I15" s="1414"/>
      <c r="J15" s="1414"/>
      <c r="K15" s="1414"/>
      <c r="L15" s="1414"/>
    </row>
    <row r="17" spans="1:12" ht="9" customHeight="1" x14ac:dyDescent="0.3">
      <c r="A17" s="1402"/>
      <c r="B17" s="1403"/>
      <c r="C17" s="1403"/>
      <c r="D17" s="1403"/>
      <c r="E17" s="1403"/>
      <c r="F17" s="1403"/>
      <c r="G17" s="1403"/>
      <c r="H17" s="1403"/>
      <c r="I17" s="1403"/>
      <c r="J17" s="1403"/>
      <c r="K17" s="1403"/>
      <c r="L17" s="1404"/>
    </row>
    <row r="18" spans="1:12" s="130" customFormat="1" ht="61.5" customHeight="1" x14ac:dyDescent="0.3">
      <c r="A18" s="1397" t="s">
        <v>404</v>
      </c>
      <c r="B18" s="1398"/>
      <c r="C18" s="1398"/>
      <c r="D18" s="1398"/>
      <c r="E18" s="1398"/>
      <c r="F18" s="1398"/>
      <c r="G18" s="1398"/>
      <c r="H18" s="1398"/>
      <c r="I18" s="1398"/>
      <c r="J18" s="1398"/>
      <c r="K18" s="1398"/>
      <c r="L18" s="1399"/>
    </row>
    <row r="19" spans="1:12" s="130" customFormat="1" ht="12" x14ac:dyDescent="0.3">
      <c r="A19" s="149" t="s">
        <v>405</v>
      </c>
      <c r="B19" s="1398" t="s">
        <v>406</v>
      </c>
      <c r="C19" s="1398"/>
      <c r="D19" s="1398"/>
      <c r="E19" s="1398"/>
      <c r="F19" s="1398"/>
      <c r="G19" s="1398"/>
      <c r="H19" s="1398"/>
      <c r="I19" s="1398"/>
      <c r="J19" s="1398"/>
      <c r="K19" s="1398"/>
      <c r="L19" s="1399"/>
    </row>
    <row r="20" spans="1:12" s="130" customFormat="1" ht="92.25" customHeight="1" x14ac:dyDescent="0.3">
      <c r="A20" s="149" t="s">
        <v>407</v>
      </c>
      <c r="B20" s="1400" t="s">
        <v>408</v>
      </c>
      <c r="C20" s="1400"/>
      <c r="D20" s="1400"/>
      <c r="E20" s="1400"/>
      <c r="F20" s="1400"/>
      <c r="G20" s="1400"/>
      <c r="H20" s="1400"/>
      <c r="I20" s="1400"/>
      <c r="J20" s="1400"/>
      <c r="K20" s="1400"/>
      <c r="L20" s="1401"/>
    </row>
    <row r="21" spans="1:12" s="130" customFormat="1" ht="42" customHeight="1" x14ac:dyDescent="0.3">
      <c r="A21" s="149" t="s">
        <v>409</v>
      </c>
      <c r="B21" s="1400" t="s">
        <v>410</v>
      </c>
      <c r="C21" s="1400"/>
      <c r="D21" s="1400"/>
      <c r="E21" s="1400"/>
      <c r="F21" s="1400"/>
      <c r="G21" s="1400"/>
      <c r="H21" s="1400"/>
      <c r="I21" s="1400"/>
      <c r="J21" s="1400"/>
      <c r="K21" s="1400"/>
      <c r="L21" s="1401"/>
    </row>
    <row r="22" spans="1:12" s="130" customFormat="1" ht="45" customHeight="1" x14ac:dyDescent="0.3">
      <c r="A22" s="149" t="s">
        <v>411</v>
      </c>
      <c r="B22" s="1400" t="s">
        <v>412</v>
      </c>
      <c r="C22" s="1400"/>
      <c r="D22" s="1400"/>
      <c r="E22" s="1400"/>
      <c r="F22" s="1400"/>
      <c r="G22" s="1400"/>
      <c r="H22" s="1400"/>
      <c r="I22" s="1400"/>
      <c r="J22" s="1400"/>
      <c r="K22" s="1400"/>
      <c r="L22" s="1401"/>
    </row>
    <row r="23" spans="1:12" s="130" customFormat="1" ht="34.5" customHeight="1" x14ac:dyDescent="0.3">
      <c r="A23" s="149" t="s">
        <v>413</v>
      </c>
      <c r="B23" s="1400" t="s">
        <v>414</v>
      </c>
      <c r="C23" s="1400"/>
      <c r="D23" s="1400"/>
      <c r="E23" s="1400"/>
      <c r="F23" s="1400"/>
      <c r="G23" s="1400"/>
      <c r="H23" s="1400"/>
      <c r="I23" s="1400"/>
      <c r="J23" s="1400"/>
      <c r="K23" s="1400"/>
      <c r="L23" s="1401"/>
    </row>
    <row r="24" spans="1:12" s="130" customFormat="1" ht="12" x14ac:dyDescent="0.3">
      <c r="A24" s="150"/>
      <c r="B24" s="1395"/>
      <c r="C24" s="1395"/>
      <c r="D24" s="1395"/>
      <c r="E24" s="1395"/>
      <c r="F24" s="1395"/>
      <c r="G24" s="1395"/>
      <c r="H24" s="1395"/>
      <c r="I24" s="1395"/>
      <c r="J24" s="1395"/>
      <c r="K24" s="1395"/>
      <c r="L24" s="1396"/>
    </row>
    <row r="25" spans="1:12" s="130" customFormat="1" ht="12" x14ac:dyDescent="0.3"/>
    <row r="26" spans="1:12" s="130" customFormat="1" ht="12" x14ac:dyDescent="0.3"/>
    <row r="27" spans="1:12" s="130" customFormat="1" ht="12" x14ac:dyDescent="0.3"/>
    <row r="28" spans="1:12" s="130" customFormat="1" ht="12" x14ac:dyDescent="0.3"/>
    <row r="29" spans="1:12" s="130" customFormat="1" ht="12" x14ac:dyDescent="0.3"/>
    <row r="30" spans="1:12" s="130" customFormat="1" ht="12" x14ac:dyDescent="0.3"/>
    <row r="31" spans="1:12" s="130" customFormat="1" ht="12" x14ac:dyDescent="0.3"/>
    <row r="32" spans="1:12" s="130" customFormat="1" ht="12" x14ac:dyDescent="0.3"/>
    <row r="33" s="130" customFormat="1" ht="12" x14ac:dyDescent="0.3"/>
    <row r="34" s="130" customFormat="1" ht="12" x14ac:dyDescent="0.3"/>
    <row r="35" s="130" customFormat="1" ht="12" x14ac:dyDescent="0.3"/>
    <row r="36" s="130" customFormat="1" ht="12" x14ac:dyDescent="0.3"/>
    <row r="37" s="130" customFormat="1" ht="12" x14ac:dyDescent="0.3"/>
    <row r="38" s="130" customFormat="1" ht="12" x14ac:dyDescent="0.3"/>
    <row r="39" s="130" customFormat="1" ht="12" x14ac:dyDescent="0.3"/>
    <row r="40" s="130" customFormat="1" ht="12" x14ac:dyDescent="0.3"/>
    <row r="41" s="130" customFormat="1" ht="12" x14ac:dyDescent="0.3"/>
    <row r="42" s="130" customFormat="1" ht="12" x14ac:dyDescent="0.3"/>
    <row r="43" s="130" customFormat="1" ht="12" x14ac:dyDescent="0.3"/>
    <row r="44" s="130" customFormat="1" ht="12" x14ac:dyDescent="0.3"/>
    <row r="45" s="130" customFormat="1" ht="12" x14ac:dyDescent="0.3"/>
    <row r="46" s="130" customFormat="1" ht="12" x14ac:dyDescent="0.3"/>
    <row r="47" s="130" customFormat="1" ht="12" x14ac:dyDescent="0.3"/>
    <row r="48" s="130" customFormat="1" ht="12" x14ac:dyDescent="0.3"/>
    <row r="49" s="130" customFormat="1" ht="12" x14ac:dyDescent="0.3"/>
    <row r="50" s="130" customFormat="1" ht="12" x14ac:dyDescent="0.3"/>
    <row r="51" s="130" customFormat="1" ht="12" x14ac:dyDescent="0.3"/>
    <row r="52" s="130" customFormat="1" ht="12" x14ac:dyDescent="0.3"/>
    <row r="53" s="130" customFormat="1" ht="12" x14ac:dyDescent="0.3"/>
    <row r="54" s="130" customFormat="1" ht="12" x14ac:dyDescent="0.3"/>
    <row r="55" s="130" customFormat="1" ht="12" x14ac:dyDescent="0.3"/>
    <row r="56" s="130" customFormat="1" ht="12" x14ac:dyDescent="0.3"/>
    <row r="57" s="130" customFormat="1" ht="12" x14ac:dyDescent="0.3"/>
    <row r="58" s="130" customFormat="1" ht="12" x14ac:dyDescent="0.3"/>
    <row r="59" s="130" customFormat="1" ht="12" x14ac:dyDescent="0.3"/>
    <row r="60" s="130" customFormat="1" ht="12" x14ac:dyDescent="0.3"/>
    <row r="61" s="130" customFormat="1" ht="12" x14ac:dyDescent="0.3"/>
    <row r="62" s="130" customFormat="1" ht="12" x14ac:dyDescent="0.3"/>
    <row r="63" s="130" customFormat="1" ht="12" x14ac:dyDescent="0.3"/>
    <row r="64" s="130" customFormat="1" ht="12" x14ac:dyDescent="0.3"/>
    <row r="65" s="130" customFormat="1" ht="12" x14ac:dyDescent="0.3"/>
    <row r="66" s="130" customFormat="1" ht="12" x14ac:dyDescent="0.3"/>
    <row r="67" s="130" customFormat="1" ht="12" x14ac:dyDescent="0.3"/>
    <row r="68" s="130" customFormat="1" ht="12" x14ac:dyDescent="0.3"/>
    <row r="69" s="130" customFormat="1" ht="12" x14ac:dyDescent="0.3"/>
    <row r="70" s="130" customFormat="1" ht="12" x14ac:dyDescent="0.3"/>
    <row r="71" s="130" customFormat="1" ht="12" x14ac:dyDescent="0.3"/>
    <row r="72" s="130" customFormat="1" ht="12" x14ac:dyDescent="0.3"/>
    <row r="73" s="130" customFormat="1" ht="12" x14ac:dyDescent="0.3"/>
    <row r="74" s="130" customFormat="1" ht="12" x14ac:dyDescent="0.3"/>
    <row r="75" s="130" customFormat="1" ht="12" x14ac:dyDescent="0.3"/>
    <row r="76" s="130" customFormat="1" ht="12" x14ac:dyDescent="0.3"/>
    <row r="77" s="130" customFormat="1" ht="12" x14ac:dyDescent="0.3"/>
    <row r="78" s="130" customFormat="1" ht="12" x14ac:dyDescent="0.3"/>
    <row r="79" s="130" customFormat="1" ht="12" x14ac:dyDescent="0.3"/>
    <row r="80" s="130" customFormat="1" ht="12" x14ac:dyDescent="0.3"/>
    <row r="81" s="130" customFormat="1" ht="12" x14ac:dyDescent="0.3"/>
    <row r="82" s="130" customFormat="1" ht="12" x14ac:dyDescent="0.3"/>
    <row r="83" s="130" customFormat="1" ht="12" x14ac:dyDescent="0.3"/>
    <row r="84" s="130" customFormat="1" ht="12" x14ac:dyDescent="0.3"/>
    <row r="85" s="130" customFormat="1" ht="12" x14ac:dyDescent="0.3"/>
    <row r="86" s="130" customFormat="1" ht="12" x14ac:dyDescent="0.3"/>
    <row r="87" s="130" customFormat="1" ht="12" x14ac:dyDescent="0.3"/>
    <row r="88" s="130" customFormat="1" ht="12" x14ac:dyDescent="0.3"/>
    <row r="89" s="130" customFormat="1" ht="12" x14ac:dyDescent="0.3"/>
    <row r="90" s="130" customFormat="1" ht="12" x14ac:dyDescent="0.3"/>
    <row r="91" s="130" customFormat="1" ht="12" x14ac:dyDescent="0.3"/>
    <row r="92" s="130" customFormat="1" ht="12" x14ac:dyDescent="0.3"/>
    <row r="93" s="130" customFormat="1" ht="12" x14ac:dyDescent="0.3"/>
    <row r="94" s="130" customFormat="1" ht="12" x14ac:dyDescent="0.3"/>
    <row r="95" s="130" customFormat="1" ht="12" x14ac:dyDescent="0.3"/>
    <row r="96" s="130" customFormat="1" ht="12" x14ac:dyDescent="0.3"/>
    <row r="97" s="130" customFormat="1" ht="12" x14ac:dyDescent="0.3"/>
    <row r="98" s="130" customFormat="1" ht="12" x14ac:dyDescent="0.3"/>
    <row r="99" s="130" customFormat="1" ht="12" x14ac:dyDescent="0.3"/>
    <row r="100" s="130" customFormat="1" ht="12" x14ac:dyDescent="0.3"/>
    <row r="101" s="130" customFormat="1" ht="12" x14ac:dyDescent="0.3"/>
    <row r="102" s="130" customFormat="1" ht="12" x14ac:dyDescent="0.3"/>
    <row r="103" s="130" customFormat="1" ht="12" x14ac:dyDescent="0.3"/>
    <row r="104" s="130" customFormat="1" ht="12" x14ac:dyDescent="0.3"/>
    <row r="105" s="130" customFormat="1" ht="12" x14ac:dyDescent="0.3"/>
    <row r="106" s="130" customFormat="1" ht="12" x14ac:dyDescent="0.3"/>
    <row r="107" s="130" customFormat="1" ht="12" x14ac:dyDescent="0.3"/>
    <row r="108" s="130" customFormat="1" ht="12" x14ac:dyDescent="0.3"/>
    <row r="109" s="130" customFormat="1" ht="12" x14ac:dyDescent="0.3"/>
  </sheetData>
  <mergeCells count="19">
    <mergeCell ref="A17:L17"/>
    <mergeCell ref="A1:L1"/>
    <mergeCell ref="A3:L3"/>
    <mergeCell ref="F5:G5"/>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3"/>
  <printOptions horizontalCentered="1"/>
  <pageMargins left="0.70866141732283472" right="0.70866141732283472" top="0.74803149606299213" bottom="0.74803149606299213"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EE27A-66CF-4A4C-A62B-C52CD636AEEC}">
  <sheetPr>
    <pageSetUpPr fitToPage="1"/>
  </sheetPr>
  <dimension ref="B1:AP82"/>
  <sheetViews>
    <sheetView view="pageBreakPreview" topLeftCell="A41" zoomScale="70" zoomScaleNormal="85" zoomScaleSheetLayoutView="70" workbookViewId="0">
      <selection activeCell="B5" sqref="B5:AN5"/>
    </sheetView>
  </sheetViews>
  <sheetFormatPr defaultColWidth="9.8984375" defaultRowHeight="13" x14ac:dyDescent="0.2"/>
  <cols>
    <col min="1" max="1" width="1.59765625" style="241" customWidth="1"/>
    <col min="2" max="3" width="4.69921875" style="241" customWidth="1"/>
    <col min="4" max="4" width="0.69921875" style="241" customWidth="1"/>
    <col min="5" max="40" width="3.3984375" style="241" customWidth="1"/>
    <col min="41" max="41" width="1.59765625" style="241" customWidth="1"/>
    <col min="42" max="42" width="9.8984375" style="249"/>
    <col min="43" max="256" width="9.8984375" style="241"/>
    <col min="257" max="257" width="1.59765625" style="241" customWidth="1"/>
    <col min="258" max="259" width="4.69921875" style="241" customWidth="1"/>
    <col min="260" max="260" width="0.69921875" style="241" customWidth="1"/>
    <col min="261" max="296" width="3.3984375" style="241" customWidth="1"/>
    <col min="297" max="297" width="1.59765625" style="241" customWidth="1"/>
    <col min="298" max="512" width="9.8984375" style="241"/>
    <col min="513" max="513" width="1.59765625" style="241" customWidth="1"/>
    <col min="514" max="515" width="4.69921875" style="241" customWidth="1"/>
    <col min="516" max="516" width="0.69921875" style="241" customWidth="1"/>
    <col min="517" max="552" width="3.3984375" style="241" customWidth="1"/>
    <col min="553" max="553" width="1.59765625" style="241" customWidth="1"/>
    <col min="554" max="768" width="9.8984375" style="241"/>
    <col min="769" max="769" width="1.59765625" style="241" customWidth="1"/>
    <col min="770" max="771" width="4.69921875" style="241" customWidth="1"/>
    <col min="772" max="772" width="0.69921875" style="241" customWidth="1"/>
    <col min="773" max="808" width="3.3984375" style="241" customWidth="1"/>
    <col min="809" max="809" width="1.59765625" style="241" customWidth="1"/>
    <col min="810" max="1024" width="9.8984375" style="241"/>
    <col min="1025" max="1025" width="1.59765625" style="241" customWidth="1"/>
    <col min="1026" max="1027" width="4.69921875" style="241" customWidth="1"/>
    <col min="1028" max="1028" width="0.69921875" style="241" customWidth="1"/>
    <col min="1029" max="1064" width="3.3984375" style="241" customWidth="1"/>
    <col min="1065" max="1065" width="1.59765625" style="241" customWidth="1"/>
    <col min="1066" max="1280" width="9.8984375" style="241"/>
    <col min="1281" max="1281" width="1.59765625" style="241" customWidth="1"/>
    <col min="1282" max="1283" width="4.69921875" style="241" customWidth="1"/>
    <col min="1284" max="1284" width="0.69921875" style="241" customWidth="1"/>
    <col min="1285" max="1320" width="3.3984375" style="241" customWidth="1"/>
    <col min="1321" max="1321" width="1.59765625" style="241" customWidth="1"/>
    <col min="1322" max="1536" width="9.8984375" style="241"/>
    <col min="1537" max="1537" width="1.59765625" style="241" customWidth="1"/>
    <col min="1538" max="1539" width="4.69921875" style="241" customWidth="1"/>
    <col min="1540" max="1540" width="0.69921875" style="241" customWidth="1"/>
    <col min="1541" max="1576" width="3.3984375" style="241" customWidth="1"/>
    <col min="1577" max="1577" width="1.59765625" style="241" customWidth="1"/>
    <col min="1578" max="1792" width="9.8984375" style="241"/>
    <col min="1793" max="1793" width="1.59765625" style="241" customWidth="1"/>
    <col min="1794" max="1795" width="4.69921875" style="241" customWidth="1"/>
    <col min="1796" max="1796" width="0.69921875" style="241" customWidth="1"/>
    <col min="1797" max="1832" width="3.3984375" style="241" customWidth="1"/>
    <col min="1833" max="1833" width="1.59765625" style="241" customWidth="1"/>
    <col min="1834" max="2048" width="9.8984375" style="241"/>
    <col min="2049" max="2049" width="1.59765625" style="241" customWidth="1"/>
    <col min="2050" max="2051" width="4.69921875" style="241" customWidth="1"/>
    <col min="2052" max="2052" width="0.69921875" style="241" customWidth="1"/>
    <col min="2053" max="2088" width="3.3984375" style="241" customWidth="1"/>
    <col min="2089" max="2089" width="1.59765625" style="241" customWidth="1"/>
    <col min="2090" max="2304" width="9.8984375" style="241"/>
    <col min="2305" max="2305" width="1.59765625" style="241" customWidth="1"/>
    <col min="2306" max="2307" width="4.69921875" style="241" customWidth="1"/>
    <col min="2308" max="2308" width="0.69921875" style="241" customWidth="1"/>
    <col min="2309" max="2344" width="3.3984375" style="241" customWidth="1"/>
    <col min="2345" max="2345" width="1.59765625" style="241" customWidth="1"/>
    <col min="2346" max="2560" width="9.8984375" style="241"/>
    <col min="2561" max="2561" width="1.59765625" style="241" customWidth="1"/>
    <col min="2562" max="2563" width="4.69921875" style="241" customWidth="1"/>
    <col min="2564" max="2564" width="0.69921875" style="241" customWidth="1"/>
    <col min="2565" max="2600" width="3.3984375" style="241" customWidth="1"/>
    <col min="2601" max="2601" width="1.59765625" style="241" customWidth="1"/>
    <col min="2602" max="2816" width="9.8984375" style="241"/>
    <col min="2817" max="2817" width="1.59765625" style="241" customWidth="1"/>
    <col min="2818" max="2819" width="4.69921875" style="241" customWidth="1"/>
    <col min="2820" max="2820" width="0.69921875" style="241" customWidth="1"/>
    <col min="2821" max="2856" width="3.3984375" style="241" customWidth="1"/>
    <col min="2857" max="2857" width="1.59765625" style="241" customWidth="1"/>
    <col min="2858" max="3072" width="9.8984375" style="241"/>
    <col min="3073" max="3073" width="1.59765625" style="241" customWidth="1"/>
    <col min="3074" max="3075" width="4.69921875" style="241" customWidth="1"/>
    <col min="3076" max="3076" width="0.69921875" style="241" customWidth="1"/>
    <col min="3077" max="3112" width="3.3984375" style="241" customWidth="1"/>
    <col min="3113" max="3113" width="1.59765625" style="241" customWidth="1"/>
    <col min="3114" max="3328" width="9.8984375" style="241"/>
    <col min="3329" max="3329" width="1.59765625" style="241" customWidth="1"/>
    <col min="3330" max="3331" width="4.69921875" style="241" customWidth="1"/>
    <col min="3332" max="3332" width="0.69921875" style="241" customWidth="1"/>
    <col min="3333" max="3368" width="3.3984375" style="241" customWidth="1"/>
    <col min="3369" max="3369" width="1.59765625" style="241" customWidth="1"/>
    <col min="3370" max="3584" width="9.8984375" style="241"/>
    <col min="3585" max="3585" width="1.59765625" style="241" customWidth="1"/>
    <col min="3586" max="3587" width="4.69921875" style="241" customWidth="1"/>
    <col min="3588" max="3588" width="0.69921875" style="241" customWidth="1"/>
    <col min="3589" max="3624" width="3.3984375" style="241" customWidth="1"/>
    <col min="3625" max="3625" width="1.59765625" style="241" customWidth="1"/>
    <col min="3626" max="3840" width="9.8984375" style="241"/>
    <col min="3841" max="3841" width="1.59765625" style="241" customWidth="1"/>
    <col min="3842" max="3843" width="4.69921875" style="241" customWidth="1"/>
    <col min="3844" max="3844" width="0.69921875" style="241" customWidth="1"/>
    <col min="3845" max="3880" width="3.3984375" style="241" customWidth="1"/>
    <col min="3881" max="3881" width="1.59765625" style="241" customWidth="1"/>
    <col min="3882" max="4096" width="9.8984375" style="241"/>
    <col min="4097" max="4097" width="1.59765625" style="241" customWidth="1"/>
    <col min="4098" max="4099" width="4.69921875" style="241" customWidth="1"/>
    <col min="4100" max="4100" width="0.69921875" style="241" customWidth="1"/>
    <col min="4101" max="4136" width="3.3984375" style="241" customWidth="1"/>
    <col min="4137" max="4137" width="1.59765625" style="241" customWidth="1"/>
    <col min="4138" max="4352" width="9.8984375" style="241"/>
    <col min="4353" max="4353" width="1.59765625" style="241" customWidth="1"/>
    <col min="4354" max="4355" width="4.69921875" style="241" customWidth="1"/>
    <col min="4356" max="4356" width="0.69921875" style="241" customWidth="1"/>
    <col min="4357" max="4392" width="3.3984375" style="241" customWidth="1"/>
    <col min="4393" max="4393" width="1.59765625" style="241" customWidth="1"/>
    <col min="4394" max="4608" width="9.8984375" style="241"/>
    <col min="4609" max="4609" width="1.59765625" style="241" customWidth="1"/>
    <col min="4610" max="4611" width="4.69921875" style="241" customWidth="1"/>
    <col min="4612" max="4612" width="0.69921875" style="241" customWidth="1"/>
    <col min="4613" max="4648" width="3.3984375" style="241" customWidth="1"/>
    <col min="4649" max="4649" width="1.59765625" style="241" customWidth="1"/>
    <col min="4650" max="4864" width="9.8984375" style="241"/>
    <col min="4865" max="4865" width="1.59765625" style="241" customWidth="1"/>
    <col min="4866" max="4867" width="4.69921875" style="241" customWidth="1"/>
    <col min="4868" max="4868" width="0.69921875" style="241" customWidth="1"/>
    <col min="4869" max="4904" width="3.3984375" style="241" customWidth="1"/>
    <col min="4905" max="4905" width="1.59765625" style="241" customWidth="1"/>
    <col min="4906" max="5120" width="9.8984375" style="241"/>
    <col min="5121" max="5121" width="1.59765625" style="241" customWidth="1"/>
    <col min="5122" max="5123" width="4.69921875" style="241" customWidth="1"/>
    <col min="5124" max="5124" width="0.69921875" style="241" customWidth="1"/>
    <col min="5125" max="5160" width="3.3984375" style="241" customWidth="1"/>
    <col min="5161" max="5161" width="1.59765625" style="241" customWidth="1"/>
    <col min="5162" max="5376" width="9.8984375" style="241"/>
    <col min="5377" max="5377" width="1.59765625" style="241" customWidth="1"/>
    <col min="5378" max="5379" width="4.69921875" style="241" customWidth="1"/>
    <col min="5380" max="5380" width="0.69921875" style="241" customWidth="1"/>
    <col min="5381" max="5416" width="3.3984375" style="241" customWidth="1"/>
    <col min="5417" max="5417" width="1.59765625" style="241" customWidth="1"/>
    <col min="5418" max="5632" width="9.8984375" style="241"/>
    <col min="5633" max="5633" width="1.59765625" style="241" customWidth="1"/>
    <col min="5634" max="5635" width="4.69921875" style="241" customWidth="1"/>
    <col min="5636" max="5636" width="0.69921875" style="241" customWidth="1"/>
    <col min="5637" max="5672" width="3.3984375" style="241" customWidth="1"/>
    <col min="5673" max="5673" width="1.59765625" style="241" customWidth="1"/>
    <col min="5674" max="5888" width="9.8984375" style="241"/>
    <col min="5889" max="5889" width="1.59765625" style="241" customWidth="1"/>
    <col min="5890" max="5891" width="4.69921875" style="241" customWidth="1"/>
    <col min="5892" max="5892" width="0.69921875" style="241" customWidth="1"/>
    <col min="5893" max="5928" width="3.3984375" style="241" customWidth="1"/>
    <col min="5929" max="5929" width="1.59765625" style="241" customWidth="1"/>
    <col min="5930" max="6144" width="9.8984375" style="241"/>
    <col min="6145" max="6145" width="1.59765625" style="241" customWidth="1"/>
    <col min="6146" max="6147" width="4.69921875" style="241" customWidth="1"/>
    <col min="6148" max="6148" width="0.69921875" style="241" customWidth="1"/>
    <col min="6149" max="6184" width="3.3984375" style="241" customWidth="1"/>
    <col min="6185" max="6185" width="1.59765625" style="241" customWidth="1"/>
    <col min="6186" max="6400" width="9.8984375" style="241"/>
    <col min="6401" max="6401" width="1.59765625" style="241" customWidth="1"/>
    <col min="6402" max="6403" width="4.69921875" style="241" customWidth="1"/>
    <col min="6404" max="6404" width="0.69921875" style="241" customWidth="1"/>
    <col min="6405" max="6440" width="3.3984375" style="241" customWidth="1"/>
    <col min="6441" max="6441" width="1.59765625" style="241" customWidth="1"/>
    <col min="6442" max="6656" width="9.8984375" style="241"/>
    <col min="6657" max="6657" width="1.59765625" style="241" customWidth="1"/>
    <col min="6658" max="6659" width="4.69921875" style="241" customWidth="1"/>
    <col min="6660" max="6660" width="0.69921875" style="241" customWidth="1"/>
    <col min="6661" max="6696" width="3.3984375" style="241" customWidth="1"/>
    <col min="6697" max="6697" width="1.59765625" style="241" customWidth="1"/>
    <col min="6698" max="6912" width="9.8984375" style="241"/>
    <col min="6913" max="6913" width="1.59765625" style="241" customWidth="1"/>
    <col min="6914" max="6915" width="4.69921875" style="241" customWidth="1"/>
    <col min="6916" max="6916" width="0.69921875" style="241" customWidth="1"/>
    <col min="6917" max="6952" width="3.3984375" style="241" customWidth="1"/>
    <col min="6953" max="6953" width="1.59765625" style="241" customWidth="1"/>
    <col min="6954" max="7168" width="9.8984375" style="241"/>
    <col min="7169" max="7169" width="1.59765625" style="241" customWidth="1"/>
    <col min="7170" max="7171" width="4.69921875" style="241" customWidth="1"/>
    <col min="7172" max="7172" width="0.69921875" style="241" customWidth="1"/>
    <col min="7173" max="7208" width="3.3984375" style="241" customWidth="1"/>
    <col min="7209" max="7209" width="1.59765625" style="241" customWidth="1"/>
    <col min="7210" max="7424" width="9.8984375" style="241"/>
    <col min="7425" max="7425" width="1.59765625" style="241" customWidth="1"/>
    <col min="7426" max="7427" width="4.69921875" style="241" customWidth="1"/>
    <col min="7428" max="7428" width="0.69921875" style="241" customWidth="1"/>
    <col min="7429" max="7464" width="3.3984375" style="241" customWidth="1"/>
    <col min="7465" max="7465" width="1.59765625" style="241" customWidth="1"/>
    <col min="7466" max="7680" width="9.8984375" style="241"/>
    <col min="7681" max="7681" width="1.59765625" style="241" customWidth="1"/>
    <col min="7682" max="7683" width="4.69921875" style="241" customWidth="1"/>
    <col min="7684" max="7684" width="0.69921875" style="241" customWidth="1"/>
    <col min="7685" max="7720" width="3.3984375" style="241" customWidth="1"/>
    <col min="7721" max="7721" width="1.59765625" style="241" customWidth="1"/>
    <col min="7722" max="7936" width="9.8984375" style="241"/>
    <col min="7937" max="7937" width="1.59765625" style="241" customWidth="1"/>
    <col min="7938" max="7939" width="4.69921875" style="241" customWidth="1"/>
    <col min="7940" max="7940" width="0.69921875" style="241" customWidth="1"/>
    <col min="7941" max="7976" width="3.3984375" style="241" customWidth="1"/>
    <col min="7977" max="7977" width="1.59765625" style="241" customWidth="1"/>
    <col min="7978" max="8192" width="9.8984375" style="241"/>
    <col min="8193" max="8193" width="1.59765625" style="241" customWidth="1"/>
    <col min="8194" max="8195" width="4.69921875" style="241" customWidth="1"/>
    <col min="8196" max="8196" width="0.69921875" style="241" customWidth="1"/>
    <col min="8197" max="8232" width="3.3984375" style="241" customWidth="1"/>
    <col min="8233" max="8233" width="1.59765625" style="241" customWidth="1"/>
    <col min="8234" max="8448" width="9.8984375" style="241"/>
    <col min="8449" max="8449" width="1.59765625" style="241" customWidth="1"/>
    <col min="8450" max="8451" width="4.69921875" style="241" customWidth="1"/>
    <col min="8452" max="8452" width="0.69921875" style="241" customWidth="1"/>
    <col min="8453" max="8488" width="3.3984375" style="241" customWidth="1"/>
    <col min="8489" max="8489" width="1.59765625" style="241" customWidth="1"/>
    <col min="8490" max="8704" width="9.8984375" style="241"/>
    <col min="8705" max="8705" width="1.59765625" style="241" customWidth="1"/>
    <col min="8706" max="8707" width="4.69921875" style="241" customWidth="1"/>
    <col min="8708" max="8708" width="0.69921875" style="241" customWidth="1"/>
    <col min="8709" max="8744" width="3.3984375" style="241" customWidth="1"/>
    <col min="8745" max="8745" width="1.59765625" style="241" customWidth="1"/>
    <col min="8746" max="8960" width="9.8984375" style="241"/>
    <col min="8961" max="8961" width="1.59765625" style="241" customWidth="1"/>
    <col min="8962" max="8963" width="4.69921875" style="241" customWidth="1"/>
    <col min="8964" max="8964" width="0.69921875" style="241" customWidth="1"/>
    <col min="8965" max="9000" width="3.3984375" style="241" customWidth="1"/>
    <col min="9001" max="9001" width="1.59765625" style="241" customWidth="1"/>
    <col min="9002" max="9216" width="9.8984375" style="241"/>
    <col min="9217" max="9217" width="1.59765625" style="241" customWidth="1"/>
    <col min="9218" max="9219" width="4.69921875" style="241" customWidth="1"/>
    <col min="9220" max="9220" width="0.69921875" style="241" customWidth="1"/>
    <col min="9221" max="9256" width="3.3984375" style="241" customWidth="1"/>
    <col min="9257" max="9257" width="1.59765625" style="241" customWidth="1"/>
    <col min="9258" max="9472" width="9.8984375" style="241"/>
    <col min="9473" max="9473" width="1.59765625" style="241" customWidth="1"/>
    <col min="9474" max="9475" width="4.69921875" style="241" customWidth="1"/>
    <col min="9476" max="9476" width="0.69921875" style="241" customWidth="1"/>
    <col min="9477" max="9512" width="3.3984375" style="241" customWidth="1"/>
    <col min="9513" max="9513" width="1.59765625" style="241" customWidth="1"/>
    <col min="9514" max="9728" width="9.8984375" style="241"/>
    <col min="9729" max="9729" width="1.59765625" style="241" customWidth="1"/>
    <col min="9730" max="9731" width="4.69921875" style="241" customWidth="1"/>
    <col min="9732" max="9732" width="0.69921875" style="241" customWidth="1"/>
    <col min="9733" max="9768" width="3.3984375" style="241" customWidth="1"/>
    <col min="9769" max="9769" width="1.59765625" style="241" customWidth="1"/>
    <col min="9770" max="9984" width="9.8984375" style="241"/>
    <col min="9985" max="9985" width="1.59765625" style="241" customWidth="1"/>
    <col min="9986" max="9987" width="4.69921875" style="241" customWidth="1"/>
    <col min="9988" max="9988" width="0.69921875" style="241" customWidth="1"/>
    <col min="9989" max="10024" width="3.3984375" style="241" customWidth="1"/>
    <col min="10025" max="10025" width="1.59765625" style="241" customWidth="1"/>
    <col min="10026" max="10240" width="9.8984375" style="241"/>
    <col min="10241" max="10241" width="1.59765625" style="241" customWidth="1"/>
    <col min="10242" max="10243" width="4.69921875" style="241" customWidth="1"/>
    <col min="10244" max="10244" width="0.69921875" style="241" customWidth="1"/>
    <col min="10245" max="10280" width="3.3984375" style="241" customWidth="1"/>
    <col min="10281" max="10281" width="1.59765625" style="241" customWidth="1"/>
    <col min="10282" max="10496" width="9.8984375" style="241"/>
    <col min="10497" max="10497" width="1.59765625" style="241" customWidth="1"/>
    <col min="10498" max="10499" width="4.69921875" style="241" customWidth="1"/>
    <col min="10500" max="10500" width="0.69921875" style="241" customWidth="1"/>
    <col min="10501" max="10536" width="3.3984375" style="241" customWidth="1"/>
    <col min="10537" max="10537" width="1.59765625" style="241" customWidth="1"/>
    <col min="10538" max="10752" width="9.8984375" style="241"/>
    <col min="10753" max="10753" width="1.59765625" style="241" customWidth="1"/>
    <col min="10754" max="10755" width="4.69921875" style="241" customWidth="1"/>
    <col min="10756" max="10756" width="0.69921875" style="241" customWidth="1"/>
    <col min="10757" max="10792" width="3.3984375" style="241" customWidth="1"/>
    <col min="10793" max="10793" width="1.59765625" style="241" customWidth="1"/>
    <col min="10794" max="11008" width="9.8984375" style="241"/>
    <col min="11009" max="11009" width="1.59765625" style="241" customWidth="1"/>
    <col min="11010" max="11011" width="4.69921875" style="241" customWidth="1"/>
    <col min="11012" max="11012" width="0.69921875" style="241" customWidth="1"/>
    <col min="11013" max="11048" width="3.3984375" style="241" customWidth="1"/>
    <col min="11049" max="11049" width="1.59765625" style="241" customWidth="1"/>
    <col min="11050" max="11264" width="9.8984375" style="241"/>
    <col min="11265" max="11265" width="1.59765625" style="241" customWidth="1"/>
    <col min="11266" max="11267" width="4.69921875" style="241" customWidth="1"/>
    <col min="11268" max="11268" width="0.69921875" style="241" customWidth="1"/>
    <col min="11269" max="11304" width="3.3984375" style="241" customWidth="1"/>
    <col min="11305" max="11305" width="1.59765625" style="241" customWidth="1"/>
    <col min="11306" max="11520" width="9.8984375" style="241"/>
    <col min="11521" max="11521" width="1.59765625" style="241" customWidth="1"/>
    <col min="11522" max="11523" width="4.69921875" style="241" customWidth="1"/>
    <col min="11524" max="11524" width="0.69921875" style="241" customWidth="1"/>
    <col min="11525" max="11560" width="3.3984375" style="241" customWidth="1"/>
    <col min="11561" max="11561" width="1.59765625" style="241" customWidth="1"/>
    <col min="11562" max="11776" width="9.8984375" style="241"/>
    <col min="11777" max="11777" width="1.59765625" style="241" customWidth="1"/>
    <col min="11778" max="11779" width="4.69921875" style="241" customWidth="1"/>
    <col min="11780" max="11780" width="0.69921875" style="241" customWidth="1"/>
    <col min="11781" max="11816" width="3.3984375" style="241" customWidth="1"/>
    <col min="11817" max="11817" width="1.59765625" style="241" customWidth="1"/>
    <col min="11818" max="12032" width="9.8984375" style="241"/>
    <col min="12033" max="12033" width="1.59765625" style="241" customWidth="1"/>
    <col min="12034" max="12035" width="4.69921875" style="241" customWidth="1"/>
    <col min="12036" max="12036" width="0.69921875" style="241" customWidth="1"/>
    <col min="12037" max="12072" width="3.3984375" style="241" customWidth="1"/>
    <col min="12073" max="12073" width="1.59765625" style="241" customWidth="1"/>
    <col min="12074" max="12288" width="9.8984375" style="241"/>
    <col min="12289" max="12289" width="1.59765625" style="241" customWidth="1"/>
    <col min="12290" max="12291" width="4.69921875" style="241" customWidth="1"/>
    <col min="12292" max="12292" width="0.69921875" style="241" customWidth="1"/>
    <col min="12293" max="12328" width="3.3984375" style="241" customWidth="1"/>
    <col min="12329" max="12329" width="1.59765625" style="241" customWidth="1"/>
    <col min="12330" max="12544" width="9.8984375" style="241"/>
    <col min="12545" max="12545" width="1.59765625" style="241" customWidth="1"/>
    <col min="12546" max="12547" width="4.69921875" style="241" customWidth="1"/>
    <col min="12548" max="12548" width="0.69921875" style="241" customWidth="1"/>
    <col min="12549" max="12584" width="3.3984375" style="241" customWidth="1"/>
    <col min="12585" max="12585" width="1.59765625" style="241" customWidth="1"/>
    <col min="12586" max="12800" width="9.8984375" style="241"/>
    <col min="12801" max="12801" width="1.59765625" style="241" customWidth="1"/>
    <col min="12802" max="12803" width="4.69921875" style="241" customWidth="1"/>
    <col min="12804" max="12804" width="0.69921875" style="241" customWidth="1"/>
    <col min="12805" max="12840" width="3.3984375" style="241" customWidth="1"/>
    <col min="12841" max="12841" width="1.59765625" style="241" customWidth="1"/>
    <col min="12842" max="13056" width="9.8984375" style="241"/>
    <col min="13057" max="13057" width="1.59765625" style="241" customWidth="1"/>
    <col min="13058" max="13059" width="4.69921875" style="241" customWidth="1"/>
    <col min="13060" max="13060" width="0.69921875" style="241" customWidth="1"/>
    <col min="13061" max="13096" width="3.3984375" style="241" customWidth="1"/>
    <col min="13097" max="13097" width="1.59765625" style="241" customWidth="1"/>
    <col min="13098" max="13312" width="9.8984375" style="241"/>
    <col min="13313" max="13313" width="1.59765625" style="241" customWidth="1"/>
    <col min="13314" max="13315" width="4.69921875" style="241" customWidth="1"/>
    <col min="13316" max="13316" width="0.69921875" style="241" customWidth="1"/>
    <col min="13317" max="13352" width="3.3984375" style="241" customWidth="1"/>
    <col min="13353" max="13353" width="1.59765625" style="241" customWidth="1"/>
    <col min="13354" max="13568" width="9.8984375" style="241"/>
    <col min="13569" max="13569" width="1.59765625" style="241" customWidth="1"/>
    <col min="13570" max="13571" width="4.69921875" style="241" customWidth="1"/>
    <col min="13572" max="13572" width="0.69921875" style="241" customWidth="1"/>
    <col min="13573" max="13608" width="3.3984375" style="241" customWidth="1"/>
    <col min="13609" max="13609" width="1.59765625" style="241" customWidth="1"/>
    <col min="13610" max="13824" width="9.8984375" style="241"/>
    <col min="13825" max="13825" width="1.59765625" style="241" customWidth="1"/>
    <col min="13826" max="13827" width="4.69921875" style="241" customWidth="1"/>
    <col min="13828" max="13828" width="0.69921875" style="241" customWidth="1"/>
    <col min="13829" max="13864" width="3.3984375" style="241" customWidth="1"/>
    <col min="13865" max="13865" width="1.59765625" style="241" customWidth="1"/>
    <col min="13866" max="14080" width="9.8984375" style="241"/>
    <col min="14081" max="14081" width="1.59765625" style="241" customWidth="1"/>
    <col min="14082" max="14083" width="4.69921875" style="241" customWidth="1"/>
    <col min="14084" max="14084" width="0.69921875" style="241" customWidth="1"/>
    <col min="14085" max="14120" width="3.3984375" style="241" customWidth="1"/>
    <col min="14121" max="14121" width="1.59765625" style="241" customWidth="1"/>
    <col min="14122" max="14336" width="9.8984375" style="241"/>
    <col min="14337" max="14337" width="1.59765625" style="241" customWidth="1"/>
    <col min="14338" max="14339" width="4.69921875" style="241" customWidth="1"/>
    <col min="14340" max="14340" width="0.69921875" style="241" customWidth="1"/>
    <col min="14341" max="14376" width="3.3984375" style="241" customWidth="1"/>
    <col min="14377" max="14377" width="1.59765625" style="241" customWidth="1"/>
    <col min="14378" max="14592" width="9.8984375" style="241"/>
    <col min="14593" max="14593" width="1.59765625" style="241" customWidth="1"/>
    <col min="14594" max="14595" width="4.69921875" style="241" customWidth="1"/>
    <col min="14596" max="14596" width="0.69921875" style="241" customWidth="1"/>
    <col min="14597" max="14632" width="3.3984375" style="241" customWidth="1"/>
    <col min="14633" max="14633" width="1.59765625" style="241" customWidth="1"/>
    <col min="14634" max="14848" width="9.8984375" style="241"/>
    <col min="14849" max="14849" width="1.59765625" style="241" customWidth="1"/>
    <col min="14850" max="14851" width="4.69921875" style="241" customWidth="1"/>
    <col min="14852" max="14852" width="0.69921875" style="241" customWidth="1"/>
    <col min="14853" max="14888" width="3.3984375" style="241" customWidth="1"/>
    <col min="14889" max="14889" width="1.59765625" style="241" customWidth="1"/>
    <col min="14890" max="15104" width="9.8984375" style="241"/>
    <col min="15105" max="15105" width="1.59765625" style="241" customWidth="1"/>
    <col min="15106" max="15107" width="4.69921875" style="241" customWidth="1"/>
    <col min="15108" max="15108" width="0.69921875" style="241" customWidth="1"/>
    <col min="15109" max="15144" width="3.3984375" style="241" customWidth="1"/>
    <col min="15145" max="15145" width="1.59765625" style="241" customWidth="1"/>
    <col min="15146" max="15360" width="9.8984375" style="241"/>
    <col min="15361" max="15361" width="1.59765625" style="241" customWidth="1"/>
    <col min="15362" max="15363" width="4.69921875" style="241" customWidth="1"/>
    <col min="15364" max="15364" width="0.69921875" style="241" customWidth="1"/>
    <col min="15365" max="15400" width="3.3984375" style="241" customWidth="1"/>
    <col min="15401" max="15401" width="1.59765625" style="241" customWidth="1"/>
    <col min="15402" max="15616" width="9.8984375" style="241"/>
    <col min="15617" max="15617" width="1.59765625" style="241" customWidth="1"/>
    <col min="15618" max="15619" width="4.69921875" style="241" customWidth="1"/>
    <col min="15620" max="15620" width="0.69921875" style="241" customWidth="1"/>
    <col min="15621" max="15656" width="3.3984375" style="241" customWidth="1"/>
    <col min="15657" max="15657" width="1.59765625" style="241" customWidth="1"/>
    <col min="15658" max="15872" width="9.8984375" style="241"/>
    <col min="15873" max="15873" width="1.59765625" style="241" customWidth="1"/>
    <col min="15874" max="15875" width="4.69921875" style="241" customWidth="1"/>
    <col min="15876" max="15876" width="0.69921875" style="241" customWidth="1"/>
    <col min="15877" max="15912" width="3.3984375" style="241" customWidth="1"/>
    <col min="15913" max="15913" width="1.59765625" style="241" customWidth="1"/>
    <col min="15914" max="16128" width="9.8984375" style="241"/>
    <col min="16129" max="16129" width="1.59765625" style="241" customWidth="1"/>
    <col min="16130" max="16131" width="4.69921875" style="241" customWidth="1"/>
    <col min="16132" max="16132" width="0.69921875" style="241" customWidth="1"/>
    <col min="16133" max="16168" width="3.3984375" style="241" customWidth="1"/>
    <col min="16169" max="16169" width="1.59765625" style="241" customWidth="1"/>
    <col min="16170" max="16384" width="9.8984375" style="241"/>
  </cols>
  <sheetData>
    <row r="1" spans="2:42" s="233" customFormat="1" x14ac:dyDescent="0.3">
      <c r="AP1" s="234"/>
    </row>
    <row r="2" spans="2:42" s="233" customFormat="1" x14ac:dyDescent="0.3">
      <c r="B2" s="234" t="s">
        <v>479</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row>
    <row r="3" spans="2:42" s="233" customFormat="1" ht="14.25" customHeight="1" x14ac:dyDescent="0.3">
      <c r="AB3" s="1418" t="s">
        <v>480</v>
      </c>
      <c r="AC3" s="1419"/>
      <c r="AD3" s="1419"/>
      <c r="AE3" s="1419"/>
      <c r="AF3" s="1420"/>
      <c r="AG3" s="1421"/>
      <c r="AH3" s="1422"/>
      <c r="AI3" s="1422"/>
      <c r="AJ3" s="1422"/>
      <c r="AK3" s="1422"/>
      <c r="AL3" s="1422"/>
      <c r="AM3" s="1422"/>
      <c r="AN3" s="1423"/>
      <c r="AO3" s="235"/>
      <c r="AP3" s="234"/>
    </row>
    <row r="4" spans="2:42" s="233" customFormat="1" x14ac:dyDescent="0.3">
      <c r="AP4" s="236"/>
    </row>
    <row r="5" spans="2:42" s="233" customFormat="1" x14ac:dyDescent="0.3">
      <c r="B5" s="1417" t="s">
        <v>481</v>
      </c>
      <c r="C5" s="1417"/>
      <c r="D5" s="1417"/>
      <c r="E5" s="1417"/>
      <c r="F5" s="1417"/>
      <c r="G5" s="1417"/>
      <c r="H5" s="1417"/>
      <c r="I5" s="1417"/>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row>
    <row r="6" spans="2:42" s="233" customFormat="1" ht="13.5" customHeight="1" x14ac:dyDescent="0.3">
      <c r="AE6" s="238" t="s">
        <v>482</v>
      </c>
      <c r="AF6" s="1417"/>
      <c r="AG6" s="1417"/>
      <c r="AH6" s="233" t="s">
        <v>395</v>
      </c>
      <c r="AI6" s="1417"/>
      <c r="AJ6" s="1417"/>
      <c r="AK6" s="233" t="s">
        <v>396</v>
      </c>
      <c r="AL6" s="1417"/>
      <c r="AM6" s="1417"/>
      <c r="AN6" s="233" t="s">
        <v>483</v>
      </c>
    </row>
    <row r="7" spans="2:42" s="233" customFormat="1" x14ac:dyDescent="0.3">
      <c r="B7" s="1415" t="s">
        <v>484</v>
      </c>
      <c r="C7" s="1415"/>
      <c r="D7" s="1415"/>
      <c r="E7" s="1415"/>
      <c r="F7" s="1415"/>
      <c r="G7" s="1415"/>
      <c r="H7" s="1415"/>
      <c r="I7" s="1415"/>
      <c r="J7" s="1415"/>
      <c r="K7" s="233" t="s">
        <v>485</v>
      </c>
      <c r="L7" s="237"/>
      <c r="M7" s="237"/>
      <c r="N7" s="237"/>
      <c r="O7" s="237"/>
      <c r="P7" s="237"/>
      <c r="Q7" s="237"/>
      <c r="R7" s="237"/>
      <c r="S7" s="237"/>
      <c r="T7" s="237"/>
      <c r="U7" s="237"/>
    </row>
    <row r="8" spans="2:42" s="233" customFormat="1" x14ac:dyDescent="0.3">
      <c r="V8" s="1416" t="s">
        <v>486</v>
      </c>
      <c r="W8" s="1416"/>
      <c r="X8" s="1416"/>
      <c r="Y8" s="1416"/>
      <c r="Z8" s="1416"/>
      <c r="AA8" s="1416"/>
      <c r="AB8" s="1416"/>
      <c r="AC8" s="1416"/>
      <c r="AD8" s="1416"/>
      <c r="AE8" s="1416"/>
      <c r="AF8" s="1416"/>
      <c r="AG8" s="1416"/>
      <c r="AH8" s="1416"/>
      <c r="AI8" s="1416"/>
      <c r="AJ8" s="1416"/>
      <c r="AK8" s="1416"/>
      <c r="AL8" s="1416"/>
      <c r="AM8" s="1416"/>
      <c r="AN8" s="1416"/>
    </row>
    <row r="9" spans="2:42" s="233" customFormat="1" x14ac:dyDescent="0.3">
      <c r="Y9" s="1417"/>
      <c r="Z9" s="1417"/>
      <c r="AA9" s="1417"/>
      <c r="AB9" s="1417"/>
      <c r="AC9" s="1417"/>
      <c r="AD9" s="1417"/>
      <c r="AE9" s="1417"/>
      <c r="AF9" s="1417"/>
      <c r="AG9" s="1417"/>
      <c r="AH9" s="1417"/>
      <c r="AI9" s="1417"/>
      <c r="AJ9" s="1417"/>
      <c r="AK9" s="1417"/>
      <c r="AL9" s="1417"/>
      <c r="AM9" s="1417"/>
      <c r="AN9" s="1417"/>
    </row>
    <row r="10" spans="2:42" s="233" customFormat="1" x14ac:dyDescent="0.3">
      <c r="V10" s="1417" t="s">
        <v>487</v>
      </c>
      <c r="W10" s="1417"/>
      <c r="X10" s="1417"/>
      <c r="Y10" s="1417"/>
      <c r="Z10" s="1417"/>
      <c r="AA10" s="1417"/>
      <c r="AB10" s="1417"/>
      <c r="AC10" s="1417"/>
      <c r="AD10" s="1417"/>
      <c r="AE10" s="1417"/>
      <c r="AF10" s="1417"/>
      <c r="AG10" s="1417"/>
      <c r="AH10" s="1417"/>
      <c r="AI10" s="1417"/>
      <c r="AJ10" s="1417"/>
      <c r="AK10" s="1417"/>
      <c r="AL10" s="1417"/>
      <c r="AM10" s="1417"/>
      <c r="AN10" s="1417"/>
    </row>
    <row r="11" spans="2:42" s="233" customFormat="1" x14ac:dyDescent="0.3">
      <c r="Y11" s="1417"/>
      <c r="Z11" s="1417"/>
      <c r="AA11" s="1417"/>
      <c r="AB11" s="1417"/>
      <c r="AC11" s="1417"/>
      <c r="AD11" s="1417"/>
      <c r="AE11" s="1417"/>
      <c r="AF11" s="1417"/>
      <c r="AG11" s="1417"/>
      <c r="AH11" s="1417"/>
      <c r="AI11" s="1417"/>
      <c r="AJ11" s="1417"/>
      <c r="AK11" s="1417"/>
      <c r="AL11" s="1417"/>
      <c r="AM11" s="1417"/>
      <c r="AN11" s="1417"/>
    </row>
    <row r="12" spans="2:42" s="233" customFormat="1" x14ac:dyDescent="0.3">
      <c r="C12" s="234" t="s">
        <v>488</v>
      </c>
      <c r="D12" s="234"/>
    </row>
    <row r="13" spans="2:42" s="233" customFormat="1" x14ac:dyDescent="0.3">
      <c r="N13" s="1424"/>
      <c r="O13" s="1424"/>
      <c r="AB13" s="1418" t="s">
        <v>489</v>
      </c>
      <c r="AC13" s="1419"/>
      <c r="AD13" s="1419"/>
      <c r="AE13" s="1419"/>
      <c r="AF13" s="1419"/>
      <c r="AG13" s="1419"/>
      <c r="AH13" s="1419"/>
      <c r="AI13" s="1420"/>
      <c r="AJ13" s="1425"/>
      <c r="AK13" s="1426"/>
      <c r="AL13" s="1426"/>
      <c r="AM13" s="1426"/>
      <c r="AN13" s="1427"/>
    </row>
    <row r="14" spans="2:42" s="233" customFormat="1" ht="14.25" customHeight="1" x14ac:dyDescent="0.3">
      <c r="B14" s="1428" t="s">
        <v>490</v>
      </c>
      <c r="C14" s="1431" t="s">
        <v>417</v>
      </c>
      <c r="D14" s="1432"/>
      <c r="E14" s="1432"/>
      <c r="F14" s="1432"/>
      <c r="G14" s="1432"/>
      <c r="H14" s="1432"/>
      <c r="I14" s="1432"/>
      <c r="J14" s="1432"/>
      <c r="K14" s="1432"/>
      <c r="L14" s="1433"/>
      <c r="M14" s="1434"/>
      <c r="N14" s="1435"/>
      <c r="O14" s="1435"/>
      <c r="P14" s="1435"/>
      <c r="Q14" s="1435"/>
      <c r="R14" s="1435"/>
      <c r="S14" s="1435"/>
      <c r="T14" s="1435"/>
      <c r="U14" s="1435"/>
      <c r="V14" s="1435"/>
      <c r="W14" s="1435"/>
      <c r="X14" s="1435"/>
      <c r="Y14" s="1435"/>
      <c r="Z14" s="1435"/>
      <c r="AA14" s="1435"/>
      <c r="AB14" s="1435"/>
      <c r="AC14" s="1435"/>
      <c r="AD14" s="1435"/>
      <c r="AE14" s="1435"/>
      <c r="AF14" s="1435"/>
      <c r="AG14" s="1435"/>
      <c r="AH14" s="1435"/>
      <c r="AI14" s="1435"/>
      <c r="AJ14" s="1435"/>
      <c r="AK14" s="1435"/>
      <c r="AL14" s="1435"/>
      <c r="AM14" s="1435"/>
      <c r="AN14" s="1436"/>
    </row>
    <row r="15" spans="2:42" s="233" customFormat="1" ht="14.25" customHeight="1" x14ac:dyDescent="0.3">
      <c r="B15" s="1429"/>
      <c r="C15" s="1437" t="s">
        <v>491</v>
      </c>
      <c r="D15" s="1438"/>
      <c r="E15" s="1438"/>
      <c r="F15" s="1438"/>
      <c r="G15" s="1438"/>
      <c r="H15" s="1438"/>
      <c r="I15" s="1438"/>
      <c r="J15" s="1438"/>
      <c r="K15" s="1438"/>
      <c r="L15" s="1438"/>
      <c r="M15" s="1439"/>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0"/>
      <c r="AI15" s="1440"/>
      <c r="AJ15" s="1440"/>
      <c r="AK15" s="1440"/>
      <c r="AL15" s="1440"/>
      <c r="AM15" s="1440"/>
      <c r="AN15" s="1441"/>
    </row>
    <row r="16" spans="2:42" s="233" customFormat="1" ht="13.5" customHeight="1" x14ac:dyDescent="0.3">
      <c r="B16" s="1429"/>
      <c r="C16" s="1431" t="s">
        <v>492</v>
      </c>
      <c r="D16" s="1432"/>
      <c r="E16" s="1432"/>
      <c r="F16" s="1432"/>
      <c r="G16" s="1432"/>
      <c r="H16" s="1432"/>
      <c r="I16" s="1432"/>
      <c r="J16" s="1432"/>
      <c r="K16" s="1432"/>
      <c r="L16" s="1442"/>
      <c r="M16" s="1425" t="s">
        <v>493</v>
      </c>
      <c r="N16" s="1426"/>
      <c r="O16" s="1426"/>
      <c r="P16" s="1426"/>
      <c r="Q16" s="1426"/>
      <c r="R16" s="1426"/>
      <c r="S16" s="1426"/>
      <c r="T16" s="239" t="s">
        <v>494</v>
      </c>
      <c r="U16" s="1426"/>
      <c r="V16" s="1426"/>
      <c r="W16" s="1426"/>
      <c r="X16" s="239" t="s">
        <v>51</v>
      </c>
      <c r="Y16" s="1426"/>
      <c r="Z16" s="1426"/>
      <c r="AA16" s="1426"/>
      <c r="AB16" s="1426"/>
      <c r="AC16" s="1426"/>
      <c r="AD16" s="1426"/>
      <c r="AE16" s="1426"/>
      <c r="AF16" s="1426"/>
      <c r="AG16" s="1426"/>
      <c r="AH16" s="1426"/>
      <c r="AI16" s="1426"/>
      <c r="AJ16" s="1426"/>
      <c r="AK16" s="1426"/>
      <c r="AL16" s="1426"/>
      <c r="AM16" s="1426"/>
      <c r="AN16" s="1427"/>
    </row>
    <row r="17" spans="2:42" s="233" customFormat="1" ht="13.5" customHeight="1" x14ac:dyDescent="0.3">
      <c r="B17" s="1429"/>
      <c r="C17" s="1437"/>
      <c r="D17" s="1438"/>
      <c r="E17" s="1438"/>
      <c r="F17" s="1438"/>
      <c r="G17" s="1438"/>
      <c r="H17" s="1438"/>
      <c r="I17" s="1438"/>
      <c r="J17" s="1438"/>
      <c r="K17" s="1438"/>
      <c r="L17" s="1443"/>
      <c r="M17" s="1453" t="s">
        <v>495</v>
      </c>
      <c r="N17" s="1454"/>
      <c r="O17" s="1454"/>
      <c r="P17" s="1454"/>
      <c r="Q17" s="240" t="s">
        <v>57</v>
      </c>
      <c r="R17" s="1454"/>
      <c r="S17" s="1454"/>
      <c r="T17" s="1454"/>
      <c r="U17" s="1454"/>
      <c r="V17" s="1454" t="s">
        <v>496</v>
      </c>
      <c r="W17" s="1454"/>
      <c r="X17" s="1454"/>
      <c r="Y17" s="1454"/>
      <c r="Z17" s="1454"/>
      <c r="AA17" s="1454"/>
      <c r="AB17" s="1454"/>
      <c r="AC17" s="1454"/>
      <c r="AD17" s="1454"/>
      <c r="AE17" s="1454"/>
      <c r="AF17" s="1454"/>
      <c r="AG17" s="1454"/>
      <c r="AH17" s="1454"/>
      <c r="AI17" s="1454"/>
      <c r="AJ17" s="1454"/>
      <c r="AK17" s="1454"/>
      <c r="AL17" s="1454"/>
      <c r="AM17" s="1454"/>
      <c r="AN17" s="1455"/>
    </row>
    <row r="18" spans="2:42" s="233" customFormat="1" x14ac:dyDescent="0.3">
      <c r="B18" s="1429"/>
      <c r="C18" s="1444"/>
      <c r="D18" s="1445"/>
      <c r="E18" s="1445"/>
      <c r="F18" s="1445"/>
      <c r="G18" s="1445"/>
      <c r="H18" s="1445"/>
      <c r="I18" s="1445"/>
      <c r="J18" s="1445"/>
      <c r="K18" s="1445"/>
      <c r="L18" s="1446"/>
      <c r="M18" s="1447" t="s">
        <v>497</v>
      </c>
      <c r="N18" s="1448"/>
      <c r="O18" s="1448"/>
      <c r="P18" s="1448"/>
      <c r="Q18" s="1448"/>
      <c r="R18" s="1448"/>
      <c r="S18" s="1448"/>
      <c r="T18" s="1448"/>
      <c r="U18" s="1448"/>
      <c r="V18" s="1448"/>
      <c r="W18" s="1448"/>
      <c r="X18" s="1448"/>
      <c r="Y18" s="1448"/>
      <c r="Z18" s="1448"/>
      <c r="AA18" s="1448"/>
      <c r="AB18" s="1448"/>
      <c r="AC18" s="1448"/>
      <c r="AD18" s="1448"/>
      <c r="AE18" s="1448"/>
      <c r="AF18" s="1448"/>
      <c r="AG18" s="1448"/>
      <c r="AH18" s="1448"/>
      <c r="AI18" s="1448"/>
      <c r="AJ18" s="1448"/>
      <c r="AK18" s="1448"/>
      <c r="AL18" s="1448"/>
      <c r="AM18" s="1448"/>
      <c r="AN18" s="1449"/>
    </row>
    <row r="19" spans="2:42" s="233" customFormat="1" ht="14.25" customHeight="1" x14ac:dyDescent="0.3">
      <c r="B19" s="1429"/>
      <c r="C19" s="1450" t="s">
        <v>498</v>
      </c>
      <c r="D19" s="1451"/>
      <c r="E19" s="1451"/>
      <c r="F19" s="1451"/>
      <c r="G19" s="1451"/>
      <c r="H19" s="1451"/>
      <c r="I19" s="1451"/>
      <c r="J19" s="1451"/>
      <c r="K19" s="1451"/>
      <c r="L19" s="1452"/>
      <c r="M19" s="1418" t="s">
        <v>61</v>
      </c>
      <c r="N19" s="1419"/>
      <c r="O19" s="1419"/>
      <c r="P19" s="1419"/>
      <c r="Q19" s="1420"/>
      <c r="R19" s="1421"/>
      <c r="S19" s="1422"/>
      <c r="T19" s="1422"/>
      <c r="U19" s="1422"/>
      <c r="V19" s="1422"/>
      <c r="W19" s="1422"/>
      <c r="X19" s="1422"/>
      <c r="Y19" s="1422"/>
      <c r="Z19" s="1422"/>
      <c r="AA19" s="1423"/>
      <c r="AB19" s="1425" t="s">
        <v>499</v>
      </c>
      <c r="AC19" s="1426"/>
      <c r="AD19" s="1426"/>
      <c r="AE19" s="1426"/>
      <c r="AF19" s="1427"/>
      <c r="AG19" s="1421"/>
      <c r="AH19" s="1422"/>
      <c r="AI19" s="1422"/>
      <c r="AJ19" s="1422"/>
      <c r="AK19" s="1422"/>
      <c r="AL19" s="1422"/>
      <c r="AM19" s="1422"/>
      <c r="AN19" s="1423"/>
    </row>
    <row r="20" spans="2:42" ht="14.25" customHeight="1" x14ac:dyDescent="0.2">
      <c r="B20" s="1429"/>
      <c r="C20" s="1456" t="s">
        <v>500</v>
      </c>
      <c r="D20" s="1456"/>
      <c r="E20" s="1456"/>
      <c r="F20" s="1456"/>
      <c r="G20" s="1456"/>
      <c r="H20" s="1456"/>
      <c r="I20" s="1456"/>
      <c r="J20" s="1456"/>
      <c r="K20" s="1456"/>
      <c r="L20" s="1456"/>
      <c r="M20" s="1457"/>
      <c r="N20" s="1458"/>
      <c r="O20" s="1458"/>
      <c r="P20" s="1458"/>
      <c r="Q20" s="1458"/>
      <c r="R20" s="1458"/>
      <c r="S20" s="1458"/>
      <c r="T20" s="1458"/>
      <c r="U20" s="1459"/>
      <c r="V20" s="1457" t="s">
        <v>501</v>
      </c>
      <c r="W20" s="1458"/>
      <c r="X20" s="1458"/>
      <c r="Y20" s="1458"/>
      <c r="Z20" s="1458"/>
      <c r="AA20" s="1459"/>
      <c r="AB20" s="1457"/>
      <c r="AC20" s="1458"/>
      <c r="AD20" s="1458"/>
      <c r="AE20" s="1458"/>
      <c r="AF20" s="1458"/>
      <c r="AG20" s="1458"/>
      <c r="AH20" s="1458"/>
      <c r="AI20" s="1458"/>
      <c r="AJ20" s="1458"/>
      <c r="AK20" s="1458"/>
      <c r="AL20" s="1458"/>
      <c r="AM20" s="1458"/>
      <c r="AN20" s="1459"/>
      <c r="AP20" s="241"/>
    </row>
    <row r="21" spans="2:42" ht="14.25" customHeight="1" x14ac:dyDescent="0.2">
      <c r="B21" s="1429"/>
      <c r="C21" s="1456" t="s">
        <v>502</v>
      </c>
      <c r="D21" s="1456"/>
      <c r="E21" s="1456"/>
      <c r="F21" s="1456"/>
      <c r="G21" s="1456"/>
      <c r="H21" s="1456"/>
      <c r="I21" s="1456"/>
      <c r="J21" s="1460"/>
      <c r="K21" s="1460"/>
      <c r="L21" s="1461"/>
      <c r="M21" s="1457" t="s">
        <v>503</v>
      </c>
      <c r="N21" s="1458"/>
      <c r="O21" s="1458"/>
      <c r="P21" s="1458"/>
      <c r="Q21" s="1459"/>
      <c r="R21" s="1462"/>
      <c r="S21" s="1463"/>
      <c r="T21" s="1463"/>
      <c r="U21" s="1463"/>
      <c r="V21" s="1463"/>
      <c r="W21" s="1463"/>
      <c r="X21" s="1463"/>
      <c r="Y21" s="1463"/>
      <c r="Z21" s="1463"/>
      <c r="AA21" s="1464"/>
      <c r="AB21" s="1458" t="s">
        <v>418</v>
      </c>
      <c r="AC21" s="1458"/>
      <c r="AD21" s="1458"/>
      <c r="AE21" s="1458"/>
      <c r="AF21" s="1459"/>
      <c r="AG21" s="1462"/>
      <c r="AH21" s="1463"/>
      <c r="AI21" s="1463"/>
      <c r="AJ21" s="1463"/>
      <c r="AK21" s="1463"/>
      <c r="AL21" s="1463"/>
      <c r="AM21" s="1463"/>
      <c r="AN21" s="1464"/>
      <c r="AP21" s="241"/>
    </row>
    <row r="22" spans="2:42" ht="13.5" customHeight="1" x14ac:dyDescent="0.2">
      <c r="B22" s="1429"/>
      <c r="C22" s="1465" t="s">
        <v>70</v>
      </c>
      <c r="D22" s="1465"/>
      <c r="E22" s="1465"/>
      <c r="F22" s="1465"/>
      <c r="G22" s="1465"/>
      <c r="H22" s="1465"/>
      <c r="I22" s="1465"/>
      <c r="J22" s="1466"/>
      <c r="K22" s="1466"/>
      <c r="L22" s="1466"/>
      <c r="M22" s="1425" t="s">
        <v>493</v>
      </c>
      <c r="N22" s="1426"/>
      <c r="O22" s="1426"/>
      <c r="P22" s="1426"/>
      <c r="Q22" s="1426"/>
      <c r="R22" s="1426"/>
      <c r="S22" s="1426"/>
      <c r="T22" s="239" t="s">
        <v>494</v>
      </c>
      <c r="U22" s="1426"/>
      <c r="V22" s="1426"/>
      <c r="W22" s="1426"/>
      <c r="X22" s="239" t="s">
        <v>51</v>
      </c>
      <c r="Y22" s="1426"/>
      <c r="Z22" s="1426"/>
      <c r="AA22" s="1426"/>
      <c r="AB22" s="1426"/>
      <c r="AC22" s="1426"/>
      <c r="AD22" s="1426"/>
      <c r="AE22" s="1426"/>
      <c r="AF22" s="1426"/>
      <c r="AG22" s="1426"/>
      <c r="AH22" s="1426"/>
      <c r="AI22" s="1426"/>
      <c r="AJ22" s="1426"/>
      <c r="AK22" s="1426"/>
      <c r="AL22" s="1426"/>
      <c r="AM22" s="1426"/>
      <c r="AN22" s="1427"/>
      <c r="AP22" s="241"/>
    </row>
    <row r="23" spans="2:42" ht="14.25" customHeight="1" x14ac:dyDescent="0.2">
      <c r="B23" s="1429"/>
      <c r="C23" s="1465"/>
      <c r="D23" s="1465"/>
      <c r="E23" s="1465"/>
      <c r="F23" s="1465"/>
      <c r="G23" s="1465"/>
      <c r="H23" s="1465"/>
      <c r="I23" s="1465"/>
      <c r="J23" s="1466"/>
      <c r="K23" s="1466"/>
      <c r="L23" s="1466"/>
      <c r="M23" s="1453" t="s">
        <v>495</v>
      </c>
      <c r="N23" s="1454"/>
      <c r="O23" s="1454"/>
      <c r="P23" s="1454"/>
      <c r="Q23" s="240" t="s">
        <v>57</v>
      </c>
      <c r="R23" s="1454"/>
      <c r="S23" s="1454"/>
      <c r="T23" s="1454"/>
      <c r="U23" s="1454"/>
      <c r="V23" s="1454" t="s">
        <v>496</v>
      </c>
      <c r="W23" s="1454"/>
      <c r="X23" s="1454"/>
      <c r="Y23" s="1454"/>
      <c r="Z23" s="1454"/>
      <c r="AA23" s="1454"/>
      <c r="AB23" s="1454"/>
      <c r="AC23" s="1454"/>
      <c r="AD23" s="1454"/>
      <c r="AE23" s="1454"/>
      <c r="AF23" s="1454"/>
      <c r="AG23" s="1454"/>
      <c r="AH23" s="1454"/>
      <c r="AI23" s="1454"/>
      <c r="AJ23" s="1454"/>
      <c r="AK23" s="1454"/>
      <c r="AL23" s="1454"/>
      <c r="AM23" s="1454"/>
      <c r="AN23" s="1455"/>
      <c r="AP23" s="241"/>
    </row>
    <row r="24" spans="2:42" x14ac:dyDescent="0.2">
      <c r="B24" s="1430"/>
      <c r="C24" s="1467"/>
      <c r="D24" s="1467"/>
      <c r="E24" s="1467"/>
      <c r="F24" s="1467"/>
      <c r="G24" s="1467"/>
      <c r="H24" s="1467"/>
      <c r="I24" s="1467"/>
      <c r="J24" s="1468"/>
      <c r="K24" s="1468"/>
      <c r="L24" s="1468"/>
      <c r="M24" s="1447"/>
      <c r="N24" s="1448"/>
      <c r="O24" s="1448"/>
      <c r="P24" s="1448"/>
      <c r="Q24" s="1448"/>
      <c r="R24" s="1448"/>
      <c r="S24" s="1448"/>
      <c r="T24" s="1448"/>
      <c r="U24" s="1448"/>
      <c r="V24" s="1448"/>
      <c r="W24" s="1448"/>
      <c r="X24" s="1448"/>
      <c r="Y24" s="1448"/>
      <c r="Z24" s="1448"/>
      <c r="AA24" s="1448"/>
      <c r="AB24" s="1448"/>
      <c r="AC24" s="1448"/>
      <c r="AD24" s="1448"/>
      <c r="AE24" s="1448"/>
      <c r="AF24" s="1448"/>
      <c r="AG24" s="1448"/>
      <c r="AH24" s="1448"/>
      <c r="AI24" s="1448"/>
      <c r="AJ24" s="1448"/>
      <c r="AK24" s="1448"/>
      <c r="AL24" s="1448"/>
      <c r="AM24" s="1448"/>
      <c r="AN24" s="1449"/>
      <c r="AP24" s="241"/>
    </row>
    <row r="25" spans="2:42" ht="13.5" customHeight="1" x14ac:dyDescent="0.2">
      <c r="B25" s="1469" t="s">
        <v>504</v>
      </c>
      <c r="C25" s="1465" t="s">
        <v>505</v>
      </c>
      <c r="D25" s="1465"/>
      <c r="E25" s="1465"/>
      <c r="F25" s="1465"/>
      <c r="G25" s="1465"/>
      <c r="H25" s="1465"/>
      <c r="I25" s="1465"/>
      <c r="J25" s="1465"/>
      <c r="K25" s="1465"/>
      <c r="L25" s="1465"/>
      <c r="M25" s="1425" t="s">
        <v>493</v>
      </c>
      <c r="N25" s="1426"/>
      <c r="O25" s="1426"/>
      <c r="P25" s="1426"/>
      <c r="Q25" s="1426"/>
      <c r="R25" s="1426"/>
      <c r="S25" s="1426"/>
      <c r="T25" s="239" t="s">
        <v>494</v>
      </c>
      <c r="U25" s="1426"/>
      <c r="V25" s="1426"/>
      <c r="W25" s="1426"/>
      <c r="X25" s="239" t="s">
        <v>51</v>
      </c>
      <c r="Y25" s="1426"/>
      <c r="Z25" s="1426"/>
      <c r="AA25" s="1426"/>
      <c r="AB25" s="1426"/>
      <c r="AC25" s="1426"/>
      <c r="AD25" s="1426"/>
      <c r="AE25" s="1426"/>
      <c r="AF25" s="1426"/>
      <c r="AG25" s="1426"/>
      <c r="AH25" s="1426"/>
      <c r="AI25" s="1426"/>
      <c r="AJ25" s="1426"/>
      <c r="AK25" s="1426"/>
      <c r="AL25" s="1426"/>
      <c r="AM25" s="1426"/>
      <c r="AN25" s="1427"/>
      <c r="AP25" s="241"/>
    </row>
    <row r="26" spans="2:42" ht="14.25" customHeight="1" x14ac:dyDescent="0.2">
      <c r="B26" s="1470"/>
      <c r="C26" s="1465"/>
      <c r="D26" s="1465"/>
      <c r="E26" s="1465"/>
      <c r="F26" s="1465"/>
      <c r="G26" s="1465"/>
      <c r="H26" s="1465"/>
      <c r="I26" s="1465"/>
      <c r="J26" s="1465"/>
      <c r="K26" s="1465"/>
      <c r="L26" s="1465"/>
      <c r="M26" s="1453" t="s">
        <v>495</v>
      </c>
      <c r="N26" s="1454"/>
      <c r="O26" s="1454"/>
      <c r="P26" s="1454"/>
      <c r="Q26" s="240" t="s">
        <v>57</v>
      </c>
      <c r="R26" s="1454"/>
      <c r="S26" s="1454"/>
      <c r="T26" s="1454"/>
      <c r="U26" s="1454"/>
      <c r="V26" s="1454" t="s">
        <v>496</v>
      </c>
      <c r="W26" s="1454"/>
      <c r="X26" s="1454"/>
      <c r="Y26" s="1454"/>
      <c r="Z26" s="1454"/>
      <c r="AA26" s="1454"/>
      <c r="AB26" s="1454"/>
      <c r="AC26" s="1454"/>
      <c r="AD26" s="1454"/>
      <c r="AE26" s="1454"/>
      <c r="AF26" s="1454"/>
      <c r="AG26" s="1454"/>
      <c r="AH26" s="1454"/>
      <c r="AI26" s="1454"/>
      <c r="AJ26" s="1454"/>
      <c r="AK26" s="1454"/>
      <c r="AL26" s="1454"/>
      <c r="AM26" s="1454"/>
      <c r="AN26" s="1455"/>
      <c r="AP26" s="241"/>
    </row>
    <row r="27" spans="2:42" x14ac:dyDescent="0.2">
      <c r="B27" s="1470"/>
      <c r="C27" s="1465"/>
      <c r="D27" s="1465"/>
      <c r="E27" s="1465"/>
      <c r="F27" s="1465"/>
      <c r="G27" s="1465"/>
      <c r="H27" s="1465"/>
      <c r="I27" s="1465"/>
      <c r="J27" s="1465"/>
      <c r="K27" s="1465"/>
      <c r="L27" s="1465"/>
      <c r="M27" s="1447"/>
      <c r="N27" s="1448"/>
      <c r="O27" s="1448"/>
      <c r="P27" s="1448"/>
      <c r="Q27" s="1448"/>
      <c r="R27" s="1448"/>
      <c r="S27" s="1448"/>
      <c r="T27" s="1448"/>
      <c r="U27" s="1448"/>
      <c r="V27" s="1448"/>
      <c r="W27" s="1448"/>
      <c r="X27" s="1448"/>
      <c r="Y27" s="1448"/>
      <c r="Z27" s="1448"/>
      <c r="AA27" s="1448"/>
      <c r="AB27" s="1448"/>
      <c r="AC27" s="1448"/>
      <c r="AD27" s="1448"/>
      <c r="AE27" s="1448"/>
      <c r="AF27" s="1448"/>
      <c r="AG27" s="1448"/>
      <c r="AH27" s="1448"/>
      <c r="AI27" s="1448"/>
      <c r="AJ27" s="1448"/>
      <c r="AK27" s="1448"/>
      <c r="AL27" s="1448"/>
      <c r="AM27" s="1448"/>
      <c r="AN27" s="1449"/>
      <c r="AP27" s="241"/>
    </row>
    <row r="28" spans="2:42" ht="14.25" customHeight="1" x14ac:dyDescent="0.2">
      <c r="B28" s="1470"/>
      <c r="C28" s="1465" t="s">
        <v>498</v>
      </c>
      <c r="D28" s="1465"/>
      <c r="E28" s="1465"/>
      <c r="F28" s="1465"/>
      <c r="G28" s="1465"/>
      <c r="H28" s="1465"/>
      <c r="I28" s="1465"/>
      <c r="J28" s="1465"/>
      <c r="K28" s="1465"/>
      <c r="L28" s="1465"/>
      <c r="M28" s="1418" t="s">
        <v>61</v>
      </c>
      <c r="N28" s="1419"/>
      <c r="O28" s="1419"/>
      <c r="P28" s="1419"/>
      <c r="Q28" s="1420"/>
      <c r="R28" s="1421"/>
      <c r="S28" s="1422"/>
      <c r="T28" s="1422"/>
      <c r="U28" s="1422"/>
      <c r="V28" s="1422"/>
      <c r="W28" s="1422"/>
      <c r="X28" s="1422"/>
      <c r="Y28" s="1422"/>
      <c r="Z28" s="1422"/>
      <c r="AA28" s="1423"/>
      <c r="AB28" s="1425" t="s">
        <v>499</v>
      </c>
      <c r="AC28" s="1426"/>
      <c r="AD28" s="1426"/>
      <c r="AE28" s="1426"/>
      <c r="AF28" s="1427"/>
      <c r="AG28" s="1421"/>
      <c r="AH28" s="1422"/>
      <c r="AI28" s="1422"/>
      <c r="AJ28" s="1422"/>
      <c r="AK28" s="1422"/>
      <c r="AL28" s="1422"/>
      <c r="AM28" s="1422"/>
      <c r="AN28" s="1423"/>
      <c r="AP28" s="241"/>
    </row>
    <row r="29" spans="2:42" ht="13.5" customHeight="1" x14ac:dyDescent="0.2">
      <c r="B29" s="1470"/>
      <c r="C29" s="1472" t="s">
        <v>506</v>
      </c>
      <c r="D29" s="1472"/>
      <c r="E29" s="1472"/>
      <c r="F29" s="1472"/>
      <c r="G29" s="1472"/>
      <c r="H29" s="1472"/>
      <c r="I29" s="1472"/>
      <c r="J29" s="1472"/>
      <c r="K29" s="1472"/>
      <c r="L29" s="1472"/>
      <c r="M29" s="1425" t="s">
        <v>493</v>
      </c>
      <c r="N29" s="1426"/>
      <c r="O29" s="1426"/>
      <c r="P29" s="1426"/>
      <c r="Q29" s="1426"/>
      <c r="R29" s="1426"/>
      <c r="S29" s="1426"/>
      <c r="T29" s="239" t="s">
        <v>494</v>
      </c>
      <c r="U29" s="1426"/>
      <c r="V29" s="1426"/>
      <c r="W29" s="1426"/>
      <c r="X29" s="239" t="s">
        <v>51</v>
      </c>
      <c r="Y29" s="1426"/>
      <c r="Z29" s="1426"/>
      <c r="AA29" s="1426"/>
      <c r="AB29" s="1426"/>
      <c r="AC29" s="1426"/>
      <c r="AD29" s="1426"/>
      <c r="AE29" s="1426"/>
      <c r="AF29" s="1426"/>
      <c r="AG29" s="1426"/>
      <c r="AH29" s="1426"/>
      <c r="AI29" s="1426"/>
      <c r="AJ29" s="1426"/>
      <c r="AK29" s="1426"/>
      <c r="AL29" s="1426"/>
      <c r="AM29" s="1426"/>
      <c r="AN29" s="1427"/>
      <c r="AP29" s="241"/>
    </row>
    <row r="30" spans="2:42" ht="14.25" customHeight="1" x14ac:dyDescent="0.2">
      <c r="B30" s="1470"/>
      <c r="C30" s="1472"/>
      <c r="D30" s="1472"/>
      <c r="E30" s="1472"/>
      <c r="F30" s="1472"/>
      <c r="G30" s="1472"/>
      <c r="H30" s="1472"/>
      <c r="I30" s="1472"/>
      <c r="J30" s="1472"/>
      <c r="K30" s="1472"/>
      <c r="L30" s="1472"/>
      <c r="M30" s="1453" t="s">
        <v>495</v>
      </c>
      <c r="N30" s="1454"/>
      <c r="O30" s="1454"/>
      <c r="P30" s="1454"/>
      <c r="Q30" s="240" t="s">
        <v>57</v>
      </c>
      <c r="R30" s="1454"/>
      <c r="S30" s="1454"/>
      <c r="T30" s="1454"/>
      <c r="U30" s="1454"/>
      <c r="V30" s="1454" t="s">
        <v>496</v>
      </c>
      <c r="W30" s="1454"/>
      <c r="X30" s="1454"/>
      <c r="Y30" s="1454"/>
      <c r="Z30" s="1454"/>
      <c r="AA30" s="1454"/>
      <c r="AB30" s="1454"/>
      <c r="AC30" s="1454"/>
      <c r="AD30" s="1454"/>
      <c r="AE30" s="1454"/>
      <c r="AF30" s="1454"/>
      <c r="AG30" s="1454"/>
      <c r="AH30" s="1454"/>
      <c r="AI30" s="1454"/>
      <c r="AJ30" s="1454"/>
      <c r="AK30" s="1454"/>
      <c r="AL30" s="1454"/>
      <c r="AM30" s="1454"/>
      <c r="AN30" s="1455"/>
      <c r="AP30" s="241"/>
    </row>
    <row r="31" spans="2:42" x14ac:dyDescent="0.2">
      <c r="B31" s="1470"/>
      <c r="C31" s="1472"/>
      <c r="D31" s="1472"/>
      <c r="E31" s="1472"/>
      <c r="F31" s="1472"/>
      <c r="G31" s="1472"/>
      <c r="H31" s="1472"/>
      <c r="I31" s="1472"/>
      <c r="J31" s="1472"/>
      <c r="K31" s="1472"/>
      <c r="L31" s="1472"/>
      <c r="M31" s="1447"/>
      <c r="N31" s="1448"/>
      <c r="O31" s="1448"/>
      <c r="P31" s="1448"/>
      <c r="Q31" s="1448"/>
      <c r="R31" s="1448"/>
      <c r="S31" s="1448"/>
      <c r="T31" s="1448"/>
      <c r="U31" s="1448"/>
      <c r="V31" s="1448"/>
      <c r="W31" s="1448"/>
      <c r="X31" s="1448"/>
      <c r="Y31" s="1448"/>
      <c r="Z31" s="1448"/>
      <c r="AA31" s="1448"/>
      <c r="AB31" s="1448"/>
      <c r="AC31" s="1448"/>
      <c r="AD31" s="1448"/>
      <c r="AE31" s="1448"/>
      <c r="AF31" s="1448"/>
      <c r="AG31" s="1448"/>
      <c r="AH31" s="1448"/>
      <c r="AI31" s="1448"/>
      <c r="AJ31" s="1448"/>
      <c r="AK31" s="1448"/>
      <c r="AL31" s="1448"/>
      <c r="AM31" s="1448"/>
      <c r="AN31" s="1449"/>
      <c r="AP31" s="241"/>
    </row>
    <row r="32" spans="2:42" ht="14.25" customHeight="1" x14ac:dyDescent="0.2">
      <c r="B32" s="1470"/>
      <c r="C32" s="1465" t="s">
        <v>498</v>
      </c>
      <c r="D32" s="1465"/>
      <c r="E32" s="1465"/>
      <c r="F32" s="1465"/>
      <c r="G32" s="1465"/>
      <c r="H32" s="1465"/>
      <c r="I32" s="1465"/>
      <c r="J32" s="1465"/>
      <c r="K32" s="1465"/>
      <c r="L32" s="1465"/>
      <c r="M32" s="1418" t="s">
        <v>61</v>
      </c>
      <c r="N32" s="1419"/>
      <c r="O32" s="1419"/>
      <c r="P32" s="1419"/>
      <c r="Q32" s="1420"/>
      <c r="R32" s="1421"/>
      <c r="S32" s="1422"/>
      <c r="T32" s="1422"/>
      <c r="U32" s="1422"/>
      <c r="V32" s="1422"/>
      <c r="W32" s="1422"/>
      <c r="X32" s="1422"/>
      <c r="Y32" s="1422"/>
      <c r="Z32" s="1422"/>
      <c r="AA32" s="1423"/>
      <c r="AB32" s="1425" t="s">
        <v>499</v>
      </c>
      <c r="AC32" s="1426"/>
      <c r="AD32" s="1426"/>
      <c r="AE32" s="1426"/>
      <c r="AF32" s="1427"/>
      <c r="AG32" s="1421"/>
      <c r="AH32" s="1422"/>
      <c r="AI32" s="1422"/>
      <c r="AJ32" s="1422"/>
      <c r="AK32" s="1422"/>
      <c r="AL32" s="1422"/>
      <c r="AM32" s="1422"/>
      <c r="AN32" s="1423"/>
      <c r="AP32" s="241"/>
    </row>
    <row r="33" spans="2:42" ht="14.25" customHeight="1" x14ac:dyDescent="0.2">
      <c r="B33" s="1470"/>
      <c r="C33" s="1465" t="s">
        <v>507</v>
      </c>
      <c r="D33" s="1465"/>
      <c r="E33" s="1465"/>
      <c r="F33" s="1465"/>
      <c r="G33" s="1465"/>
      <c r="H33" s="1465"/>
      <c r="I33" s="1465"/>
      <c r="J33" s="1465"/>
      <c r="K33" s="1465"/>
      <c r="L33" s="1465"/>
      <c r="M33" s="1456"/>
      <c r="N33" s="1456"/>
      <c r="O33" s="1456"/>
      <c r="P33" s="1456"/>
      <c r="Q33" s="1456"/>
      <c r="R33" s="1456"/>
      <c r="S33" s="1456"/>
      <c r="T33" s="1456"/>
      <c r="U33" s="1456"/>
      <c r="V33" s="1456"/>
      <c r="W33" s="1456"/>
      <c r="X33" s="1456"/>
      <c r="Y33" s="1456"/>
      <c r="Z33" s="1456"/>
      <c r="AA33" s="1456"/>
      <c r="AB33" s="1456"/>
      <c r="AC33" s="1456"/>
      <c r="AD33" s="1456"/>
      <c r="AE33" s="1456"/>
      <c r="AF33" s="1456"/>
      <c r="AG33" s="1456"/>
      <c r="AH33" s="1456"/>
      <c r="AI33" s="1456"/>
      <c r="AJ33" s="1456"/>
      <c r="AK33" s="1456"/>
      <c r="AL33" s="1456"/>
      <c r="AM33" s="1456"/>
      <c r="AN33" s="1456"/>
      <c r="AP33" s="241"/>
    </row>
    <row r="34" spans="2:42" ht="13.5" customHeight="1" x14ac:dyDescent="0.2">
      <c r="B34" s="1470"/>
      <c r="C34" s="1465" t="s">
        <v>508</v>
      </c>
      <c r="D34" s="1465"/>
      <c r="E34" s="1465"/>
      <c r="F34" s="1465"/>
      <c r="G34" s="1465"/>
      <c r="H34" s="1465"/>
      <c r="I34" s="1465"/>
      <c r="J34" s="1465"/>
      <c r="K34" s="1465"/>
      <c r="L34" s="1465"/>
      <c r="M34" s="1425" t="s">
        <v>493</v>
      </c>
      <c r="N34" s="1426"/>
      <c r="O34" s="1426"/>
      <c r="P34" s="1426"/>
      <c r="Q34" s="1426"/>
      <c r="R34" s="1426"/>
      <c r="S34" s="1426"/>
      <c r="T34" s="239" t="s">
        <v>494</v>
      </c>
      <c r="U34" s="1426"/>
      <c r="V34" s="1426"/>
      <c r="W34" s="1426"/>
      <c r="X34" s="239" t="s">
        <v>51</v>
      </c>
      <c r="Y34" s="1426"/>
      <c r="Z34" s="1426"/>
      <c r="AA34" s="1426"/>
      <c r="AB34" s="1426"/>
      <c r="AC34" s="1426"/>
      <c r="AD34" s="1426"/>
      <c r="AE34" s="1426"/>
      <c r="AF34" s="1426"/>
      <c r="AG34" s="1426"/>
      <c r="AH34" s="1426"/>
      <c r="AI34" s="1426"/>
      <c r="AJ34" s="1426"/>
      <c r="AK34" s="1426"/>
      <c r="AL34" s="1426"/>
      <c r="AM34" s="1426"/>
      <c r="AN34" s="1427"/>
      <c r="AP34" s="241"/>
    </row>
    <row r="35" spans="2:42" ht="14.25" customHeight="1" x14ac:dyDescent="0.2">
      <c r="B35" s="1470"/>
      <c r="C35" s="1465"/>
      <c r="D35" s="1465"/>
      <c r="E35" s="1465"/>
      <c r="F35" s="1465"/>
      <c r="G35" s="1465"/>
      <c r="H35" s="1465"/>
      <c r="I35" s="1465"/>
      <c r="J35" s="1465"/>
      <c r="K35" s="1465"/>
      <c r="L35" s="1465"/>
      <c r="M35" s="1453" t="s">
        <v>495</v>
      </c>
      <c r="N35" s="1454"/>
      <c r="O35" s="1454"/>
      <c r="P35" s="1454"/>
      <c r="Q35" s="240" t="s">
        <v>57</v>
      </c>
      <c r="R35" s="1454"/>
      <c r="S35" s="1454"/>
      <c r="T35" s="1454"/>
      <c r="U35" s="1454"/>
      <c r="V35" s="1454" t="s">
        <v>496</v>
      </c>
      <c r="W35" s="1454"/>
      <c r="X35" s="1454"/>
      <c r="Y35" s="1454"/>
      <c r="Z35" s="1454"/>
      <c r="AA35" s="1454"/>
      <c r="AB35" s="1454"/>
      <c r="AC35" s="1454"/>
      <c r="AD35" s="1454"/>
      <c r="AE35" s="1454"/>
      <c r="AF35" s="1454"/>
      <c r="AG35" s="1454"/>
      <c r="AH35" s="1454"/>
      <c r="AI35" s="1454"/>
      <c r="AJ35" s="1454"/>
      <c r="AK35" s="1454"/>
      <c r="AL35" s="1454"/>
      <c r="AM35" s="1454"/>
      <c r="AN35" s="1455"/>
      <c r="AP35" s="241"/>
    </row>
    <row r="36" spans="2:42" x14ac:dyDescent="0.2">
      <c r="B36" s="1471"/>
      <c r="C36" s="1465"/>
      <c r="D36" s="1465"/>
      <c r="E36" s="1465"/>
      <c r="F36" s="1465"/>
      <c r="G36" s="1465"/>
      <c r="H36" s="1465"/>
      <c r="I36" s="1465"/>
      <c r="J36" s="1465"/>
      <c r="K36" s="1465"/>
      <c r="L36" s="1465"/>
      <c r="M36" s="1447"/>
      <c r="N36" s="1448"/>
      <c r="O36" s="1448"/>
      <c r="P36" s="1448"/>
      <c r="Q36" s="1448"/>
      <c r="R36" s="1448"/>
      <c r="S36" s="1448"/>
      <c r="T36" s="1448"/>
      <c r="U36" s="1448"/>
      <c r="V36" s="1448"/>
      <c r="W36" s="1448"/>
      <c r="X36" s="1448"/>
      <c r="Y36" s="1448"/>
      <c r="Z36" s="1448"/>
      <c r="AA36" s="1448"/>
      <c r="AB36" s="1448"/>
      <c r="AC36" s="1448"/>
      <c r="AD36" s="1448"/>
      <c r="AE36" s="1448"/>
      <c r="AF36" s="1448"/>
      <c r="AG36" s="1448"/>
      <c r="AH36" s="1448"/>
      <c r="AI36" s="1448"/>
      <c r="AJ36" s="1448"/>
      <c r="AK36" s="1448"/>
      <c r="AL36" s="1448"/>
      <c r="AM36" s="1448"/>
      <c r="AN36" s="1449"/>
      <c r="AP36" s="241"/>
    </row>
    <row r="37" spans="2:42" ht="13.5" customHeight="1" x14ac:dyDescent="0.2">
      <c r="B37" s="1500" t="s">
        <v>509</v>
      </c>
      <c r="C37" s="1482" t="s">
        <v>510</v>
      </c>
      <c r="D37" s="1482"/>
      <c r="E37" s="1482"/>
      <c r="F37" s="1482"/>
      <c r="G37" s="1482"/>
      <c r="H37" s="1482"/>
      <c r="I37" s="1482"/>
      <c r="J37" s="1482"/>
      <c r="K37" s="1482"/>
      <c r="L37" s="1482"/>
      <c r="M37" s="1482"/>
      <c r="N37" s="1482"/>
      <c r="O37" s="1502" t="s">
        <v>511</v>
      </c>
      <c r="P37" s="1503"/>
      <c r="Q37" s="1482" t="s">
        <v>512</v>
      </c>
      <c r="R37" s="1482"/>
      <c r="S37" s="1482"/>
      <c r="T37" s="1482"/>
      <c r="U37" s="1483"/>
      <c r="V37" s="1494" t="s">
        <v>513</v>
      </c>
      <c r="W37" s="1495"/>
      <c r="X37" s="1495"/>
      <c r="Y37" s="1495"/>
      <c r="Z37" s="1495"/>
      <c r="AA37" s="1495"/>
      <c r="AB37" s="1495"/>
      <c r="AC37" s="1495"/>
      <c r="AD37" s="1496"/>
      <c r="AE37" s="1481" t="s">
        <v>514</v>
      </c>
      <c r="AF37" s="1482"/>
      <c r="AG37" s="1482"/>
      <c r="AH37" s="1482"/>
      <c r="AI37" s="1482"/>
      <c r="AJ37" s="1481" t="s">
        <v>515</v>
      </c>
      <c r="AK37" s="1482"/>
      <c r="AL37" s="1482"/>
      <c r="AM37" s="1482"/>
      <c r="AN37" s="1483"/>
      <c r="AP37" s="241"/>
    </row>
    <row r="38" spans="2:42" ht="14.25" customHeight="1" x14ac:dyDescent="0.2">
      <c r="B38" s="1501"/>
      <c r="C38" s="1484"/>
      <c r="D38" s="1484"/>
      <c r="E38" s="1484"/>
      <c r="F38" s="1484"/>
      <c r="G38" s="1484"/>
      <c r="H38" s="1484"/>
      <c r="I38" s="1484"/>
      <c r="J38" s="1484"/>
      <c r="K38" s="1484"/>
      <c r="L38" s="1484"/>
      <c r="M38" s="1484"/>
      <c r="N38" s="1484"/>
      <c r="O38" s="1504"/>
      <c r="P38" s="1505"/>
      <c r="Q38" s="1484" t="s">
        <v>516</v>
      </c>
      <c r="R38" s="1484"/>
      <c r="S38" s="1484"/>
      <c r="T38" s="1484"/>
      <c r="U38" s="1485"/>
      <c r="V38" s="1486"/>
      <c r="W38" s="1487"/>
      <c r="X38" s="1487"/>
      <c r="Y38" s="1487"/>
      <c r="Z38" s="1487"/>
      <c r="AA38" s="1487"/>
      <c r="AB38" s="1487"/>
      <c r="AC38" s="1487"/>
      <c r="AD38" s="1488"/>
      <c r="AE38" s="1489" t="s">
        <v>516</v>
      </c>
      <c r="AF38" s="1484"/>
      <c r="AG38" s="1484"/>
      <c r="AH38" s="1484"/>
      <c r="AI38" s="1484"/>
      <c r="AJ38" s="1489" t="s">
        <v>517</v>
      </c>
      <c r="AK38" s="1484"/>
      <c r="AL38" s="1484"/>
      <c r="AM38" s="1484"/>
      <c r="AN38" s="1485"/>
      <c r="AP38" s="241"/>
    </row>
    <row r="39" spans="2:42" ht="30.75" customHeight="1" x14ac:dyDescent="0.2">
      <c r="B39" s="1501"/>
      <c r="C39" s="1470"/>
      <c r="D39" s="242"/>
      <c r="E39" s="1473" t="s">
        <v>518</v>
      </c>
      <c r="F39" s="1473"/>
      <c r="G39" s="1473"/>
      <c r="H39" s="1473"/>
      <c r="I39" s="1473"/>
      <c r="J39" s="1473"/>
      <c r="K39" s="1473"/>
      <c r="L39" s="1473"/>
      <c r="M39" s="1473"/>
      <c r="N39" s="1490"/>
      <c r="O39" s="1478"/>
      <c r="P39" s="1479"/>
      <c r="Q39" s="1480"/>
      <c r="R39" s="1458"/>
      <c r="S39" s="1458"/>
      <c r="T39" s="1458"/>
      <c r="U39" s="1459"/>
      <c r="V39" s="243" t="s">
        <v>519</v>
      </c>
      <c r="W39" s="1476" t="s">
        <v>520</v>
      </c>
      <c r="X39" s="1476"/>
      <c r="Y39" s="244" t="s">
        <v>519</v>
      </c>
      <c r="Z39" s="1476" t="s">
        <v>521</v>
      </c>
      <c r="AA39" s="1476"/>
      <c r="AB39" s="244" t="s">
        <v>519</v>
      </c>
      <c r="AC39" s="1476" t="s">
        <v>522</v>
      </c>
      <c r="AD39" s="1477"/>
      <c r="AE39" s="1421"/>
      <c r="AF39" s="1422"/>
      <c r="AG39" s="1422"/>
      <c r="AH39" s="1422"/>
      <c r="AI39" s="1423"/>
      <c r="AJ39" s="1462"/>
      <c r="AK39" s="1463"/>
      <c r="AL39" s="1463"/>
      <c r="AM39" s="1463"/>
      <c r="AN39" s="1464"/>
      <c r="AP39" s="241"/>
    </row>
    <row r="40" spans="2:42" ht="30.75" customHeight="1" x14ac:dyDescent="0.2">
      <c r="B40" s="1501"/>
      <c r="C40" s="1470"/>
      <c r="D40" s="242"/>
      <c r="E40" s="1473" t="s">
        <v>523</v>
      </c>
      <c r="F40" s="1474"/>
      <c r="G40" s="1474"/>
      <c r="H40" s="1474"/>
      <c r="I40" s="1474"/>
      <c r="J40" s="1474"/>
      <c r="K40" s="1474"/>
      <c r="L40" s="1474"/>
      <c r="M40" s="1474"/>
      <c r="N40" s="1475"/>
      <c r="O40" s="1478"/>
      <c r="P40" s="1479"/>
      <c r="Q40" s="1480"/>
      <c r="R40" s="1458"/>
      <c r="S40" s="1458"/>
      <c r="T40" s="1458"/>
      <c r="U40" s="1459"/>
      <c r="V40" s="243" t="s">
        <v>519</v>
      </c>
      <c r="W40" s="1476" t="s">
        <v>520</v>
      </c>
      <c r="X40" s="1476"/>
      <c r="Y40" s="244" t="s">
        <v>519</v>
      </c>
      <c r="Z40" s="1476" t="s">
        <v>521</v>
      </c>
      <c r="AA40" s="1476"/>
      <c r="AB40" s="244" t="s">
        <v>519</v>
      </c>
      <c r="AC40" s="1476" t="s">
        <v>522</v>
      </c>
      <c r="AD40" s="1477"/>
      <c r="AE40" s="1421"/>
      <c r="AF40" s="1422"/>
      <c r="AG40" s="1422"/>
      <c r="AH40" s="1422"/>
      <c r="AI40" s="1423"/>
      <c r="AJ40" s="1462"/>
      <c r="AK40" s="1463"/>
      <c r="AL40" s="1463"/>
      <c r="AM40" s="1463"/>
      <c r="AN40" s="1464"/>
      <c r="AP40" s="241"/>
    </row>
    <row r="41" spans="2:42" ht="30.75" customHeight="1" x14ac:dyDescent="0.2">
      <c r="B41" s="1501"/>
      <c r="C41" s="1470"/>
      <c r="D41" s="242"/>
      <c r="E41" s="1473" t="s">
        <v>524</v>
      </c>
      <c r="F41" s="1474"/>
      <c r="G41" s="1474"/>
      <c r="H41" s="1474"/>
      <c r="I41" s="1474"/>
      <c r="J41" s="1474"/>
      <c r="K41" s="1474"/>
      <c r="L41" s="1474"/>
      <c r="M41" s="1474"/>
      <c r="N41" s="1475"/>
      <c r="O41" s="1478"/>
      <c r="P41" s="1479"/>
      <c r="Q41" s="1480"/>
      <c r="R41" s="1458"/>
      <c r="S41" s="1458"/>
      <c r="T41" s="1458"/>
      <c r="U41" s="1459"/>
      <c r="V41" s="243" t="s">
        <v>519</v>
      </c>
      <c r="W41" s="1476" t="s">
        <v>520</v>
      </c>
      <c r="X41" s="1476"/>
      <c r="Y41" s="244" t="s">
        <v>519</v>
      </c>
      <c r="Z41" s="1476" t="s">
        <v>521</v>
      </c>
      <c r="AA41" s="1476"/>
      <c r="AB41" s="244" t="s">
        <v>519</v>
      </c>
      <c r="AC41" s="1476" t="s">
        <v>522</v>
      </c>
      <c r="AD41" s="1477"/>
      <c r="AE41" s="1421"/>
      <c r="AF41" s="1422"/>
      <c r="AG41" s="1422"/>
      <c r="AH41" s="1422"/>
      <c r="AI41" s="1423"/>
      <c r="AJ41" s="1462"/>
      <c r="AK41" s="1463"/>
      <c r="AL41" s="1463"/>
      <c r="AM41" s="1463"/>
      <c r="AN41" s="1464"/>
      <c r="AP41" s="241"/>
    </row>
    <row r="42" spans="2:42" ht="30.75" customHeight="1" x14ac:dyDescent="0.2">
      <c r="B42" s="1501"/>
      <c r="C42" s="1470"/>
      <c r="D42" s="242"/>
      <c r="E42" s="1473" t="s">
        <v>525</v>
      </c>
      <c r="F42" s="1474"/>
      <c r="G42" s="1474"/>
      <c r="H42" s="1474"/>
      <c r="I42" s="1474"/>
      <c r="J42" s="1474"/>
      <c r="K42" s="1474"/>
      <c r="L42" s="1474"/>
      <c r="M42" s="1474"/>
      <c r="N42" s="1475"/>
      <c r="O42" s="1478"/>
      <c r="P42" s="1479"/>
      <c r="Q42" s="1480"/>
      <c r="R42" s="1458"/>
      <c r="S42" s="1458"/>
      <c r="T42" s="1458"/>
      <c r="U42" s="1459"/>
      <c r="V42" s="243" t="s">
        <v>519</v>
      </c>
      <c r="W42" s="1476" t="s">
        <v>520</v>
      </c>
      <c r="X42" s="1476"/>
      <c r="Y42" s="244" t="s">
        <v>519</v>
      </c>
      <c r="Z42" s="1476" t="s">
        <v>521</v>
      </c>
      <c r="AA42" s="1476"/>
      <c r="AB42" s="244" t="s">
        <v>519</v>
      </c>
      <c r="AC42" s="1476" t="s">
        <v>522</v>
      </c>
      <c r="AD42" s="1477"/>
      <c r="AE42" s="1421"/>
      <c r="AF42" s="1422"/>
      <c r="AG42" s="1422"/>
      <c r="AH42" s="1422"/>
      <c r="AI42" s="1423"/>
      <c r="AJ42" s="1462"/>
      <c r="AK42" s="1463"/>
      <c r="AL42" s="1463"/>
      <c r="AM42" s="1463"/>
      <c r="AN42" s="1464"/>
      <c r="AP42" s="241"/>
    </row>
    <row r="43" spans="2:42" ht="30.75" customHeight="1" x14ac:dyDescent="0.2">
      <c r="B43" s="1501"/>
      <c r="C43" s="1470"/>
      <c r="D43" s="242"/>
      <c r="E43" s="1473" t="s">
        <v>526</v>
      </c>
      <c r="F43" s="1474"/>
      <c r="G43" s="1474"/>
      <c r="H43" s="1474"/>
      <c r="I43" s="1474"/>
      <c r="J43" s="1474"/>
      <c r="K43" s="1474"/>
      <c r="L43" s="1474"/>
      <c r="M43" s="1474"/>
      <c r="N43" s="1475"/>
      <c r="O43" s="1478"/>
      <c r="P43" s="1479"/>
      <c r="Q43" s="1480"/>
      <c r="R43" s="1458"/>
      <c r="S43" s="1458"/>
      <c r="T43" s="1458"/>
      <c r="U43" s="1459"/>
      <c r="V43" s="243" t="s">
        <v>519</v>
      </c>
      <c r="W43" s="1476" t="s">
        <v>520</v>
      </c>
      <c r="X43" s="1476"/>
      <c r="Y43" s="244" t="s">
        <v>519</v>
      </c>
      <c r="Z43" s="1476" t="s">
        <v>521</v>
      </c>
      <c r="AA43" s="1476"/>
      <c r="AB43" s="244" t="s">
        <v>519</v>
      </c>
      <c r="AC43" s="1476" t="s">
        <v>522</v>
      </c>
      <c r="AD43" s="1477"/>
      <c r="AE43" s="1421"/>
      <c r="AF43" s="1422"/>
      <c r="AG43" s="1422"/>
      <c r="AH43" s="1422"/>
      <c r="AI43" s="1423"/>
      <c r="AJ43" s="1462"/>
      <c r="AK43" s="1463"/>
      <c r="AL43" s="1463"/>
      <c r="AM43" s="1463"/>
      <c r="AN43" s="1464"/>
      <c r="AP43" s="241"/>
    </row>
    <row r="44" spans="2:42" ht="30.75" customHeight="1" x14ac:dyDescent="0.2">
      <c r="B44" s="1501"/>
      <c r="C44" s="1470"/>
      <c r="D44" s="242"/>
      <c r="E44" s="1473" t="s">
        <v>527</v>
      </c>
      <c r="F44" s="1474"/>
      <c r="G44" s="1474"/>
      <c r="H44" s="1474"/>
      <c r="I44" s="1474"/>
      <c r="J44" s="1474"/>
      <c r="K44" s="1474"/>
      <c r="L44" s="1474"/>
      <c r="M44" s="1474"/>
      <c r="N44" s="1475"/>
      <c r="O44" s="1478"/>
      <c r="P44" s="1479"/>
      <c r="Q44" s="1480"/>
      <c r="R44" s="1458"/>
      <c r="S44" s="1458"/>
      <c r="T44" s="1458"/>
      <c r="U44" s="1459"/>
      <c r="V44" s="243" t="s">
        <v>519</v>
      </c>
      <c r="W44" s="1476" t="s">
        <v>520</v>
      </c>
      <c r="X44" s="1476"/>
      <c r="Y44" s="244" t="s">
        <v>519</v>
      </c>
      <c r="Z44" s="1476" t="s">
        <v>521</v>
      </c>
      <c r="AA44" s="1476"/>
      <c r="AB44" s="244" t="s">
        <v>519</v>
      </c>
      <c r="AC44" s="1476" t="s">
        <v>522</v>
      </c>
      <c r="AD44" s="1477"/>
      <c r="AE44" s="1421"/>
      <c r="AF44" s="1422"/>
      <c r="AG44" s="1422"/>
      <c r="AH44" s="1422"/>
      <c r="AI44" s="1423"/>
      <c r="AJ44" s="1462"/>
      <c r="AK44" s="1463"/>
      <c r="AL44" s="1463"/>
      <c r="AM44" s="1463"/>
      <c r="AN44" s="1464"/>
      <c r="AP44" s="241"/>
    </row>
    <row r="45" spans="2:42" ht="14.25" customHeight="1" x14ac:dyDescent="0.2">
      <c r="B45" s="1491" t="s">
        <v>528</v>
      </c>
      <c r="C45" s="1473"/>
      <c r="D45" s="1473"/>
      <c r="E45" s="1473"/>
      <c r="F45" s="1473"/>
      <c r="G45" s="1473"/>
      <c r="H45" s="1473"/>
      <c r="I45" s="1473"/>
      <c r="J45" s="1473"/>
      <c r="K45" s="1473"/>
      <c r="L45" s="1492"/>
      <c r="M45" s="245"/>
      <c r="N45" s="246"/>
      <c r="O45" s="246"/>
      <c r="P45" s="246"/>
      <c r="Q45" s="246"/>
      <c r="R45" s="247"/>
      <c r="S45" s="247"/>
      <c r="T45" s="247"/>
      <c r="U45" s="247"/>
      <c r="V45" s="248"/>
      <c r="W45" s="1493"/>
      <c r="X45" s="1493"/>
      <c r="Y45" s="1493"/>
      <c r="Z45" s="1493"/>
      <c r="AA45" s="1493"/>
      <c r="AB45" s="1493"/>
      <c r="AC45" s="1493"/>
      <c r="AD45" s="1493"/>
      <c r="AE45" s="1493"/>
      <c r="AF45" s="1493"/>
      <c r="AG45" s="1493"/>
      <c r="AH45" s="1493"/>
      <c r="AI45" s="1493"/>
      <c r="AJ45" s="1493"/>
      <c r="AK45" s="1493"/>
      <c r="AL45" s="1493"/>
      <c r="AM45" s="1493"/>
      <c r="AN45" s="1493"/>
      <c r="AP45" s="241"/>
    </row>
    <row r="46" spans="2:42" ht="14.25" customHeight="1" x14ac:dyDescent="0.2">
      <c r="B46" s="1428" t="s">
        <v>529</v>
      </c>
      <c r="C46" s="1457" t="s">
        <v>530</v>
      </c>
      <c r="D46" s="1458"/>
      <c r="E46" s="1458"/>
      <c r="F46" s="1458"/>
      <c r="G46" s="1458"/>
      <c r="H46" s="1458"/>
      <c r="I46" s="1458"/>
      <c r="J46" s="1458"/>
      <c r="K46" s="1458"/>
      <c r="L46" s="1458"/>
      <c r="M46" s="1458"/>
      <c r="N46" s="1458"/>
      <c r="O46" s="1458"/>
      <c r="P46" s="1458"/>
      <c r="Q46" s="1458"/>
      <c r="R46" s="1458"/>
      <c r="S46" s="1458"/>
      <c r="T46" s="1458"/>
      <c r="U46" s="1459"/>
      <c r="V46" s="1457" t="s">
        <v>531</v>
      </c>
      <c r="W46" s="1458"/>
      <c r="X46" s="1458"/>
      <c r="Y46" s="1458"/>
      <c r="Z46" s="1458"/>
      <c r="AA46" s="1458"/>
      <c r="AB46" s="1458"/>
      <c r="AC46" s="1458"/>
      <c r="AD46" s="1458"/>
      <c r="AE46" s="1458"/>
      <c r="AF46" s="1458"/>
      <c r="AG46" s="1458"/>
      <c r="AH46" s="1458"/>
      <c r="AI46" s="1458"/>
      <c r="AJ46" s="1458"/>
      <c r="AK46" s="1458"/>
      <c r="AL46" s="1458"/>
      <c r="AM46" s="1458"/>
      <c r="AN46" s="1459"/>
      <c r="AP46" s="241"/>
    </row>
    <row r="47" spans="2:42" x14ac:dyDescent="0.2">
      <c r="B47" s="1429"/>
      <c r="C47" s="1494"/>
      <c r="D47" s="1495"/>
      <c r="E47" s="1495"/>
      <c r="F47" s="1495"/>
      <c r="G47" s="1495"/>
      <c r="H47" s="1495"/>
      <c r="I47" s="1495"/>
      <c r="J47" s="1495"/>
      <c r="K47" s="1495"/>
      <c r="L47" s="1495"/>
      <c r="M47" s="1495"/>
      <c r="N47" s="1495"/>
      <c r="O47" s="1495"/>
      <c r="P47" s="1495"/>
      <c r="Q47" s="1495"/>
      <c r="R47" s="1495"/>
      <c r="S47" s="1495"/>
      <c r="T47" s="1495"/>
      <c r="U47" s="1496"/>
      <c r="V47" s="1494"/>
      <c r="W47" s="1495"/>
      <c r="X47" s="1495"/>
      <c r="Y47" s="1495"/>
      <c r="Z47" s="1495"/>
      <c r="AA47" s="1495"/>
      <c r="AB47" s="1495"/>
      <c r="AC47" s="1495"/>
      <c r="AD47" s="1495"/>
      <c r="AE47" s="1495"/>
      <c r="AF47" s="1495"/>
      <c r="AG47" s="1495"/>
      <c r="AH47" s="1495"/>
      <c r="AI47" s="1495"/>
      <c r="AJ47" s="1495"/>
      <c r="AK47" s="1495"/>
      <c r="AL47" s="1495"/>
      <c r="AM47" s="1495"/>
      <c r="AN47" s="1496"/>
      <c r="AP47" s="241"/>
    </row>
    <row r="48" spans="2:42" x14ac:dyDescent="0.2">
      <c r="B48" s="1429"/>
      <c r="C48" s="1486"/>
      <c r="D48" s="1487"/>
      <c r="E48" s="1487"/>
      <c r="F48" s="1487"/>
      <c r="G48" s="1487"/>
      <c r="H48" s="1487"/>
      <c r="I48" s="1487"/>
      <c r="J48" s="1487"/>
      <c r="K48" s="1487"/>
      <c r="L48" s="1487"/>
      <c r="M48" s="1487"/>
      <c r="N48" s="1487"/>
      <c r="O48" s="1487"/>
      <c r="P48" s="1487"/>
      <c r="Q48" s="1487"/>
      <c r="R48" s="1487"/>
      <c r="S48" s="1487"/>
      <c r="T48" s="1487"/>
      <c r="U48" s="1488"/>
      <c r="V48" s="1486"/>
      <c r="W48" s="1487"/>
      <c r="X48" s="1487"/>
      <c r="Y48" s="1487"/>
      <c r="Z48" s="1487"/>
      <c r="AA48" s="1487"/>
      <c r="AB48" s="1487"/>
      <c r="AC48" s="1487"/>
      <c r="AD48" s="1487"/>
      <c r="AE48" s="1487"/>
      <c r="AF48" s="1487"/>
      <c r="AG48" s="1487"/>
      <c r="AH48" s="1487"/>
      <c r="AI48" s="1487"/>
      <c r="AJ48" s="1487"/>
      <c r="AK48" s="1487"/>
      <c r="AL48" s="1487"/>
      <c r="AM48" s="1487"/>
      <c r="AN48" s="1488"/>
      <c r="AP48" s="241"/>
    </row>
    <row r="49" spans="2:42" x14ac:dyDescent="0.2">
      <c r="B49" s="1429"/>
      <c r="C49" s="1486"/>
      <c r="D49" s="1487"/>
      <c r="E49" s="1487"/>
      <c r="F49" s="1487"/>
      <c r="G49" s="1487"/>
      <c r="H49" s="1487"/>
      <c r="I49" s="1487"/>
      <c r="J49" s="1487"/>
      <c r="K49" s="1487"/>
      <c r="L49" s="1487"/>
      <c r="M49" s="1487"/>
      <c r="N49" s="1487"/>
      <c r="O49" s="1487"/>
      <c r="P49" s="1487"/>
      <c r="Q49" s="1487"/>
      <c r="R49" s="1487"/>
      <c r="S49" s="1487"/>
      <c r="T49" s="1487"/>
      <c r="U49" s="1488"/>
      <c r="V49" s="1486"/>
      <c r="W49" s="1487"/>
      <c r="X49" s="1487"/>
      <c r="Y49" s="1487"/>
      <c r="Z49" s="1487"/>
      <c r="AA49" s="1487"/>
      <c r="AB49" s="1487"/>
      <c r="AC49" s="1487"/>
      <c r="AD49" s="1487"/>
      <c r="AE49" s="1487"/>
      <c r="AF49" s="1487"/>
      <c r="AG49" s="1487"/>
      <c r="AH49" s="1487"/>
      <c r="AI49" s="1487"/>
      <c r="AJ49" s="1487"/>
      <c r="AK49" s="1487"/>
      <c r="AL49" s="1487"/>
      <c r="AM49" s="1487"/>
      <c r="AN49" s="1488"/>
      <c r="AP49" s="241"/>
    </row>
    <row r="50" spans="2:42" x14ac:dyDescent="0.2">
      <c r="B50" s="1430"/>
      <c r="C50" s="1497"/>
      <c r="D50" s="1498"/>
      <c r="E50" s="1498"/>
      <c r="F50" s="1498"/>
      <c r="G50" s="1498"/>
      <c r="H50" s="1498"/>
      <c r="I50" s="1498"/>
      <c r="J50" s="1498"/>
      <c r="K50" s="1498"/>
      <c r="L50" s="1498"/>
      <c r="M50" s="1498"/>
      <c r="N50" s="1498"/>
      <c r="O50" s="1498"/>
      <c r="P50" s="1498"/>
      <c r="Q50" s="1498"/>
      <c r="R50" s="1498"/>
      <c r="S50" s="1498"/>
      <c r="T50" s="1498"/>
      <c r="U50" s="1499"/>
      <c r="V50" s="1497"/>
      <c r="W50" s="1498"/>
      <c r="X50" s="1498"/>
      <c r="Y50" s="1498"/>
      <c r="Z50" s="1498"/>
      <c r="AA50" s="1498"/>
      <c r="AB50" s="1498"/>
      <c r="AC50" s="1498"/>
      <c r="AD50" s="1498"/>
      <c r="AE50" s="1498"/>
      <c r="AF50" s="1498"/>
      <c r="AG50" s="1498"/>
      <c r="AH50" s="1498"/>
      <c r="AI50" s="1498"/>
      <c r="AJ50" s="1498"/>
      <c r="AK50" s="1498"/>
      <c r="AL50" s="1498"/>
      <c r="AM50" s="1498"/>
      <c r="AN50" s="1499"/>
      <c r="AP50" s="241"/>
    </row>
    <row r="51" spans="2:42" ht="14.25" customHeight="1" x14ac:dyDescent="0.2">
      <c r="B51" s="1418" t="s">
        <v>532</v>
      </c>
      <c r="C51" s="1419"/>
      <c r="D51" s="1419"/>
      <c r="E51" s="1419"/>
      <c r="F51" s="1420"/>
      <c r="G51" s="1456" t="s">
        <v>533</v>
      </c>
      <c r="H51" s="1456"/>
      <c r="I51" s="1456"/>
      <c r="J51" s="1456"/>
      <c r="K51" s="1456"/>
      <c r="L51" s="1456"/>
      <c r="M51" s="1456"/>
      <c r="N51" s="1456"/>
      <c r="O51" s="1456"/>
      <c r="P51" s="1456"/>
      <c r="Q51" s="1456"/>
      <c r="R51" s="1456"/>
      <c r="S51" s="1456"/>
      <c r="T51" s="1456"/>
      <c r="U51" s="1456"/>
      <c r="V51" s="1456"/>
      <c r="W51" s="1456"/>
      <c r="X51" s="1456"/>
      <c r="Y51" s="1456"/>
      <c r="Z51" s="1456"/>
      <c r="AA51" s="1456"/>
      <c r="AB51" s="1456"/>
      <c r="AC51" s="1456"/>
      <c r="AD51" s="1456"/>
      <c r="AE51" s="1456"/>
      <c r="AF51" s="1456"/>
      <c r="AG51" s="1456"/>
      <c r="AH51" s="1456"/>
      <c r="AI51" s="1456"/>
      <c r="AJ51" s="1456"/>
      <c r="AK51" s="1456"/>
      <c r="AL51" s="1456"/>
      <c r="AM51" s="1456"/>
      <c r="AN51" s="1456"/>
      <c r="AP51" s="241"/>
    </row>
    <row r="53" spans="2:42" x14ac:dyDescent="0.2">
      <c r="B53" s="249" t="s">
        <v>534</v>
      </c>
    </row>
    <row r="54" spans="2:42" x14ac:dyDescent="0.2">
      <c r="B54" s="249" t="s">
        <v>535</v>
      </c>
    </row>
    <row r="55" spans="2:42" x14ac:dyDescent="0.2">
      <c r="B55" s="249" t="s">
        <v>536</v>
      </c>
    </row>
    <row r="56" spans="2:42" x14ac:dyDescent="0.2">
      <c r="B56" s="249" t="s">
        <v>537</v>
      </c>
    </row>
    <row r="57" spans="2:42" x14ac:dyDescent="0.2">
      <c r="B57" s="249" t="s">
        <v>538</v>
      </c>
    </row>
    <row r="58" spans="2:42" x14ac:dyDescent="0.2">
      <c r="B58" s="249" t="s">
        <v>539</v>
      </c>
    </row>
    <row r="59" spans="2:42" x14ac:dyDescent="0.2">
      <c r="B59" s="249" t="s">
        <v>540</v>
      </c>
    </row>
    <row r="60" spans="2:42" x14ac:dyDescent="0.2">
      <c r="B60" s="249" t="s">
        <v>541</v>
      </c>
    </row>
    <row r="61" spans="2:42" x14ac:dyDescent="0.2">
      <c r="B61" s="249" t="s">
        <v>542</v>
      </c>
    </row>
    <row r="62" spans="2:42" x14ac:dyDescent="0.2">
      <c r="B62" s="249" t="s">
        <v>543</v>
      </c>
    </row>
    <row r="63" spans="2:42" x14ac:dyDescent="0.2">
      <c r="B63" s="249" t="s">
        <v>544</v>
      </c>
    </row>
    <row r="82" spans="12:12" x14ac:dyDescent="0.2">
      <c r="L82" s="250"/>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DF5C2E23-84C7-4776-AA37-07883817B8AE}">
      <formula1>"○"</formula1>
    </dataValidation>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1D71204A-633B-4617-BFEC-80863D4D9ED4}">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81E1-0C89-4ED6-A6F1-FF02F418742C}">
  <sheetPr>
    <pageSetUpPr fitToPage="1"/>
  </sheetPr>
  <dimension ref="A1:BV155"/>
  <sheetViews>
    <sheetView view="pageBreakPreview" topLeftCell="A46" zoomScaleNormal="100" zoomScaleSheetLayoutView="100" workbookViewId="0">
      <selection activeCell="D54" sqref="D54:AH64"/>
    </sheetView>
  </sheetViews>
  <sheetFormatPr defaultColWidth="3.19921875" defaultRowHeight="14.9" customHeight="1" x14ac:dyDescent="0.3"/>
  <cols>
    <col min="1" max="1" width="6" style="19" customWidth="1"/>
    <col min="2" max="33" width="3.19921875" style="19"/>
    <col min="34" max="34" width="3.19921875" style="19" customWidth="1"/>
    <col min="35" max="16384" width="3.19921875" style="19"/>
  </cols>
  <sheetData>
    <row r="1" spans="1:71" ht="15" customHeight="1" x14ac:dyDescent="0.3">
      <c r="A1" s="16" t="s">
        <v>32</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 customHeight="1" x14ac:dyDescent="0.3">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 customHeight="1" x14ac:dyDescent="0.3">
      <c r="A3" s="16"/>
      <c r="B3" s="16"/>
      <c r="C3" s="16"/>
      <c r="D3" s="16" t="s">
        <v>33</v>
      </c>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5" customHeight="1" x14ac:dyDescent="0.3">
      <c r="A4" s="16"/>
      <c r="B4" s="16"/>
      <c r="C4" s="16"/>
      <c r="D4" s="16"/>
      <c r="E4" s="16"/>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5" customHeight="1" x14ac:dyDescent="0.3">
      <c r="A5" s="16"/>
      <c r="B5" s="16"/>
      <c r="C5" s="16"/>
      <c r="D5" s="16"/>
      <c r="E5" s="16"/>
      <c r="F5" s="16"/>
      <c r="G5" s="16"/>
      <c r="H5" s="16"/>
      <c r="I5" s="16"/>
      <c r="J5" s="16"/>
      <c r="K5" s="16"/>
      <c r="L5" s="16"/>
      <c r="M5" s="16"/>
      <c r="N5" s="16"/>
      <c r="O5" s="16"/>
      <c r="P5" s="16"/>
      <c r="Q5" s="16"/>
      <c r="R5" s="16"/>
      <c r="S5" s="16"/>
      <c r="T5" s="16"/>
      <c r="U5" s="16"/>
      <c r="V5" s="21"/>
      <c r="W5" s="21"/>
      <c r="X5" s="21"/>
      <c r="Y5" s="21"/>
      <c r="Z5" s="21"/>
      <c r="AA5" s="21"/>
      <c r="AB5" s="21"/>
      <c r="AC5" s="21"/>
      <c r="AD5" s="21"/>
      <c r="AE5" s="21"/>
      <c r="AF5" s="21"/>
      <c r="AG5" s="21"/>
      <c r="AH5" s="21"/>
      <c r="AI5" s="22"/>
      <c r="AL5" s="20"/>
      <c r="AM5" s="20"/>
      <c r="AN5" s="20"/>
      <c r="AO5" s="20"/>
      <c r="AP5" s="20"/>
      <c r="AQ5" s="20"/>
      <c r="AR5" s="20"/>
      <c r="AS5" s="20"/>
      <c r="AT5" s="20"/>
      <c r="AU5" s="20"/>
      <c r="AV5" s="20"/>
      <c r="AW5" s="20"/>
      <c r="AX5" s="20"/>
      <c r="AY5" s="20"/>
      <c r="AZ5" s="20"/>
      <c r="BA5" s="20"/>
      <c r="BB5" s="20"/>
      <c r="BC5" s="20"/>
      <c r="BD5" s="20"/>
      <c r="BE5" s="20"/>
      <c r="BF5" s="20"/>
      <c r="BG5" s="22"/>
      <c r="BH5" s="22"/>
      <c r="BI5" s="22"/>
      <c r="BK5" s="22"/>
      <c r="BL5" s="22"/>
      <c r="BM5" s="22"/>
      <c r="BN5" s="22"/>
      <c r="BO5" s="22"/>
      <c r="BP5" s="22"/>
      <c r="BQ5" s="22"/>
      <c r="BR5" s="22"/>
      <c r="BS5" s="22"/>
    </row>
    <row r="6" spans="1:71" ht="15" customHeight="1" x14ac:dyDescent="0.3">
      <c r="A6" s="758" t="s">
        <v>34</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758"/>
      <c r="AC6" s="758"/>
      <c r="AD6" s="758"/>
      <c r="AE6" s="758"/>
      <c r="AF6" s="758"/>
      <c r="AG6" s="758"/>
      <c r="AH6" s="758"/>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5" customHeight="1" x14ac:dyDescent="0.3">
      <c r="A7" s="16"/>
      <c r="B7" s="16"/>
      <c r="C7" s="16"/>
      <c r="D7" s="16"/>
      <c r="E7" s="16"/>
      <c r="F7" s="16"/>
      <c r="G7" s="18"/>
      <c r="H7" s="18"/>
      <c r="I7" s="18"/>
      <c r="J7" s="18"/>
      <c r="K7" s="18"/>
      <c r="L7" s="18"/>
      <c r="M7" s="18"/>
      <c r="N7" s="18"/>
      <c r="O7" s="18"/>
      <c r="P7" s="18"/>
      <c r="Q7" s="18"/>
      <c r="R7" s="18"/>
      <c r="S7" s="16"/>
      <c r="T7" s="16"/>
      <c r="U7" s="16"/>
      <c r="V7" s="16"/>
      <c r="W7" s="16"/>
      <c r="X7" s="16"/>
      <c r="Y7" s="16"/>
      <c r="Z7" s="16"/>
      <c r="AA7" s="16"/>
      <c r="AB7" s="16"/>
      <c r="AC7" s="16"/>
      <c r="AD7" s="16"/>
      <c r="AE7" s="16"/>
      <c r="AF7" s="16"/>
      <c r="AG7" s="16"/>
      <c r="AH7" s="16"/>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5" customHeight="1" x14ac:dyDescent="0.3">
      <c r="A8" s="16"/>
      <c r="B8" s="16"/>
      <c r="C8" s="18"/>
      <c r="D8" s="18"/>
      <c r="E8" s="16"/>
      <c r="F8" s="18"/>
      <c r="G8" s="18"/>
      <c r="H8" s="18"/>
      <c r="I8" s="18"/>
      <c r="J8" s="18"/>
      <c r="K8" s="18"/>
      <c r="L8" s="16"/>
      <c r="M8" s="18"/>
      <c r="N8" s="18"/>
      <c r="O8" s="16"/>
      <c r="P8" s="16"/>
      <c r="Q8" s="16"/>
      <c r="R8" s="16"/>
      <c r="S8" s="16"/>
      <c r="T8" s="16"/>
      <c r="U8" s="16"/>
      <c r="V8" s="16"/>
      <c r="W8" s="16"/>
      <c r="X8" s="16"/>
      <c r="Y8" s="758"/>
      <c r="Z8" s="758"/>
      <c r="AA8" s="758"/>
      <c r="AB8" s="16" t="s">
        <v>35</v>
      </c>
      <c r="AC8" s="758"/>
      <c r="AD8" s="758"/>
      <c r="AE8" s="16" t="s">
        <v>36</v>
      </c>
      <c r="AF8" s="758"/>
      <c r="AG8" s="758"/>
      <c r="AH8" s="16" t="s">
        <v>37</v>
      </c>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5" customHeight="1" x14ac:dyDescent="0.3">
      <c r="A9" s="16"/>
      <c r="B9" s="759"/>
      <c r="C9" s="759"/>
      <c r="D9" s="759"/>
      <c r="E9" s="759"/>
      <c r="F9" s="759"/>
      <c r="G9" s="760" t="s">
        <v>38</v>
      </c>
      <c r="H9" s="760"/>
      <c r="I9" s="760"/>
      <c r="J9" s="760"/>
      <c r="K9" s="760"/>
      <c r="L9" s="760"/>
      <c r="M9" s="18"/>
      <c r="N9" s="18"/>
      <c r="O9" s="16"/>
      <c r="P9" s="16"/>
      <c r="Q9" s="16"/>
      <c r="R9" s="16"/>
      <c r="S9" s="16"/>
      <c r="T9" s="16"/>
      <c r="U9" s="16"/>
      <c r="V9" s="16"/>
      <c r="W9" s="16"/>
      <c r="X9" s="16"/>
      <c r="Y9" s="23"/>
      <c r="Z9" s="23"/>
      <c r="AA9" s="23"/>
      <c r="AB9" s="16"/>
      <c r="AC9" s="23"/>
      <c r="AD9" s="23"/>
      <c r="AE9" s="16"/>
      <c r="AF9" s="23"/>
      <c r="AG9" s="23"/>
      <c r="AH9" s="16"/>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5" customHeight="1" x14ac:dyDescent="0.3">
      <c r="A10" s="16"/>
      <c r="B10" s="759"/>
      <c r="C10" s="759"/>
      <c r="D10" s="759"/>
      <c r="E10" s="759"/>
      <c r="F10" s="759"/>
      <c r="G10" s="760"/>
      <c r="H10" s="760"/>
      <c r="I10" s="760"/>
      <c r="J10" s="760"/>
      <c r="K10" s="760"/>
      <c r="L10" s="760"/>
      <c r="M10" s="18"/>
      <c r="N10" s="18"/>
      <c r="O10" s="16"/>
      <c r="P10" s="742" t="s">
        <v>39</v>
      </c>
      <c r="Q10" s="742"/>
      <c r="R10" s="742"/>
      <c r="S10" s="26"/>
      <c r="T10" s="743"/>
      <c r="U10" s="743"/>
      <c r="V10" s="743"/>
      <c r="W10" s="743"/>
      <c r="X10" s="743"/>
      <c r="Y10" s="743"/>
      <c r="Z10" s="743"/>
      <c r="AA10" s="743"/>
      <c r="AB10" s="743"/>
      <c r="AC10" s="743"/>
      <c r="AD10" s="743"/>
      <c r="AE10" s="743"/>
      <c r="AF10" s="743"/>
      <c r="AG10" s="743"/>
      <c r="AH10" s="743"/>
      <c r="AL10" s="20"/>
      <c r="AM10" s="20"/>
      <c r="AN10" s="20"/>
      <c r="AO10" s="20"/>
      <c r="AP10" s="20"/>
      <c r="AQ10" s="20"/>
      <c r="AR10" s="20"/>
      <c r="AS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5" customHeight="1" x14ac:dyDescent="0.3">
      <c r="A11" s="16"/>
      <c r="B11" s="16"/>
      <c r="C11" s="18"/>
      <c r="D11" s="18"/>
      <c r="E11" s="18"/>
      <c r="F11" s="18"/>
      <c r="G11" s="18"/>
      <c r="H11" s="18"/>
      <c r="I11" s="18"/>
      <c r="J11" s="18"/>
      <c r="K11" s="18"/>
      <c r="L11" s="16"/>
      <c r="M11" s="18"/>
      <c r="N11" s="18"/>
      <c r="O11" s="16"/>
      <c r="P11" s="742"/>
      <c r="Q11" s="742"/>
      <c r="R11" s="742"/>
      <c r="S11" s="26"/>
      <c r="T11" s="743"/>
      <c r="U11" s="743"/>
      <c r="V11" s="743"/>
      <c r="W11" s="743"/>
      <c r="X11" s="743"/>
      <c r="Y11" s="743"/>
      <c r="Z11" s="743"/>
      <c r="AA11" s="743"/>
      <c r="AB11" s="743"/>
      <c r="AC11" s="743"/>
      <c r="AD11" s="743"/>
      <c r="AE11" s="743"/>
      <c r="AF11" s="743"/>
      <c r="AG11" s="743"/>
      <c r="AH11" s="743"/>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5" customHeight="1" x14ac:dyDescent="0.3">
      <c r="A12" s="16"/>
      <c r="B12" s="16"/>
      <c r="C12" s="18"/>
      <c r="D12" s="18"/>
      <c r="E12" s="18"/>
      <c r="F12" s="18"/>
      <c r="G12" s="18"/>
      <c r="H12" s="18"/>
      <c r="I12" s="18"/>
      <c r="J12" s="18"/>
      <c r="K12" s="18"/>
      <c r="L12" s="16"/>
      <c r="M12" s="16" t="s">
        <v>40</v>
      </c>
      <c r="N12" s="16"/>
      <c r="O12" s="16"/>
      <c r="P12" s="742" t="s">
        <v>41</v>
      </c>
      <c r="Q12" s="742"/>
      <c r="R12" s="742"/>
      <c r="S12" s="26"/>
      <c r="T12" s="743"/>
      <c r="U12" s="743"/>
      <c r="V12" s="743"/>
      <c r="W12" s="743"/>
      <c r="X12" s="743"/>
      <c r="Y12" s="743"/>
      <c r="Z12" s="743"/>
      <c r="AA12" s="743"/>
      <c r="AB12" s="743"/>
      <c r="AC12" s="743"/>
      <c r="AD12" s="743"/>
      <c r="AE12" s="743"/>
      <c r="AF12" s="743"/>
      <c r="AG12" s="743"/>
      <c r="AH12" s="743"/>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5" customHeight="1" x14ac:dyDescent="0.3">
      <c r="A13" s="16"/>
      <c r="B13" s="16"/>
      <c r="C13" s="18"/>
      <c r="D13" s="18"/>
      <c r="E13" s="18"/>
      <c r="F13" s="18"/>
      <c r="G13" s="18"/>
      <c r="H13" s="18"/>
      <c r="I13" s="18"/>
      <c r="J13" s="18"/>
      <c r="K13" s="18"/>
      <c r="L13" s="16"/>
      <c r="M13" s="16"/>
      <c r="N13" s="16"/>
      <c r="O13" s="16"/>
      <c r="P13" s="742"/>
      <c r="Q13" s="742"/>
      <c r="R13" s="742"/>
      <c r="S13" s="26"/>
      <c r="T13" s="743"/>
      <c r="U13" s="743"/>
      <c r="V13" s="743"/>
      <c r="W13" s="743"/>
      <c r="X13" s="743"/>
      <c r="Y13" s="743"/>
      <c r="Z13" s="743"/>
      <c r="AA13" s="743"/>
      <c r="AB13" s="743"/>
      <c r="AC13" s="743"/>
      <c r="AD13" s="743"/>
      <c r="AE13" s="743"/>
      <c r="AF13" s="743"/>
      <c r="AG13" s="743"/>
      <c r="AH13" s="743"/>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5" customHeight="1" x14ac:dyDescent="0.3">
      <c r="A14" s="16"/>
      <c r="B14" s="16"/>
      <c r="C14" s="18"/>
      <c r="D14" s="18"/>
      <c r="E14" s="18"/>
      <c r="F14" s="18"/>
      <c r="G14" s="18"/>
      <c r="H14" s="18"/>
      <c r="I14" s="18"/>
      <c r="J14" s="18"/>
      <c r="K14" s="18"/>
      <c r="L14" s="16"/>
      <c r="M14" s="16"/>
      <c r="N14" s="16"/>
      <c r="O14" s="16"/>
      <c r="P14" s="742" t="s">
        <v>42</v>
      </c>
      <c r="Q14" s="742"/>
      <c r="R14" s="742"/>
      <c r="S14" s="742"/>
      <c r="T14" s="742"/>
      <c r="U14" s="742"/>
      <c r="V14" s="743"/>
      <c r="W14" s="743"/>
      <c r="X14" s="743"/>
      <c r="Y14" s="743"/>
      <c r="Z14" s="743"/>
      <c r="AA14" s="743"/>
      <c r="AB14" s="743"/>
      <c r="AC14" s="743"/>
      <c r="AD14" s="743"/>
      <c r="AE14" s="743"/>
      <c r="AF14" s="743"/>
      <c r="AG14" s="743"/>
      <c r="AH14" s="743"/>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5" customHeight="1" x14ac:dyDescent="0.3">
      <c r="B15" s="16"/>
      <c r="C15" s="16"/>
      <c r="E15" s="16"/>
      <c r="F15" s="16"/>
      <c r="G15" s="16"/>
      <c r="H15" s="16"/>
      <c r="I15" s="16"/>
      <c r="J15" s="16"/>
      <c r="K15" s="16"/>
      <c r="L15" s="16"/>
      <c r="M15" s="16"/>
      <c r="N15" s="16"/>
      <c r="O15" s="16"/>
      <c r="P15" s="742"/>
      <c r="Q15" s="742"/>
      <c r="R15" s="742"/>
      <c r="S15" s="742"/>
      <c r="T15" s="742"/>
      <c r="U15" s="742"/>
      <c r="V15" s="743"/>
      <c r="W15" s="743"/>
      <c r="X15" s="743"/>
      <c r="Y15" s="743"/>
      <c r="Z15" s="743"/>
      <c r="AA15" s="743"/>
      <c r="AB15" s="743"/>
      <c r="AC15" s="743"/>
      <c r="AD15" s="743"/>
      <c r="AE15" s="743"/>
      <c r="AF15" s="743"/>
      <c r="AG15" s="743"/>
      <c r="AH15" s="743"/>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5" customHeight="1" x14ac:dyDescent="0.3">
      <c r="B16" s="16" t="s">
        <v>43</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5" customHeight="1"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8" customHeight="1" x14ac:dyDescent="0.3">
      <c r="A18" s="16"/>
      <c r="B18" s="16"/>
      <c r="C18" s="16"/>
      <c r="D18" s="16"/>
      <c r="E18" s="16"/>
      <c r="F18" s="16"/>
      <c r="G18" s="16"/>
      <c r="H18" s="16"/>
      <c r="I18" s="16"/>
      <c r="J18" s="16"/>
      <c r="K18" s="16"/>
      <c r="L18" s="16"/>
      <c r="M18" s="16"/>
      <c r="N18" s="16"/>
      <c r="O18" s="16"/>
      <c r="P18" s="16"/>
      <c r="Q18" s="16"/>
      <c r="R18" s="744" t="s">
        <v>44</v>
      </c>
      <c r="S18" s="745"/>
      <c r="T18" s="745"/>
      <c r="U18" s="746"/>
      <c r="V18" s="31"/>
      <c r="W18" s="32"/>
      <c r="X18" s="32"/>
      <c r="Y18" s="32"/>
      <c r="Z18" s="32"/>
      <c r="AA18" s="32"/>
      <c r="AB18" s="32"/>
      <c r="AC18" s="32"/>
      <c r="AD18" s="32"/>
      <c r="AE18" s="32"/>
      <c r="AF18" s="33"/>
      <c r="AG18" s="33"/>
      <c r="AH18" s="34"/>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20.149999999999999" customHeight="1" x14ac:dyDescent="0.3">
      <c r="A19" s="747" t="s">
        <v>45</v>
      </c>
      <c r="B19" s="734" t="s">
        <v>46</v>
      </c>
      <c r="C19" s="735"/>
      <c r="D19" s="735"/>
      <c r="E19" s="735"/>
      <c r="F19" s="735"/>
      <c r="G19" s="735"/>
      <c r="H19" s="734"/>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6"/>
      <c r="AI19" s="20"/>
      <c r="AL19" s="665"/>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15" customHeight="1" x14ac:dyDescent="0.3">
      <c r="A20" s="748"/>
      <c r="B20" s="715" t="s">
        <v>47</v>
      </c>
      <c r="C20" s="716"/>
      <c r="D20" s="716"/>
      <c r="E20" s="716"/>
      <c r="F20" s="716"/>
      <c r="G20" s="717"/>
      <c r="H20" s="718"/>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20"/>
      <c r="AI20" s="20"/>
      <c r="AL20" s="714"/>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5" customHeight="1" x14ac:dyDescent="0.3">
      <c r="A21" s="748"/>
      <c r="B21" s="1556"/>
      <c r="C21" s="1557"/>
      <c r="D21" s="1557"/>
      <c r="E21" s="1557"/>
      <c r="F21" s="1557"/>
      <c r="G21" s="1558"/>
      <c r="H21" s="1559"/>
      <c r="I21" s="1560"/>
      <c r="J21" s="1560"/>
      <c r="K21" s="1560"/>
      <c r="L21" s="1560"/>
      <c r="M21" s="1560"/>
      <c r="N21" s="1560"/>
      <c r="O21" s="1560"/>
      <c r="P21" s="1560"/>
      <c r="Q21" s="1560"/>
      <c r="R21" s="1560"/>
      <c r="S21" s="1560"/>
      <c r="T21" s="1560"/>
      <c r="U21" s="1560"/>
      <c r="V21" s="1560"/>
      <c r="W21" s="1560"/>
      <c r="X21" s="1560"/>
      <c r="Y21" s="1560"/>
      <c r="Z21" s="1560"/>
      <c r="AA21" s="1560"/>
      <c r="AB21" s="1560"/>
      <c r="AC21" s="1560"/>
      <c r="AD21" s="1560"/>
      <c r="AE21" s="1560"/>
      <c r="AF21" s="1560"/>
      <c r="AG21" s="1560"/>
      <c r="AH21" s="1561"/>
      <c r="AI21" s="20"/>
      <c r="AL21" s="714"/>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row>
    <row r="22" spans="1:74" ht="15" customHeight="1" x14ac:dyDescent="0.3">
      <c r="A22" s="748"/>
      <c r="B22" s="721" t="s">
        <v>48</v>
      </c>
      <c r="C22" s="704"/>
      <c r="D22" s="704"/>
      <c r="E22" s="704"/>
      <c r="F22" s="704"/>
      <c r="G22" s="705"/>
      <c r="H22" s="709" t="s">
        <v>49</v>
      </c>
      <c r="I22" s="710"/>
      <c r="J22" s="710"/>
      <c r="K22" s="710"/>
      <c r="L22" s="711"/>
      <c r="M22" s="711"/>
      <c r="N22" s="37" t="s">
        <v>50</v>
      </c>
      <c r="O22" s="711"/>
      <c r="P22" s="711"/>
      <c r="Q22" s="38" t="s">
        <v>51</v>
      </c>
      <c r="R22" s="710"/>
      <c r="S22" s="710"/>
      <c r="T22" s="710"/>
      <c r="U22" s="710"/>
      <c r="V22" s="710"/>
      <c r="W22" s="710"/>
      <c r="X22" s="710"/>
      <c r="Y22" s="710"/>
      <c r="Z22" s="710"/>
      <c r="AA22" s="710"/>
      <c r="AB22" s="710"/>
      <c r="AC22" s="710"/>
      <c r="AD22" s="710"/>
      <c r="AE22" s="710"/>
      <c r="AF22" s="710"/>
      <c r="AG22" s="710"/>
      <c r="AH22" s="712"/>
      <c r="AI22" s="22"/>
      <c r="AJ22" s="20"/>
      <c r="AK22" s="20"/>
      <c r="AL22" s="714"/>
      <c r="AM22" s="20"/>
      <c r="AN22" s="20"/>
      <c r="AO22" s="20"/>
      <c r="AP22" s="20"/>
      <c r="AQ22" s="20"/>
      <c r="AR22" s="20"/>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0"/>
      <c r="BU22" s="20"/>
      <c r="BV22" s="20"/>
    </row>
    <row r="23" spans="1:74" ht="15" customHeight="1" x14ac:dyDescent="0.3">
      <c r="A23" s="748"/>
      <c r="B23" s="722"/>
      <c r="C23" s="707"/>
      <c r="D23" s="707"/>
      <c r="E23" s="707"/>
      <c r="F23" s="707"/>
      <c r="G23" s="708"/>
      <c r="H23" s="713"/>
      <c r="I23" s="666"/>
      <c r="J23" s="666"/>
      <c r="K23" s="666"/>
      <c r="L23" s="39" t="s">
        <v>52</v>
      </c>
      <c r="M23" s="39" t="s">
        <v>53</v>
      </c>
      <c r="N23" s="666"/>
      <c r="O23" s="666"/>
      <c r="P23" s="666"/>
      <c r="Q23" s="666"/>
      <c r="R23" s="666"/>
      <c r="S23" s="666"/>
      <c r="T23" s="666"/>
      <c r="U23" s="666"/>
      <c r="V23" s="39" t="s">
        <v>54</v>
      </c>
      <c r="W23" s="39" t="s">
        <v>55</v>
      </c>
      <c r="X23" s="666"/>
      <c r="Y23" s="666"/>
      <c r="Z23" s="666"/>
      <c r="AA23" s="666"/>
      <c r="AB23" s="666"/>
      <c r="AC23" s="666"/>
      <c r="AD23" s="666"/>
      <c r="AE23" s="666"/>
      <c r="AF23" s="666"/>
      <c r="AG23" s="666"/>
      <c r="AH23" s="667"/>
      <c r="AI23" s="22"/>
      <c r="AJ23" s="20"/>
      <c r="AK23" s="20"/>
      <c r="AL23" s="714"/>
      <c r="AM23" s="20"/>
      <c r="AN23" s="20"/>
      <c r="AO23" s="20"/>
      <c r="AP23" s="20"/>
      <c r="AQ23" s="20"/>
      <c r="AR23" s="20"/>
      <c r="AS23" s="22"/>
      <c r="AT23" s="22"/>
      <c r="AU23" s="22"/>
      <c r="AV23" s="22"/>
      <c r="AW23" s="40"/>
      <c r="AX23" s="40"/>
      <c r="AY23" s="22"/>
      <c r="AZ23" s="22"/>
      <c r="BA23" s="22"/>
      <c r="BB23" s="22"/>
      <c r="BC23" s="41"/>
      <c r="BD23" s="40"/>
      <c r="BE23" s="22"/>
      <c r="BF23" s="20"/>
      <c r="BG23" s="22"/>
      <c r="BH23" s="20"/>
      <c r="BI23" s="22"/>
      <c r="BJ23" s="22"/>
      <c r="BK23" s="22"/>
      <c r="BL23" s="22"/>
      <c r="BM23" s="20"/>
      <c r="BN23" s="22"/>
      <c r="BO23" s="22"/>
      <c r="BP23" s="22"/>
      <c r="BQ23" s="22"/>
      <c r="BR23" s="22"/>
      <c r="BS23" s="22"/>
      <c r="BT23" s="20"/>
      <c r="BU23" s="20"/>
      <c r="BV23" s="20"/>
    </row>
    <row r="24" spans="1:74" ht="15" customHeight="1" x14ac:dyDescent="0.3">
      <c r="A24" s="748"/>
      <c r="B24" s="706"/>
      <c r="C24" s="707"/>
      <c r="D24" s="707"/>
      <c r="E24" s="707"/>
      <c r="F24" s="707"/>
      <c r="G24" s="708"/>
      <c r="H24" s="713"/>
      <c r="I24" s="666"/>
      <c r="J24" s="666"/>
      <c r="K24" s="666"/>
      <c r="L24" s="39" t="s">
        <v>56</v>
      </c>
      <c r="M24" s="39" t="s">
        <v>57</v>
      </c>
      <c r="N24" s="666"/>
      <c r="O24" s="666"/>
      <c r="P24" s="666"/>
      <c r="Q24" s="666"/>
      <c r="R24" s="666"/>
      <c r="S24" s="666"/>
      <c r="T24" s="666"/>
      <c r="U24" s="666"/>
      <c r="V24" s="39" t="s">
        <v>58</v>
      </c>
      <c r="W24" s="39" t="s">
        <v>59</v>
      </c>
      <c r="X24" s="666"/>
      <c r="Y24" s="666"/>
      <c r="Z24" s="666"/>
      <c r="AA24" s="666"/>
      <c r="AB24" s="666"/>
      <c r="AC24" s="666"/>
      <c r="AD24" s="666"/>
      <c r="AE24" s="666"/>
      <c r="AF24" s="666"/>
      <c r="AG24" s="666"/>
      <c r="AH24" s="667"/>
      <c r="AI24" s="22"/>
      <c r="AJ24" s="20"/>
      <c r="AK24" s="20"/>
      <c r="AL24" s="714"/>
      <c r="AM24" s="20"/>
      <c r="AN24" s="20"/>
      <c r="AO24" s="20"/>
      <c r="AP24" s="20"/>
      <c r="AQ24" s="20"/>
      <c r="AR24" s="20"/>
      <c r="AS24" s="22"/>
      <c r="AT24" s="22"/>
      <c r="AU24" s="22"/>
      <c r="AV24" s="22"/>
      <c r="AW24" s="40"/>
      <c r="AX24" s="40"/>
      <c r="AY24" s="22"/>
      <c r="AZ24" s="22"/>
      <c r="BA24" s="22"/>
      <c r="BB24" s="22"/>
      <c r="BC24" s="41"/>
      <c r="BD24" s="40"/>
      <c r="BE24" s="22"/>
      <c r="BF24" s="20"/>
      <c r="BG24" s="22"/>
      <c r="BH24" s="20"/>
      <c r="BI24" s="22"/>
      <c r="BJ24" s="22"/>
      <c r="BK24" s="22"/>
      <c r="BL24" s="22"/>
      <c r="BM24" s="20"/>
      <c r="BN24" s="22"/>
      <c r="BO24" s="22"/>
      <c r="BP24" s="22"/>
      <c r="BQ24" s="22"/>
      <c r="BR24" s="22"/>
      <c r="BS24" s="22"/>
      <c r="BT24" s="20"/>
      <c r="BU24" s="20"/>
      <c r="BV24" s="20"/>
    </row>
    <row r="25" spans="1:74" ht="18.899999999999999" customHeight="1" x14ac:dyDescent="0.3">
      <c r="A25" s="748"/>
      <c r="B25" s="706"/>
      <c r="C25" s="707"/>
      <c r="D25" s="707"/>
      <c r="E25" s="707"/>
      <c r="F25" s="707"/>
      <c r="G25" s="708"/>
      <c r="H25" s="749"/>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1"/>
      <c r="AI25" s="22"/>
      <c r="AL25" s="714"/>
      <c r="AM25" s="20"/>
      <c r="AN25" s="20"/>
      <c r="AO25" s="20"/>
      <c r="AP25" s="20"/>
      <c r="AQ25" s="20"/>
      <c r="AR25" s="20"/>
      <c r="AS25" s="22"/>
      <c r="AT25" s="22"/>
      <c r="AU25" s="22"/>
      <c r="AV25" s="22"/>
      <c r="AW25" s="40"/>
      <c r="AX25" s="40"/>
      <c r="AY25" s="22"/>
      <c r="AZ25" s="22"/>
      <c r="BA25" s="22"/>
      <c r="BB25" s="22"/>
      <c r="BC25" s="40"/>
      <c r="BD25" s="40"/>
      <c r="BE25" s="22"/>
      <c r="BF25" s="20"/>
      <c r="BG25" s="22"/>
      <c r="BH25" s="20"/>
      <c r="BI25" s="22"/>
      <c r="BJ25" s="22"/>
      <c r="BK25" s="22"/>
      <c r="BL25" s="22"/>
      <c r="BM25" s="22"/>
      <c r="BN25" s="22"/>
      <c r="BO25" s="22"/>
      <c r="BP25" s="22"/>
      <c r="BQ25" s="22"/>
      <c r="BR25" s="22"/>
      <c r="BS25" s="22"/>
    </row>
    <row r="26" spans="1:74" ht="20.149999999999999" customHeight="1" x14ac:dyDescent="0.3">
      <c r="A26" s="748"/>
      <c r="B26" s="703" t="s">
        <v>60</v>
      </c>
      <c r="C26" s="704"/>
      <c r="D26" s="704"/>
      <c r="E26" s="704"/>
      <c r="F26" s="704"/>
      <c r="G26" s="705"/>
      <c r="H26" s="42" t="s">
        <v>61</v>
      </c>
      <c r="I26" s="43"/>
      <c r="J26" s="44"/>
      <c r="K26" s="752"/>
      <c r="L26" s="753"/>
      <c r="M26" s="753"/>
      <c r="N26" s="753"/>
      <c r="O26" s="753"/>
      <c r="P26" s="753"/>
      <c r="Q26" s="45" t="s">
        <v>62</v>
      </c>
      <c r="R26" s="46"/>
      <c r="S26" s="754"/>
      <c r="T26" s="754"/>
      <c r="U26" s="755"/>
      <c r="V26" s="42" t="s">
        <v>63</v>
      </c>
      <c r="W26" s="43"/>
      <c r="X26" s="44"/>
      <c r="Y26" s="752"/>
      <c r="Z26" s="753"/>
      <c r="AA26" s="753"/>
      <c r="AB26" s="753"/>
      <c r="AC26" s="753"/>
      <c r="AD26" s="753"/>
      <c r="AE26" s="753"/>
      <c r="AF26" s="753"/>
      <c r="AG26" s="753"/>
      <c r="AH26" s="756"/>
      <c r="AI26" s="20"/>
      <c r="AL26" s="714"/>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4" ht="20.149999999999999" customHeight="1" x14ac:dyDescent="0.3">
      <c r="A27" s="748"/>
      <c r="B27" s="731"/>
      <c r="C27" s="732"/>
      <c r="D27" s="732"/>
      <c r="E27" s="732"/>
      <c r="F27" s="732"/>
      <c r="G27" s="733"/>
      <c r="H27" s="757" t="s">
        <v>64</v>
      </c>
      <c r="I27" s="757"/>
      <c r="J27" s="757"/>
      <c r="K27" s="752"/>
      <c r="L27" s="753"/>
      <c r="M27" s="753"/>
      <c r="N27" s="753"/>
      <c r="O27" s="753"/>
      <c r="P27" s="753"/>
      <c r="Q27" s="753"/>
      <c r="R27" s="753"/>
      <c r="S27" s="753"/>
      <c r="T27" s="753"/>
      <c r="U27" s="753"/>
      <c r="V27" s="753"/>
      <c r="W27" s="753"/>
      <c r="X27" s="753"/>
      <c r="Y27" s="753"/>
      <c r="Z27" s="753"/>
      <c r="AA27" s="753"/>
      <c r="AB27" s="753"/>
      <c r="AC27" s="753"/>
      <c r="AD27" s="753"/>
      <c r="AE27" s="753"/>
      <c r="AF27" s="753"/>
      <c r="AG27" s="753"/>
      <c r="AH27" s="756"/>
      <c r="AI27" s="20"/>
      <c r="AL27" s="714"/>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1:74" s="1565" customFormat="1" ht="20.149999999999999" customHeight="1" x14ac:dyDescent="0.3">
      <c r="A28" s="748"/>
      <c r="B28" s="723" t="s">
        <v>65</v>
      </c>
      <c r="C28" s="724"/>
      <c r="D28" s="724"/>
      <c r="E28" s="724"/>
      <c r="F28" s="724"/>
      <c r="G28" s="725"/>
      <c r="H28" s="1562"/>
      <c r="I28" s="1563"/>
      <c r="J28" s="1563"/>
      <c r="K28" s="1563"/>
      <c r="L28" s="1563"/>
      <c r="M28" s="1563"/>
      <c r="N28" s="1563"/>
      <c r="O28" s="1563"/>
      <c r="P28" s="1563"/>
      <c r="Q28" s="1563"/>
      <c r="R28" s="1563"/>
      <c r="S28" s="1563"/>
      <c r="T28" s="1563"/>
      <c r="U28" s="1563"/>
      <c r="V28" s="1563"/>
      <c r="W28" s="1563"/>
      <c r="X28" s="1563"/>
      <c r="Y28" s="1563"/>
      <c r="Z28" s="1563"/>
      <c r="AA28" s="1563"/>
      <c r="AB28" s="1563"/>
      <c r="AC28" s="1563"/>
      <c r="AD28" s="1563"/>
      <c r="AE28" s="1563"/>
      <c r="AF28" s="1563"/>
      <c r="AG28" s="1563"/>
      <c r="AH28" s="1564"/>
      <c r="AL28" s="714"/>
    </row>
    <row r="29" spans="1:74" ht="15" customHeight="1" x14ac:dyDescent="0.3">
      <c r="A29" s="748"/>
      <c r="B29" s="721" t="s">
        <v>66</v>
      </c>
      <c r="C29" s="726"/>
      <c r="D29" s="726"/>
      <c r="E29" s="726"/>
      <c r="F29" s="726"/>
      <c r="G29" s="727"/>
      <c r="H29" s="703" t="s">
        <v>67</v>
      </c>
      <c r="I29" s="704"/>
      <c r="J29" s="705"/>
      <c r="K29" s="703"/>
      <c r="L29" s="704"/>
      <c r="M29" s="704"/>
      <c r="N29" s="704"/>
      <c r="O29" s="704"/>
      <c r="P29" s="705"/>
      <c r="Q29" s="734" t="s">
        <v>46</v>
      </c>
      <c r="R29" s="735"/>
      <c r="S29" s="736"/>
      <c r="T29" s="734"/>
      <c r="U29" s="735"/>
      <c r="V29" s="735"/>
      <c r="W29" s="735"/>
      <c r="X29" s="735"/>
      <c r="Y29" s="735"/>
      <c r="Z29" s="735"/>
      <c r="AA29" s="736"/>
      <c r="AB29" s="737" t="s">
        <v>68</v>
      </c>
      <c r="AC29" s="738"/>
      <c r="AD29" s="741"/>
      <c r="AE29" s="704"/>
      <c r="AF29" s="704"/>
      <c r="AG29" s="704"/>
      <c r="AH29" s="705"/>
      <c r="AI29" s="20"/>
      <c r="AL29" s="714"/>
      <c r="AM29" s="20"/>
      <c r="AN29" s="20"/>
      <c r="AO29" s="20"/>
      <c r="AP29" s="20"/>
      <c r="AQ29" s="20"/>
      <c r="AR29" s="20"/>
      <c r="AS29" s="632"/>
      <c r="AT29" s="632"/>
      <c r="AU29" s="632"/>
      <c r="AV29" s="20"/>
      <c r="AW29" s="20"/>
      <c r="AX29" s="20"/>
      <c r="AY29" s="20"/>
      <c r="AZ29" s="20"/>
      <c r="BA29" s="20"/>
      <c r="BB29" s="20"/>
      <c r="BC29" s="20"/>
      <c r="BD29" s="20"/>
      <c r="BE29" s="47"/>
      <c r="BF29" s="47"/>
      <c r="BG29" s="20"/>
      <c r="BH29" s="20"/>
      <c r="BI29" s="20"/>
      <c r="BJ29" s="20"/>
      <c r="BK29" s="20"/>
      <c r="BL29" s="20"/>
      <c r="BM29" s="20"/>
      <c r="BN29" s="20"/>
      <c r="BO29" s="20"/>
      <c r="BP29" s="20"/>
      <c r="BQ29" s="20"/>
      <c r="BR29" s="20"/>
      <c r="BS29" s="20"/>
    </row>
    <row r="30" spans="1:74" ht="32.25" customHeight="1" x14ac:dyDescent="0.3">
      <c r="A30" s="748"/>
      <c r="B30" s="728"/>
      <c r="C30" s="729"/>
      <c r="D30" s="729"/>
      <c r="E30" s="729"/>
      <c r="F30" s="729"/>
      <c r="G30" s="730"/>
      <c r="H30" s="731"/>
      <c r="I30" s="732"/>
      <c r="J30" s="733"/>
      <c r="K30" s="731"/>
      <c r="L30" s="732"/>
      <c r="M30" s="732"/>
      <c r="N30" s="732"/>
      <c r="O30" s="732"/>
      <c r="P30" s="733"/>
      <c r="Q30" s="700" t="s">
        <v>69</v>
      </c>
      <c r="R30" s="701"/>
      <c r="S30" s="702"/>
      <c r="T30" s="700"/>
      <c r="U30" s="701"/>
      <c r="V30" s="701"/>
      <c r="W30" s="701"/>
      <c r="X30" s="701"/>
      <c r="Y30" s="701"/>
      <c r="Z30" s="701"/>
      <c r="AA30" s="702"/>
      <c r="AB30" s="739"/>
      <c r="AC30" s="740"/>
      <c r="AD30" s="732"/>
      <c r="AE30" s="732"/>
      <c r="AF30" s="732"/>
      <c r="AG30" s="732"/>
      <c r="AH30" s="733"/>
      <c r="AI30" s="20"/>
      <c r="AL30" s="714"/>
      <c r="AM30" s="20"/>
      <c r="AN30" s="20"/>
      <c r="AO30" s="20"/>
      <c r="AP30" s="20"/>
      <c r="AQ30" s="20"/>
      <c r="AR30" s="20"/>
      <c r="AS30" s="632"/>
      <c r="AT30" s="632"/>
      <c r="AU30" s="632"/>
      <c r="AV30" s="20"/>
      <c r="AW30" s="20"/>
      <c r="AX30" s="20"/>
      <c r="AY30" s="20"/>
      <c r="AZ30" s="20"/>
      <c r="BA30" s="20"/>
      <c r="BB30" s="20"/>
      <c r="BC30" s="20"/>
      <c r="BD30" s="20"/>
      <c r="BE30" s="47"/>
      <c r="BF30" s="47"/>
      <c r="BG30" s="20"/>
      <c r="BH30" s="20"/>
      <c r="BI30" s="20"/>
      <c r="BJ30" s="20"/>
      <c r="BK30" s="20"/>
      <c r="BL30" s="20"/>
      <c r="BM30" s="20"/>
      <c r="BN30" s="20"/>
      <c r="BO30" s="20"/>
      <c r="BP30" s="20"/>
      <c r="BQ30" s="20"/>
      <c r="BR30" s="20"/>
      <c r="BS30" s="20"/>
    </row>
    <row r="31" spans="1:74" ht="15" customHeight="1" x14ac:dyDescent="0.3">
      <c r="A31" s="748"/>
      <c r="B31" s="703" t="s">
        <v>70</v>
      </c>
      <c r="C31" s="704"/>
      <c r="D31" s="704"/>
      <c r="E31" s="704"/>
      <c r="F31" s="704"/>
      <c r="G31" s="705"/>
      <c r="H31" s="709" t="s">
        <v>49</v>
      </c>
      <c r="I31" s="710"/>
      <c r="J31" s="710"/>
      <c r="K31" s="710"/>
      <c r="L31" s="711"/>
      <c r="M31" s="711"/>
      <c r="N31" s="37" t="s">
        <v>50</v>
      </c>
      <c r="O31" s="711"/>
      <c r="P31" s="711"/>
      <c r="Q31" s="38" t="s">
        <v>51</v>
      </c>
      <c r="R31" s="710"/>
      <c r="S31" s="710"/>
      <c r="T31" s="710"/>
      <c r="U31" s="710"/>
      <c r="V31" s="710"/>
      <c r="W31" s="710"/>
      <c r="X31" s="710"/>
      <c r="Y31" s="710"/>
      <c r="Z31" s="710"/>
      <c r="AA31" s="710"/>
      <c r="AB31" s="710"/>
      <c r="AC31" s="710"/>
      <c r="AD31" s="710"/>
      <c r="AE31" s="710"/>
      <c r="AF31" s="710"/>
      <c r="AG31" s="710"/>
      <c r="AH31" s="712"/>
      <c r="AI31" s="22"/>
      <c r="AL31" s="714"/>
      <c r="AM31" s="630"/>
      <c r="AN31" s="630"/>
      <c r="AO31" s="630"/>
      <c r="AP31" s="630"/>
      <c r="AQ31" s="630"/>
      <c r="AR31" s="630"/>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row>
    <row r="32" spans="1:74" ht="15" customHeight="1" x14ac:dyDescent="0.3">
      <c r="A32" s="748"/>
      <c r="B32" s="706"/>
      <c r="C32" s="707"/>
      <c r="D32" s="707"/>
      <c r="E32" s="707"/>
      <c r="F32" s="707"/>
      <c r="G32" s="708"/>
      <c r="H32" s="713"/>
      <c r="I32" s="666"/>
      <c r="J32" s="666"/>
      <c r="K32" s="666"/>
      <c r="L32" s="39" t="s">
        <v>52</v>
      </c>
      <c r="M32" s="39" t="s">
        <v>53</v>
      </c>
      <c r="N32" s="666"/>
      <c r="O32" s="666"/>
      <c r="P32" s="666"/>
      <c r="Q32" s="666"/>
      <c r="R32" s="666"/>
      <c r="S32" s="666"/>
      <c r="T32" s="666"/>
      <c r="U32" s="666"/>
      <c r="V32" s="39" t="s">
        <v>54</v>
      </c>
      <c r="W32" s="39" t="s">
        <v>55</v>
      </c>
      <c r="X32" s="666"/>
      <c r="Y32" s="666"/>
      <c r="Z32" s="666"/>
      <c r="AA32" s="666"/>
      <c r="AB32" s="666"/>
      <c r="AC32" s="666"/>
      <c r="AD32" s="666"/>
      <c r="AE32" s="666"/>
      <c r="AF32" s="666"/>
      <c r="AG32" s="666"/>
      <c r="AH32" s="667"/>
      <c r="AI32" s="22"/>
      <c r="AL32" s="714"/>
      <c r="AM32" s="630"/>
      <c r="AN32" s="630"/>
      <c r="AO32" s="630"/>
      <c r="AP32" s="630"/>
      <c r="AQ32" s="630"/>
      <c r="AR32" s="630"/>
      <c r="AS32" s="22"/>
      <c r="AT32" s="22"/>
      <c r="AU32" s="22"/>
      <c r="AV32" s="22"/>
      <c r="AW32" s="40"/>
      <c r="AX32" s="40"/>
      <c r="AY32" s="22"/>
      <c r="AZ32" s="22"/>
      <c r="BA32" s="22"/>
      <c r="BB32" s="22"/>
      <c r="BC32" s="41"/>
      <c r="BD32" s="40"/>
      <c r="BE32" s="22"/>
      <c r="BF32" s="20"/>
      <c r="BG32" s="22"/>
      <c r="BH32" s="20"/>
      <c r="BI32" s="22"/>
      <c r="BJ32" s="22"/>
      <c r="BK32" s="22"/>
      <c r="BL32" s="22"/>
      <c r="BM32" s="20"/>
      <c r="BN32" s="22"/>
      <c r="BO32" s="22"/>
      <c r="BP32" s="22"/>
      <c r="BQ32" s="22"/>
      <c r="BR32" s="22"/>
      <c r="BS32" s="22"/>
    </row>
    <row r="33" spans="1:74" ht="15" customHeight="1" x14ac:dyDescent="0.3">
      <c r="A33" s="748"/>
      <c r="B33" s="706"/>
      <c r="C33" s="707"/>
      <c r="D33" s="707"/>
      <c r="E33" s="707"/>
      <c r="F33" s="707"/>
      <c r="G33" s="708"/>
      <c r="H33" s="713"/>
      <c r="I33" s="666"/>
      <c r="J33" s="666"/>
      <c r="K33" s="666"/>
      <c r="L33" s="39" t="s">
        <v>56</v>
      </c>
      <c r="M33" s="39" t="s">
        <v>57</v>
      </c>
      <c r="N33" s="666"/>
      <c r="O33" s="666"/>
      <c r="P33" s="666"/>
      <c r="Q33" s="666"/>
      <c r="R33" s="666"/>
      <c r="S33" s="666"/>
      <c r="T33" s="666"/>
      <c r="U33" s="666"/>
      <c r="V33" s="39" t="s">
        <v>58</v>
      </c>
      <c r="W33" s="39" t="s">
        <v>59</v>
      </c>
      <c r="X33" s="666"/>
      <c r="Y33" s="666"/>
      <c r="Z33" s="666"/>
      <c r="AA33" s="666"/>
      <c r="AB33" s="666"/>
      <c r="AC33" s="666"/>
      <c r="AD33" s="666"/>
      <c r="AE33" s="666"/>
      <c r="AF33" s="666"/>
      <c r="AG33" s="666"/>
      <c r="AH33" s="667"/>
      <c r="AI33" s="22"/>
      <c r="AL33" s="714"/>
      <c r="AM33" s="630"/>
      <c r="AN33" s="630"/>
      <c r="AO33" s="630"/>
      <c r="AP33" s="630"/>
      <c r="AQ33" s="630"/>
      <c r="AR33" s="630"/>
      <c r="AS33" s="22"/>
      <c r="AT33" s="22"/>
      <c r="AU33" s="22"/>
      <c r="AV33" s="22"/>
      <c r="AW33" s="40"/>
      <c r="AX33" s="40"/>
      <c r="AY33" s="22"/>
      <c r="AZ33" s="22"/>
      <c r="BA33" s="22"/>
      <c r="BB33" s="22"/>
      <c r="BC33" s="41"/>
      <c r="BD33" s="40"/>
      <c r="BE33" s="22"/>
      <c r="BF33" s="20"/>
      <c r="BG33" s="22"/>
      <c r="BH33" s="20"/>
      <c r="BI33" s="22"/>
      <c r="BJ33" s="22"/>
      <c r="BK33" s="22"/>
      <c r="BL33" s="22"/>
      <c r="BM33" s="20"/>
      <c r="BN33" s="22"/>
      <c r="BO33" s="22"/>
      <c r="BP33" s="22"/>
      <c r="BQ33" s="22"/>
      <c r="BR33" s="22"/>
      <c r="BS33" s="22"/>
    </row>
    <row r="34" spans="1:74" ht="18.899999999999999" customHeight="1" x14ac:dyDescent="0.3">
      <c r="A34" s="748"/>
      <c r="B34" s="706"/>
      <c r="C34" s="707"/>
      <c r="D34" s="707"/>
      <c r="E34" s="707"/>
      <c r="F34" s="707"/>
      <c r="G34" s="708"/>
      <c r="H34" s="668"/>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70"/>
      <c r="AI34" s="22"/>
      <c r="AL34" s="714"/>
      <c r="AM34" s="20"/>
      <c r="AN34" s="20"/>
      <c r="AO34" s="20"/>
      <c r="AP34" s="20"/>
      <c r="AQ34" s="20"/>
      <c r="AR34" s="20"/>
      <c r="AS34" s="22"/>
      <c r="AT34" s="22"/>
      <c r="AU34" s="22"/>
      <c r="AV34" s="22"/>
      <c r="AW34" s="40"/>
      <c r="AX34" s="40"/>
      <c r="AY34" s="22"/>
      <c r="AZ34" s="22"/>
      <c r="BA34" s="22"/>
      <c r="BB34" s="22"/>
      <c r="BC34" s="40"/>
      <c r="BD34" s="40"/>
      <c r="BE34" s="22"/>
      <c r="BF34" s="20"/>
      <c r="BG34" s="22"/>
      <c r="BH34" s="20"/>
      <c r="BI34" s="22"/>
      <c r="BJ34" s="22"/>
      <c r="BK34" s="22"/>
      <c r="BL34" s="22"/>
      <c r="BM34" s="22"/>
      <c r="BN34" s="22"/>
      <c r="BO34" s="22"/>
      <c r="BP34" s="22"/>
      <c r="BQ34" s="22"/>
      <c r="BR34" s="22"/>
      <c r="BS34" s="22"/>
    </row>
    <row r="35" spans="1:74" s="16" customFormat="1" ht="22.4" customHeight="1" x14ac:dyDescent="0.3">
      <c r="A35" s="627" t="s">
        <v>71</v>
      </c>
      <c r="B35" s="628"/>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9"/>
      <c r="AA35" s="625"/>
      <c r="AB35" s="625"/>
      <c r="AC35" s="625"/>
      <c r="AD35" s="625"/>
      <c r="AE35" s="625"/>
      <c r="AF35" s="625"/>
      <c r="AG35" s="625"/>
      <c r="AH35" s="626"/>
    </row>
    <row r="36" spans="1:74" s="22" customFormat="1" ht="15" customHeight="1" x14ac:dyDescent="0.3">
      <c r="A36" s="671" t="s">
        <v>72</v>
      </c>
      <c r="B36" s="673" t="s">
        <v>73</v>
      </c>
      <c r="C36" s="674"/>
      <c r="D36" s="674"/>
      <c r="E36" s="674"/>
      <c r="F36" s="674"/>
      <c r="G36" s="674"/>
      <c r="H36" s="674"/>
      <c r="I36" s="674"/>
      <c r="J36" s="674"/>
      <c r="K36" s="674"/>
      <c r="L36" s="674"/>
      <c r="M36" s="674"/>
      <c r="N36" s="675"/>
      <c r="O36" s="682" t="s">
        <v>74</v>
      </c>
      <c r="P36" s="683"/>
      <c r="Q36" s="683"/>
      <c r="R36" s="683"/>
      <c r="S36" s="683"/>
      <c r="T36" s="684"/>
      <c r="U36" s="691" t="s">
        <v>75</v>
      </c>
      <c r="V36" s="692"/>
      <c r="W36" s="692"/>
      <c r="X36" s="692"/>
      <c r="Y36" s="692"/>
      <c r="Z36" s="693"/>
      <c r="AA36" s="682" t="s">
        <v>76</v>
      </c>
      <c r="AB36" s="683"/>
      <c r="AC36" s="683"/>
      <c r="AD36" s="683"/>
      <c r="AE36" s="683"/>
      <c r="AF36" s="684"/>
      <c r="AG36" s="657" t="s">
        <v>77</v>
      </c>
      <c r="AH36" s="658"/>
      <c r="AI36" s="49"/>
      <c r="AL36" s="631"/>
      <c r="AM36" s="632"/>
      <c r="AN36" s="632"/>
      <c r="AO36" s="632"/>
      <c r="AP36" s="632"/>
      <c r="AQ36" s="632"/>
      <c r="AR36" s="632"/>
      <c r="AS36" s="632"/>
      <c r="AT36" s="632"/>
      <c r="AU36" s="632"/>
      <c r="AV36" s="632"/>
      <c r="AW36" s="632"/>
      <c r="AX36" s="632"/>
      <c r="AY36" s="632"/>
      <c r="AZ36" s="632"/>
      <c r="BA36" s="632"/>
      <c r="BB36" s="47"/>
      <c r="BC36" s="47"/>
      <c r="BD36" s="47"/>
      <c r="BE36" s="20"/>
      <c r="BF36" s="20"/>
      <c r="BG36" s="20"/>
      <c r="BH36" s="20"/>
      <c r="BI36" s="20"/>
      <c r="BJ36" s="20"/>
      <c r="BK36" s="20"/>
      <c r="BL36" s="20"/>
      <c r="BM36" s="20"/>
      <c r="BN36" s="20"/>
      <c r="BO36" s="20"/>
      <c r="BP36" s="20"/>
      <c r="BQ36" s="632"/>
      <c r="BR36" s="632"/>
      <c r="BS36" s="632"/>
      <c r="BT36" s="19"/>
      <c r="BU36" s="19"/>
      <c r="BV36" s="19"/>
    </row>
    <row r="37" spans="1:74" s="22" customFormat="1" ht="15" customHeight="1" x14ac:dyDescent="0.3">
      <c r="A37" s="672"/>
      <c r="B37" s="676"/>
      <c r="C37" s="677"/>
      <c r="D37" s="677"/>
      <c r="E37" s="677"/>
      <c r="F37" s="677"/>
      <c r="G37" s="677"/>
      <c r="H37" s="677"/>
      <c r="I37" s="677"/>
      <c r="J37" s="677"/>
      <c r="K37" s="677"/>
      <c r="L37" s="677"/>
      <c r="M37" s="677"/>
      <c r="N37" s="678"/>
      <c r="O37" s="685"/>
      <c r="P37" s="686"/>
      <c r="Q37" s="686"/>
      <c r="R37" s="686"/>
      <c r="S37" s="686"/>
      <c r="T37" s="687"/>
      <c r="U37" s="694"/>
      <c r="V37" s="695"/>
      <c r="W37" s="695"/>
      <c r="X37" s="695"/>
      <c r="Y37" s="695"/>
      <c r="Z37" s="696"/>
      <c r="AA37" s="685"/>
      <c r="AB37" s="686"/>
      <c r="AC37" s="686"/>
      <c r="AD37" s="686"/>
      <c r="AE37" s="686"/>
      <c r="AF37" s="687"/>
      <c r="AG37" s="659"/>
      <c r="AH37" s="660"/>
      <c r="AI37" s="49"/>
      <c r="AL37" s="631"/>
      <c r="AM37" s="632"/>
      <c r="AN37" s="632"/>
      <c r="AO37" s="632"/>
      <c r="AP37" s="632"/>
      <c r="AQ37" s="632"/>
      <c r="AR37" s="632"/>
      <c r="AS37" s="632"/>
      <c r="AT37" s="632"/>
      <c r="AU37" s="632"/>
      <c r="AV37" s="632"/>
      <c r="AW37" s="632"/>
      <c r="AX37" s="632"/>
      <c r="AY37" s="632"/>
      <c r="AZ37" s="632"/>
      <c r="BA37" s="632"/>
      <c r="BB37" s="47"/>
      <c r="BC37" s="47"/>
      <c r="BD37" s="47"/>
      <c r="BE37" s="20"/>
      <c r="BF37" s="20"/>
      <c r="BG37" s="20"/>
      <c r="BH37" s="20"/>
      <c r="BI37" s="20"/>
      <c r="BJ37" s="20"/>
      <c r="BK37" s="20"/>
      <c r="BL37" s="20"/>
      <c r="BM37" s="20"/>
      <c r="BN37" s="20"/>
      <c r="BO37" s="20"/>
      <c r="BP37" s="20"/>
      <c r="BQ37" s="632"/>
      <c r="BR37" s="632"/>
      <c r="BS37" s="632"/>
      <c r="BT37" s="19"/>
      <c r="BU37" s="19"/>
      <c r="BV37" s="19"/>
    </row>
    <row r="38" spans="1:74" ht="15" customHeight="1" x14ac:dyDescent="0.3">
      <c r="A38" s="672"/>
      <c r="B38" s="679"/>
      <c r="C38" s="680"/>
      <c r="D38" s="680"/>
      <c r="E38" s="680"/>
      <c r="F38" s="680"/>
      <c r="G38" s="680"/>
      <c r="H38" s="680"/>
      <c r="I38" s="680"/>
      <c r="J38" s="680"/>
      <c r="K38" s="680"/>
      <c r="L38" s="680"/>
      <c r="M38" s="680"/>
      <c r="N38" s="681"/>
      <c r="O38" s="688"/>
      <c r="P38" s="689"/>
      <c r="Q38" s="689"/>
      <c r="R38" s="689"/>
      <c r="S38" s="689"/>
      <c r="T38" s="690"/>
      <c r="U38" s="697"/>
      <c r="V38" s="698"/>
      <c r="W38" s="698"/>
      <c r="X38" s="698"/>
      <c r="Y38" s="698"/>
      <c r="Z38" s="699"/>
      <c r="AA38" s="688"/>
      <c r="AB38" s="689"/>
      <c r="AC38" s="689"/>
      <c r="AD38" s="689"/>
      <c r="AE38" s="689"/>
      <c r="AF38" s="690"/>
      <c r="AG38" s="661"/>
      <c r="AH38" s="662"/>
      <c r="AI38" s="49"/>
      <c r="AL38" s="631"/>
      <c r="AM38" s="632"/>
      <c r="AN38" s="632"/>
      <c r="AO38" s="632"/>
      <c r="AP38" s="632"/>
      <c r="AQ38" s="632"/>
      <c r="AR38" s="632"/>
      <c r="AS38" s="632"/>
      <c r="AT38" s="632"/>
      <c r="AU38" s="632"/>
      <c r="AV38" s="632"/>
      <c r="AW38" s="632"/>
      <c r="AX38" s="632"/>
      <c r="AY38" s="632"/>
      <c r="AZ38" s="632"/>
      <c r="BA38" s="632"/>
      <c r="BB38" s="47"/>
      <c r="BC38" s="47"/>
      <c r="BD38" s="47"/>
      <c r="BE38" s="20"/>
      <c r="BF38" s="20"/>
      <c r="BG38" s="20"/>
      <c r="BH38" s="20"/>
      <c r="BI38" s="20"/>
      <c r="BJ38" s="20"/>
      <c r="BK38" s="20"/>
      <c r="BL38" s="20"/>
      <c r="BM38" s="20"/>
      <c r="BN38" s="20"/>
      <c r="BO38" s="20"/>
      <c r="BP38" s="20"/>
      <c r="BQ38" s="632"/>
      <c r="BR38" s="632"/>
      <c r="BS38" s="632"/>
    </row>
    <row r="39" spans="1:74" ht="21" customHeight="1" x14ac:dyDescent="0.3">
      <c r="A39" s="1566"/>
      <c r="B39" s="627" t="s">
        <v>78</v>
      </c>
      <c r="C39" s="628"/>
      <c r="D39" s="628"/>
      <c r="E39" s="628"/>
      <c r="F39" s="628"/>
      <c r="G39" s="628"/>
      <c r="H39" s="628"/>
      <c r="I39" s="628"/>
      <c r="J39" s="628"/>
      <c r="K39" s="628"/>
      <c r="L39" s="628"/>
      <c r="M39" s="628"/>
      <c r="N39" s="629"/>
      <c r="O39" s="627"/>
      <c r="P39" s="628"/>
      <c r="Q39" s="628"/>
      <c r="R39" s="628"/>
      <c r="S39" s="628"/>
      <c r="T39" s="629"/>
      <c r="U39" s="624"/>
      <c r="V39" s="625"/>
      <c r="W39" s="625"/>
      <c r="X39" s="625"/>
      <c r="Y39" s="625"/>
      <c r="Z39" s="626"/>
      <c r="AA39" s="654"/>
      <c r="AB39" s="655"/>
      <c r="AC39" s="655"/>
      <c r="AD39" s="655"/>
      <c r="AE39" s="655"/>
      <c r="AF39" s="656"/>
      <c r="AG39" s="663" t="s">
        <v>79</v>
      </c>
      <c r="AH39" s="1567"/>
      <c r="AI39" s="20"/>
      <c r="AL39" s="631"/>
      <c r="AM39" s="665"/>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row>
    <row r="40" spans="1:74" ht="21" customHeight="1" x14ac:dyDescent="0.3">
      <c r="A40" s="1566"/>
      <c r="B40" s="627" t="s">
        <v>80</v>
      </c>
      <c r="C40" s="628"/>
      <c r="D40" s="628"/>
      <c r="E40" s="628"/>
      <c r="F40" s="628"/>
      <c r="G40" s="628"/>
      <c r="H40" s="628"/>
      <c r="I40" s="628"/>
      <c r="J40" s="628"/>
      <c r="K40" s="628"/>
      <c r="L40" s="628"/>
      <c r="M40" s="628"/>
      <c r="N40" s="629"/>
      <c r="O40" s="627"/>
      <c r="P40" s="628"/>
      <c r="Q40" s="628"/>
      <c r="R40" s="628"/>
      <c r="S40" s="628"/>
      <c r="T40" s="629"/>
      <c r="U40" s="624"/>
      <c r="V40" s="625"/>
      <c r="W40" s="625"/>
      <c r="X40" s="625"/>
      <c r="Y40" s="625"/>
      <c r="Z40" s="626"/>
      <c r="AA40" s="654"/>
      <c r="AB40" s="655"/>
      <c r="AC40" s="655"/>
      <c r="AD40" s="655"/>
      <c r="AE40" s="655"/>
      <c r="AF40" s="656"/>
      <c r="AG40" s="664"/>
      <c r="AH40" s="1568"/>
      <c r="AI40" s="20"/>
      <c r="AL40" s="631"/>
      <c r="AM40" s="665"/>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row>
    <row r="41" spans="1:74" ht="21" customHeight="1" x14ac:dyDescent="0.3">
      <c r="A41" s="1566"/>
      <c r="B41" s="627" t="s">
        <v>81</v>
      </c>
      <c r="C41" s="628"/>
      <c r="D41" s="628"/>
      <c r="E41" s="628"/>
      <c r="F41" s="628"/>
      <c r="G41" s="628"/>
      <c r="H41" s="628"/>
      <c r="I41" s="628"/>
      <c r="J41" s="628"/>
      <c r="K41" s="628"/>
      <c r="L41" s="628"/>
      <c r="M41" s="628"/>
      <c r="N41" s="629"/>
      <c r="O41" s="627"/>
      <c r="P41" s="628"/>
      <c r="Q41" s="628"/>
      <c r="R41" s="628"/>
      <c r="S41" s="628"/>
      <c r="T41" s="629"/>
      <c r="U41" s="624"/>
      <c r="V41" s="625"/>
      <c r="W41" s="625"/>
      <c r="X41" s="625"/>
      <c r="Y41" s="625"/>
      <c r="Z41" s="626"/>
      <c r="AA41" s="654"/>
      <c r="AB41" s="655"/>
      <c r="AC41" s="655"/>
      <c r="AD41" s="655"/>
      <c r="AE41" s="655"/>
      <c r="AF41" s="656"/>
      <c r="AG41" s="1569"/>
      <c r="AH41" s="1570"/>
      <c r="AI41" s="20"/>
      <c r="AL41" s="631"/>
      <c r="AM41" s="665"/>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4" ht="21" customHeight="1" x14ac:dyDescent="0.3">
      <c r="A42" s="1566"/>
      <c r="B42" s="627" t="s">
        <v>82</v>
      </c>
      <c r="C42" s="628"/>
      <c r="D42" s="628"/>
      <c r="E42" s="628"/>
      <c r="F42" s="628"/>
      <c r="G42" s="628"/>
      <c r="H42" s="628"/>
      <c r="I42" s="628"/>
      <c r="J42" s="628"/>
      <c r="K42" s="628"/>
      <c r="L42" s="628"/>
      <c r="M42" s="628"/>
      <c r="N42" s="629"/>
      <c r="O42" s="627"/>
      <c r="P42" s="628"/>
      <c r="Q42" s="628"/>
      <c r="R42" s="628"/>
      <c r="S42" s="628"/>
      <c r="T42" s="629"/>
      <c r="U42" s="624"/>
      <c r="V42" s="625"/>
      <c r="W42" s="625"/>
      <c r="X42" s="625"/>
      <c r="Y42" s="625"/>
      <c r="Z42" s="626"/>
      <c r="AA42" s="654"/>
      <c r="AB42" s="655"/>
      <c r="AC42" s="655"/>
      <c r="AD42" s="655"/>
      <c r="AE42" s="655"/>
      <c r="AF42" s="656"/>
      <c r="AG42" s="663" t="s">
        <v>83</v>
      </c>
      <c r="AH42" s="1567"/>
      <c r="AI42" s="20"/>
      <c r="AL42" s="631"/>
      <c r="AM42" s="665"/>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4" ht="21" customHeight="1" x14ac:dyDescent="0.3">
      <c r="A43" s="1566"/>
      <c r="B43" s="627" t="s">
        <v>84</v>
      </c>
      <c r="C43" s="628"/>
      <c r="D43" s="628"/>
      <c r="E43" s="628"/>
      <c r="F43" s="628"/>
      <c r="G43" s="628"/>
      <c r="H43" s="628"/>
      <c r="I43" s="628"/>
      <c r="J43" s="628"/>
      <c r="K43" s="628"/>
      <c r="L43" s="628"/>
      <c r="M43" s="628"/>
      <c r="N43" s="629"/>
      <c r="O43" s="627"/>
      <c r="P43" s="628"/>
      <c r="Q43" s="628"/>
      <c r="R43" s="628"/>
      <c r="S43" s="628"/>
      <c r="T43" s="629"/>
      <c r="U43" s="624"/>
      <c r="V43" s="625"/>
      <c r="W43" s="625"/>
      <c r="X43" s="625"/>
      <c r="Y43" s="625"/>
      <c r="Z43" s="626"/>
      <c r="AA43" s="654"/>
      <c r="AB43" s="655"/>
      <c r="AC43" s="655"/>
      <c r="AD43" s="655"/>
      <c r="AE43" s="655"/>
      <c r="AF43" s="656"/>
      <c r="AG43" s="664"/>
      <c r="AH43" s="1568"/>
      <c r="AI43" s="20"/>
      <c r="AL43" s="631"/>
      <c r="AM43" s="665"/>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4" ht="21" customHeight="1" x14ac:dyDescent="0.3">
      <c r="A44" s="1571"/>
      <c r="B44" s="627" t="s">
        <v>85</v>
      </c>
      <c r="C44" s="628"/>
      <c r="D44" s="628"/>
      <c r="E44" s="628"/>
      <c r="F44" s="628"/>
      <c r="G44" s="628"/>
      <c r="H44" s="628"/>
      <c r="I44" s="628"/>
      <c r="J44" s="628"/>
      <c r="K44" s="628"/>
      <c r="L44" s="628"/>
      <c r="M44" s="628"/>
      <c r="N44" s="629"/>
      <c r="O44" s="627"/>
      <c r="P44" s="628"/>
      <c r="Q44" s="628"/>
      <c r="R44" s="628"/>
      <c r="S44" s="628"/>
      <c r="T44" s="629"/>
      <c r="U44" s="624"/>
      <c r="V44" s="625"/>
      <c r="W44" s="625"/>
      <c r="X44" s="625"/>
      <c r="Y44" s="625"/>
      <c r="Z44" s="626"/>
      <c r="AA44" s="654"/>
      <c r="AB44" s="655"/>
      <c r="AC44" s="655"/>
      <c r="AD44" s="655"/>
      <c r="AE44" s="655"/>
      <c r="AF44" s="656"/>
      <c r="AG44" s="1569"/>
      <c r="AH44" s="1570"/>
      <c r="AI44" s="20"/>
      <c r="AL44" s="631"/>
      <c r="AM44" s="665"/>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4" ht="18" customHeight="1" x14ac:dyDescent="0.3">
      <c r="A45" s="633" t="s">
        <v>86</v>
      </c>
      <c r="B45" s="634"/>
      <c r="C45" s="634"/>
      <c r="D45" s="634"/>
      <c r="E45" s="634"/>
      <c r="F45" s="634"/>
      <c r="G45" s="635"/>
      <c r="H45" s="627" t="s">
        <v>87</v>
      </c>
      <c r="I45" s="628"/>
      <c r="J45" s="628"/>
      <c r="K45" s="628"/>
      <c r="L45" s="628"/>
      <c r="M45" s="628"/>
      <c r="N45" s="628"/>
      <c r="O45" s="628"/>
      <c r="P45" s="628"/>
      <c r="Q45" s="628"/>
      <c r="R45" s="628"/>
      <c r="S45" s="628"/>
      <c r="T45" s="629"/>
      <c r="U45" s="624"/>
      <c r="V45" s="625"/>
      <c r="W45" s="625"/>
      <c r="X45" s="625"/>
      <c r="Y45" s="625"/>
      <c r="Z45" s="626"/>
      <c r="AA45" s="642"/>
      <c r="AB45" s="643"/>
      <c r="AC45" s="643"/>
      <c r="AD45" s="643"/>
      <c r="AE45" s="643"/>
      <c r="AF45" s="643"/>
      <c r="AG45" s="643"/>
      <c r="AH45" s="644"/>
      <c r="AI45" s="20"/>
      <c r="AL45" s="631"/>
      <c r="AM45" s="665"/>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row>
    <row r="46" spans="1:74" ht="18" customHeight="1" x14ac:dyDescent="0.3">
      <c r="A46" s="636"/>
      <c r="B46" s="637"/>
      <c r="C46" s="637"/>
      <c r="D46" s="637"/>
      <c r="E46" s="637"/>
      <c r="F46" s="637"/>
      <c r="G46" s="638"/>
      <c r="H46" s="627" t="s">
        <v>88</v>
      </c>
      <c r="I46" s="628"/>
      <c r="J46" s="628"/>
      <c r="K46" s="628"/>
      <c r="L46" s="628"/>
      <c r="M46" s="628"/>
      <c r="N46" s="628"/>
      <c r="O46" s="628"/>
      <c r="P46" s="628"/>
      <c r="Q46" s="628"/>
      <c r="R46" s="628"/>
      <c r="S46" s="628"/>
      <c r="T46" s="629"/>
      <c r="U46" s="624"/>
      <c r="V46" s="625"/>
      <c r="W46" s="625"/>
      <c r="X46" s="625"/>
      <c r="Y46" s="625"/>
      <c r="Z46" s="626"/>
      <c r="AA46" s="645"/>
      <c r="AB46" s="646"/>
      <c r="AC46" s="646"/>
      <c r="AD46" s="646"/>
      <c r="AE46" s="646"/>
      <c r="AF46" s="646"/>
      <c r="AG46" s="646"/>
      <c r="AH46" s="647"/>
      <c r="AI46" s="20"/>
      <c r="AL46" s="631"/>
      <c r="AM46" s="665"/>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row>
    <row r="47" spans="1:74" ht="18" customHeight="1" x14ac:dyDescent="0.3">
      <c r="A47" s="636"/>
      <c r="B47" s="637"/>
      <c r="C47" s="637"/>
      <c r="D47" s="637"/>
      <c r="E47" s="637"/>
      <c r="F47" s="637"/>
      <c r="G47" s="638"/>
      <c r="H47" s="627" t="s">
        <v>89</v>
      </c>
      <c r="I47" s="628"/>
      <c r="J47" s="628"/>
      <c r="K47" s="628"/>
      <c r="L47" s="628"/>
      <c r="M47" s="628"/>
      <c r="N47" s="628"/>
      <c r="O47" s="628"/>
      <c r="P47" s="628"/>
      <c r="Q47" s="628"/>
      <c r="R47" s="628"/>
      <c r="S47" s="628"/>
      <c r="T47" s="629"/>
      <c r="U47" s="624"/>
      <c r="V47" s="625"/>
      <c r="W47" s="625"/>
      <c r="X47" s="625"/>
      <c r="Y47" s="625"/>
      <c r="Z47" s="626"/>
      <c r="AA47" s="645"/>
      <c r="AB47" s="646"/>
      <c r="AC47" s="646"/>
      <c r="AD47" s="646"/>
      <c r="AE47" s="646"/>
      <c r="AF47" s="646"/>
      <c r="AG47" s="646"/>
      <c r="AH47" s="647"/>
      <c r="AI47" s="20"/>
      <c r="AL47" s="631"/>
      <c r="AM47" s="665"/>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row>
    <row r="48" spans="1:74" ht="18" customHeight="1" x14ac:dyDescent="0.3">
      <c r="A48" s="636"/>
      <c r="B48" s="637"/>
      <c r="C48" s="637"/>
      <c r="D48" s="637"/>
      <c r="E48" s="637"/>
      <c r="F48" s="637"/>
      <c r="G48" s="638"/>
      <c r="H48" s="627" t="s">
        <v>90</v>
      </c>
      <c r="I48" s="628"/>
      <c r="J48" s="628"/>
      <c r="K48" s="628"/>
      <c r="L48" s="628"/>
      <c r="M48" s="628"/>
      <c r="N48" s="628"/>
      <c r="O48" s="628"/>
      <c r="P48" s="628"/>
      <c r="Q48" s="628"/>
      <c r="R48" s="628"/>
      <c r="S48" s="628"/>
      <c r="T48" s="629"/>
      <c r="U48" s="624"/>
      <c r="V48" s="625"/>
      <c r="W48" s="625"/>
      <c r="X48" s="625"/>
      <c r="Y48" s="625"/>
      <c r="Z48" s="626"/>
      <c r="AA48" s="645"/>
      <c r="AB48" s="646"/>
      <c r="AC48" s="646"/>
      <c r="AD48" s="646"/>
      <c r="AE48" s="646"/>
      <c r="AF48" s="646"/>
      <c r="AG48" s="646"/>
      <c r="AH48" s="647"/>
      <c r="AI48" s="20"/>
      <c r="AL48" s="631"/>
      <c r="AM48" s="665"/>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1" ht="18" customHeight="1" x14ac:dyDescent="0.3">
      <c r="A49" s="639"/>
      <c r="B49" s="640"/>
      <c r="C49" s="640"/>
      <c r="D49" s="640"/>
      <c r="E49" s="640"/>
      <c r="F49" s="640"/>
      <c r="G49" s="641"/>
      <c r="H49" s="627" t="s">
        <v>91</v>
      </c>
      <c r="I49" s="628"/>
      <c r="J49" s="628"/>
      <c r="K49" s="628"/>
      <c r="L49" s="628"/>
      <c r="M49" s="628"/>
      <c r="N49" s="628"/>
      <c r="O49" s="628"/>
      <c r="P49" s="628"/>
      <c r="Q49" s="628"/>
      <c r="R49" s="628"/>
      <c r="S49" s="628"/>
      <c r="T49" s="629"/>
      <c r="U49" s="624"/>
      <c r="V49" s="625"/>
      <c r="W49" s="625"/>
      <c r="X49" s="625"/>
      <c r="Y49" s="625"/>
      <c r="Z49" s="626"/>
      <c r="AA49" s="648"/>
      <c r="AB49" s="649"/>
      <c r="AC49" s="649"/>
      <c r="AD49" s="649"/>
      <c r="AE49" s="649"/>
      <c r="AF49" s="649"/>
      <c r="AG49" s="649"/>
      <c r="AH49" s="650"/>
      <c r="AI49" s="20"/>
      <c r="AL49" s="631"/>
      <c r="AM49" s="665"/>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1" ht="18" customHeight="1" x14ac:dyDescent="0.3">
      <c r="A50" s="42" t="s">
        <v>92</v>
      </c>
      <c r="B50" s="51"/>
      <c r="C50" s="52"/>
      <c r="D50" s="52"/>
      <c r="E50" s="52"/>
      <c r="F50" s="52"/>
      <c r="G50" s="53"/>
      <c r="H50" s="54"/>
      <c r="I50" s="55"/>
      <c r="J50" s="56"/>
      <c r="K50" s="55"/>
      <c r="L50" s="55"/>
      <c r="M50" s="55"/>
      <c r="N50" s="55"/>
      <c r="O50" s="55"/>
      <c r="P50" s="55"/>
      <c r="Q50" s="57"/>
      <c r="R50" s="58" t="s">
        <v>93</v>
      </c>
      <c r="S50" s="59"/>
      <c r="T50" s="59"/>
      <c r="U50" s="59"/>
      <c r="V50" s="59"/>
      <c r="W50" s="59"/>
      <c r="X50" s="59"/>
      <c r="Y50" s="59"/>
      <c r="Z50" s="59"/>
      <c r="AA50" s="59"/>
      <c r="AB50" s="59"/>
      <c r="AC50" s="59"/>
      <c r="AD50" s="59"/>
      <c r="AE50" s="59"/>
      <c r="AF50" s="59"/>
      <c r="AG50" s="59"/>
      <c r="AH50" s="60"/>
      <c r="AI50" s="20"/>
      <c r="AL50" s="631"/>
      <c r="AM50" s="665"/>
      <c r="AN50" s="20"/>
      <c r="AO50" s="630"/>
      <c r="AP50" s="630"/>
      <c r="AQ50" s="630"/>
      <c r="AR50" s="630"/>
      <c r="AS50" s="630"/>
      <c r="AT50" s="630"/>
      <c r="AU50" s="630"/>
      <c r="AV50" s="630"/>
      <c r="AW50" s="630"/>
      <c r="AX50" s="630"/>
      <c r="AY50" s="630"/>
      <c r="AZ50" s="630"/>
      <c r="BA50" s="630"/>
      <c r="BB50" s="20"/>
      <c r="BC50" s="20"/>
      <c r="BD50" s="20"/>
      <c r="BE50" s="20"/>
      <c r="BF50" s="20"/>
      <c r="BG50" s="20"/>
      <c r="BH50" s="20"/>
      <c r="BI50" s="20"/>
      <c r="BJ50" s="20"/>
      <c r="BK50" s="20"/>
      <c r="BL50" s="20"/>
      <c r="BM50" s="20"/>
      <c r="BN50" s="20"/>
      <c r="BO50" s="20"/>
      <c r="BP50" s="20"/>
      <c r="BQ50" s="20"/>
      <c r="BR50" s="20"/>
      <c r="BS50" s="20"/>
    </row>
    <row r="51" spans="1:71" ht="18" customHeight="1" x14ac:dyDescent="0.3">
      <c r="A51" s="651" t="s">
        <v>94</v>
      </c>
      <c r="B51" s="652"/>
      <c r="C51" s="652"/>
      <c r="D51" s="652"/>
      <c r="E51" s="652"/>
      <c r="F51" s="652"/>
      <c r="G51" s="653"/>
      <c r="H51" s="627"/>
      <c r="I51" s="628"/>
      <c r="J51" s="628"/>
      <c r="K51" s="628"/>
      <c r="L51" s="628"/>
      <c r="M51" s="628"/>
      <c r="N51" s="628"/>
      <c r="O51" s="628"/>
      <c r="P51" s="628"/>
      <c r="Q51" s="628"/>
      <c r="R51" s="628"/>
      <c r="S51" s="628"/>
      <c r="T51" s="628"/>
      <c r="U51" s="628"/>
      <c r="V51" s="628"/>
      <c r="W51" s="628"/>
      <c r="X51" s="628"/>
      <c r="Y51" s="628"/>
      <c r="Z51" s="628"/>
      <c r="AA51" s="628"/>
      <c r="AB51" s="628"/>
      <c r="AC51" s="628"/>
      <c r="AD51" s="628"/>
      <c r="AE51" s="628"/>
      <c r="AF51" s="628"/>
      <c r="AG51" s="628"/>
      <c r="AH51" s="629"/>
      <c r="AI51" s="20"/>
      <c r="AL51" s="50"/>
      <c r="AM51" s="35"/>
      <c r="AN51" s="20"/>
      <c r="AO51" s="48"/>
      <c r="AP51" s="48"/>
      <c r="AQ51" s="48"/>
      <c r="AR51" s="48"/>
      <c r="AS51" s="48"/>
      <c r="AT51" s="48"/>
      <c r="AU51" s="48"/>
      <c r="AV51" s="48"/>
      <c r="AW51" s="48"/>
      <c r="AX51" s="48"/>
      <c r="AY51" s="48"/>
      <c r="AZ51" s="48"/>
      <c r="BA51" s="48"/>
      <c r="BB51" s="20"/>
      <c r="BC51" s="20"/>
      <c r="BD51" s="20"/>
      <c r="BE51" s="20"/>
      <c r="BF51" s="20"/>
      <c r="BG51" s="20"/>
      <c r="BH51" s="20"/>
      <c r="BI51" s="20"/>
      <c r="BJ51" s="20"/>
      <c r="BK51" s="20"/>
      <c r="BL51" s="20"/>
      <c r="BM51" s="20"/>
      <c r="BN51" s="20"/>
      <c r="BO51" s="20"/>
      <c r="BP51" s="20"/>
      <c r="BQ51" s="20"/>
      <c r="BR51" s="20"/>
      <c r="BS51" s="20"/>
    </row>
    <row r="52" spans="1:71" ht="18" customHeight="1" x14ac:dyDescent="0.3">
      <c r="A52" s="42" t="s">
        <v>95</v>
      </c>
      <c r="B52" s="16"/>
      <c r="C52" s="43"/>
      <c r="D52" s="43"/>
      <c r="E52" s="43"/>
      <c r="F52" s="43"/>
      <c r="G52" s="43"/>
      <c r="H52" s="54"/>
      <c r="I52" s="55"/>
      <c r="J52" s="56"/>
      <c r="K52" s="55"/>
      <c r="L52" s="55"/>
      <c r="M52" s="55"/>
      <c r="N52" s="55"/>
      <c r="O52" s="55"/>
      <c r="P52" s="55"/>
      <c r="Q52" s="57"/>
      <c r="R52" s="58" t="s">
        <v>96</v>
      </c>
      <c r="S52" s="61"/>
      <c r="T52" s="61"/>
      <c r="U52" s="61"/>
      <c r="V52" s="61"/>
      <c r="W52" s="61"/>
      <c r="X52" s="61"/>
      <c r="Y52" s="61"/>
      <c r="Z52" s="61"/>
      <c r="AA52" s="61"/>
      <c r="AB52" s="61"/>
      <c r="AC52" s="61"/>
      <c r="AD52" s="61"/>
      <c r="AE52" s="61"/>
      <c r="AF52" s="61"/>
      <c r="AG52" s="61"/>
      <c r="AH52" s="62"/>
      <c r="AI52" s="20"/>
      <c r="AL52" s="620"/>
      <c r="AM52" s="621"/>
      <c r="AN52" s="621"/>
      <c r="AO52" s="621"/>
      <c r="AP52" s="621"/>
      <c r="AQ52" s="621"/>
      <c r="AR52" s="621"/>
      <c r="AS52" s="621"/>
      <c r="AT52" s="41"/>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row>
    <row r="53" spans="1:71" ht="15" customHeight="1" x14ac:dyDescent="0.3">
      <c r="B53" s="63"/>
      <c r="AI53" s="20"/>
      <c r="AL53" s="622"/>
      <c r="AM53" s="623"/>
      <c r="AN53" s="623"/>
      <c r="AO53" s="623"/>
      <c r="AP53" s="623"/>
      <c r="AQ53" s="623"/>
      <c r="AR53" s="623"/>
      <c r="AS53" s="41"/>
      <c r="AT53" s="41"/>
      <c r="AU53" s="20"/>
      <c r="AV53" s="20"/>
      <c r="AW53" s="20"/>
      <c r="AX53" s="20"/>
      <c r="AY53" s="20"/>
      <c r="AZ53" s="20"/>
      <c r="BA53" s="20"/>
      <c r="BB53" s="20"/>
      <c r="BC53" s="64"/>
      <c r="BD53" s="20"/>
      <c r="BE53" s="20"/>
      <c r="BF53" s="20"/>
      <c r="BG53" s="20"/>
      <c r="BH53" s="20"/>
      <c r="BI53" s="20"/>
      <c r="BJ53" s="20"/>
      <c r="BK53" s="20"/>
      <c r="BL53" s="20"/>
      <c r="BM53" s="20"/>
      <c r="BN53" s="20"/>
      <c r="BO53" s="20"/>
      <c r="BP53" s="20"/>
      <c r="BQ53" s="20"/>
      <c r="BR53" s="20"/>
      <c r="BS53" s="20"/>
    </row>
    <row r="54" spans="1:71" ht="15" customHeight="1" x14ac:dyDescent="0.3">
      <c r="A54" s="18" t="s">
        <v>1</v>
      </c>
      <c r="B54" s="20"/>
      <c r="C54" s="1572" t="s">
        <v>682</v>
      </c>
      <c r="D54" s="1573" t="s">
        <v>683</v>
      </c>
      <c r="E54" s="1573"/>
      <c r="F54" s="1573"/>
      <c r="G54" s="1573"/>
      <c r="H54" s="1573"/>
      <c r="I54" s="1573"/>
      <c r="J54" s="1573"/>
      <c r="K54" s="1573"/>
      <c r="L54" s="1573"/>
      <c r="M54" s="1573"/>
      <c r="N54" s="1573"/>
      <c r="O54" s="1573"/>
      <c r="P54" s="1573"/>
      <c r="Q54" s="1573"/>
      <c r="R54" s="1573"/>
      <c r="S54" s="1573"/>
      <c r="T54" s="1573"/>
      <c r="U54" s="1573"/>
      <c r="V54" s="1573"/>
      <c r="W54" s="1573"/>
      <c r="X54" s="1573"/>
      <c r="Y54" s="1573"/>
      <c r="Z54" s="1573"/>
      <c r="AA54" s="1573"/>
      <c r="AB54" s="1573"/>
      <c r="AC54" s="1573"/>
      <c r="AD54" s="1573"/>
      <c r="AE54" s="1573"/>
      <c r="AF54" s="1573"/>
      <c r="AG54" s="1573"/>
      <c r="AH54" s="1573"/>
      <c r="AI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row>
    <row r="55" spans="1:71" ht="15" customHeight="1" x14ac:dyDescent="0.3">
      <c r="A55" s="20"/>
      <c r="C55" s="1572"/>
      <c r="D55" s="1573"/>
      <c r="E55" s="1573"/>
      <c r="F55" s="1573"/>
      <c r="G55" s="1573"/>
      <c r="H55" s="1573"/>
      <c r="I55" s="1573"/>
      <c r="J55" s="1573"/>
      <c r="K55" s="1573"/>
      <c r="L55" s="1573"/>
      <c r="M55" s="1573"/>
      <c r="N55" s="1573"/>
      <c r="O55" s="1573"/>
      <c r="P55" s="1573"/>
      <c r="Q55" s="1573"/>
      <c r="R55" s="1573"/>
      <c r="S55" s="1573"/>
      <c r="T55" s="1573"/>
      <c r="U55" s="1573"/>
      <c r="V55" s="1573"/>
      <c r="W55" s="1573"/>
      <c r="X55" s="1573"/>
      <c r="Y55" s="1573"/>
      <c r="Z55" s="1573"/>
      <c r="AA55" s="1573"/>
      <c r="AB55" s="1573"/>
      <c r="AC55" s="1573"/>
      <c r="AD55" s="1573"/>
      <c r="AE55" s="1573"/>
      <c r="AF55" s="1573"/>
      <c r="AG55" s="1573"/>
      <c r="AH55" s="1573"/>
      <c r="AI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row>
    <row r="56" spans="1:71" ht="15" customHeight="1" x14ac:dyDescent="0.3">
      <c r="C56" s="1572"/>
      <c r="D56" s="1573"/>
      <c r="E56" s="1573"/>
      <c r="F56" s="1573"/>
      <c r="G56" s="1573"/>
      <c r="H56" s="1573"/>
      <c r="I56" s="1573"/>
      <c r="J56" s="1573"/>
      <c r="K56" s="1573"/>
      <c r="L56" s="1573"/>
      <c r="M56" s="1573"/>
      <c r="N56" s="1573"/>
      <c r="O56" s="1573"/>
      <c r="P56" s="1573"/>
      <c r="Q56" s="1573"/>
      <c r="R56" s="1573"/>
      <c r="S56" s="1573"/>
      <c r="T56" s="1573"/>
      <c r="U56" s="1573"/>
      <c r="V56" s="1573"/>
      <c r="W56" s="1573"/>
      <c r="X56" s="1573"/>
      <c r="Y56" s="1573"/>
      <c r="Z56" s="1573"/>
      <c r="AA56" s="1573"/>
      <c r="AB56" s="1573"/>
      <c r="AC56" s="1573"/>
      <c r="AD56" s="1573"/>
      <c r="AE56" s="1573"/>
      <c r="AF56" s="1573"/>
      <c r="AG56" s="1573"/>
      <c r="AH56" s="1573"/>
    </row>
    <row r="57" spans="1:71" ht="15" customHeight="1" x14ac:dyDescent="0.3">
      <c r="A57" s="20"/>
      <c r="C57" s="1572"/>
      <c r="D57" s="1573"/>
      <c r="E57" s="1573"/>
      <c r="F57" s="1573"/>
      <c r="G57" s="1573"/>
      <c r="H57" s="1573"/>
      <c r="I57" s="1573"/>
      <c r="J57" s="1573"/>
      <c r="K57" s="1573"/>
      <c r="L57" s="1573"/>
      <c r="M57" s="1573"/>
      <c r="N57" s="1573"/>
      <c r="O57" s="1573"/>
      <c r="P57" s="1573"/>
      <c r="Q57" s="1573"/>
      <c r="R57" s="1573"/>
      <c r="S57" s="1573"/>
      <c r="T57" s="1573"/>
      <c r="U57" s="1573"/>
      <c r="V57" s="1573"/>
      <c r="W57" s="1573"/>
      <c r="X57" s="1573"/>
      <c r="Y57" s="1573"/>
      <c r="Z57" s="1573"/>
      <c r="AA57" s="1573"/>
      <c r="AB57" s="1573"/>
      <c r="AC57" s="1573"/>
      <c r="AD57" s="1573"/>
      <c r="AE57" s="1573"/>
      <c r="AF57" s="1573"/>
      <c r="AG57" s="1573"/>
      <c r="AH57" s="1573"/>
    </row>
    <row r="58" spans="1:71" ht="15" customHeight="1" x14ac:dyDescent="0.3">
      <c r="A58" s="20"/>
      <c r="C58" s="1572"/>
      <c r="D58" s="1573"/>
      <c r="E58" s="1573"/>
      <c r="F58" s="1573"/>
      <c r="G58" s="1573"/>
      <c r="H58" s="1573"/>
      <c r="I58" s="1573"/>
      <c r="J58" s="1573"/>
      <c r="K58" s="1573"/>
      <c r="L58" s="1573"/>
      <c r="M58" s="1573"/>
      <c r="N58" s="1573"/>
      <c r="O58" s="1573"/>
      <c r="P58" s="1573"/>
      <c r="Q58" s="1573"/>
      <c r="R58" s="1573"/>
      <c r="S58" s="1573"/>
      <c r="T58" s="1573"/>
      <c r="U58" s="1573"/>
      <c r="V58" s="1573"/>
      <c r="W58" s="1573"/>
      <c r="X58" s="1573"/>
      <c r="Y58" s="1573"/>
      <c r="Z58" s="1573"/>
      <c r="AA58" s="1573"/>
      <c r="AB58" s="1573"/>
      <c r="AC58" s="1573"/>
      <c r="AD58" s="1573"/>
      <c r="AE58" s="1573"/>
      <c r="AF58" s="1573"/>
      <c r="AG58" s="1573"/>
      <c r="AH58" s="1573"/>
    </row>
    <row r="59" spans="1:71" ht="15" customHeight="1" x14ac:dyDescent="0.3">
      <c r="A59" s="20"/>
      <c r="C59" s="1572"/>
      <c r="D59" s="1573"/>
      <c r="E59" s="1573"/>
      <c r="F59" s="1573"/>
      <c r="G59" s="1573"/>
      <c r="H59" s="1573"/>
      <c r="I59" s="1573"/>
      <c r="J59" s="1573"/>
      <c r="K59" s="1573"/>
      <c r="L59" s="1573"/>
      <c r="M59" s="1573"/>
      <c r="N59" s="1573"/>
      <c r="O59" s="1573"/>
      <c r="P59" s="1573"/>
      <c r="Q59" s="1573"/>
      <c r="R59" s="1573"/>
      <c r="S59" s="1573"/>
      <c r="T59" s="1573"/>
      <c r="U59" s="1573"/>
      <c r="V59" s="1573"/>
      <c r="W59" s="1573"/>
      <c r="X59" s="1573"/>
      <c r="Y59" s="1573"/>
      <c r="Z59" s="1573"/>
      <c r="AA59" s="1573"/>
      <c r="AB59" s="1573"/>
      <c r="AC59" s="1573"/>
      <c r="AD59" s="1573"/>
      <c r="AE59" s="1573"/>
      <c r="AF59" s="1573"/>
      <c r="AG59" s="1573"/>
      <c r="AH59" s="1573"/>
    </row>
    <row r="60" spans="1:71" ht="15" customHeight="1" x14ac:dyDescent="0.3">
      <c r="A60" s="20"/>
      <c r="C60" s="1572"/>
      <c r="D60" s="1573"/>
      <c r="E60" s="1573"/>
      <c r="F60" s="1573"/>
      <c r="G60" s="1573"/>
      <c r="H60" s="1573"/>
      <c r="I60" s="1573"/>
      <c r="J60" s="1573"/>
      <c r="K60" s="1573"/>
      <c r="L60" s="1573"/>
      <c r="M60" s="1573"/>
      <c r="N60" s="1573"/>
      <c r="O60" s="1573"/>
      <c r="P60" s="1573"/>
      <c r="Q60" s="1573"/>
      <c r="R60" s="1573"/>
      <c r="S60" s="1573"/>
      <c r="T60" s="1573"/>
      <c r="U60" s="1573"/>
      <c r="V60" s="1573"/>
      <c r="W60" s="1573"/>
      <c r="X60" s="1573"/>
      <c r="Y60" s="1573"/>
      <c r="Z60" s="1573"/>
      <c r="AA60" s="1573"/>
      <c r="AB60" s="1573"/>
      <c r="AC60" s="1573"/>
      <c r="AD60" s="1573"/>
      <c r="AE60" s="1573"/>
      <c r="AF60" s="1573"/>
      <c r="AG60" s="1573"/>
      <c r="AH60" s="1573"/>
    </row>
    <row r="61" spans="1:71" ht="15" customHeight="1" x14ac:dyDescent="0.3">
      <c r="A61" s="20"/>
      <c r="C61" s="1572"/>
      <c r="D61" s="1573"/>
      <c r="E61" s="1573"/>
      <c r="F61" s="1573"/>
      <c r="G61" s="1573"/>
      <c r="H61" s="1573"/>
      <c r="I61" s="1573"/>
      <c r="J61" s="1573"/>
      <c r="K61" s="1573"/>
      <c r="L61" s="1573"/>
      <c r="M61" s="1573"/>
      <c r="N61" s="1573"/>
      <c r="O61" s="1573"/>
      <c r="P61" s="1573"/>
      <c r="Q61" s="1573"/>
      <c r="R61" s="1573"/>
      <c r="S61" s="1573"/>
      <c r="T61" s="1573"/>
      <c r="U61" s="1573"/>
      <c r="V61" s="1573"/>
      <c r="W61" s="1573"/>
      <c r="X61" s="1573"/>
      <c r="Y61" s="1573"/>
      <c r="Z61" s="1573"/>
      <c r="AA61" s="1573"/>
      <c r="AB61" s="1573"/>
      <c r="AC61" s="1573"/>
      <c r="AD61" s="1573"/>
      <c r="AE61" s="1573"/>
      <c r="AF61" s="1573"/>
      <c r="AG61" s="1573"/>
      <c r="AH61" s="1573"/>
    </row>
    <row r="62" spans="1:71" ht="15" customHeight="1" x14ac:dyDescent="0.3">
      <c r="A62" s="20"/>
      <c r="C62" s="1572"/>
      <c r="D62" s="1573"/>
      <c r="E62" s="1573"/>
      <c r="F62" s="1573"/>
      <c r="G62" s="1573"/>
      <c r="H62" s="1573"/>
      <c r="I62" s="1573"/>
      <c r="J62" s="1573"/>
      <c r="K62" s="1573"/>
      <c r="L62" s="1573"/>
      <c r="M62" s="1573"/>
      <c r="N62" s="1573"/>
      <c r="O62" s="1573"/>
      <c r="P62" s="1573"/>
      <c r="Q62" s="1573"/>
      <c r="R62" s="1573"/>
      <c r="S62" s="1573"/>
      <c r="T62" s="1573"/>
      <c r="U62" s="1573"/>
      <c r="V62" s="1573"/>
      <c r="W62" s="1573"/>
      <c r="X62" s="1573"/>
      <c r="Y62" s="1573"/>
      <c r="Z62" s="1573"/>
      <c r="AA62" s="1573"/>
      <c r="AB62" s="1573"/>
      <c r="AC62" s="1573"/>
      <c r="AD62" s="1573"/>
      <c r="AE62" s="1573"/>
      <c r="AF62" s="1573"/>
      <c r="AG62" s="1573"/>
      <c r="AH62" s="1573"/>
    </row>
    <row r="63" spans="1:71" ht="15" customHeight="1" x14ac:dyDescent="0.3">
      <c r="A63" s="20"/>
      <c r="C63" s="1572"/>
      <c r="D63" s="1573"/>
      <c r="E63" s="1573"/>
      <c r="F63" s="1573"/>
      <c r="G63" s="1573"/>
      <c r="H63" s="1573"/>
      <c r="I63" s="1573"/>
      <c r="J63" s="1573"/>
      <c r="K63" s="1573"/>
      <c r="L63" s="1573"/>
      <c r="M63" s="1573"/>
      <c r="N63" s="1573"/>
      <c r="O63" s="1573"/>
      <c r="P63" s="1573"/>
      <c r="Q63" s="1573"/>
      <c r="R63" s="1573"/>
      <c r="S63" s="1573"/>
      <c r="T63" s="1573"/>
      <c r="U63" s="1573"/>
      <c r="V63" s="1573"/>
      <c r="W63" s="1573"/>
      <c r="X63" s="1573"/>
      <c r="Y63" s="1573"/>
      <c r="Z63" s="1573"/>
      <c r="AA63" s="1573"/>
      <c r="AB63" s="1573"/>
      <c r="AC63" s="1573"/>
      <c r="AD63" s="1573"/>
      <c r="AE63" s="1573"/>
      <c r="AF63" s="1573"/>
      <c r="AG63" s="1573"/>
      <c r="AH63" s="1573"/>
    </row>
    <row r="64" spans="1:71" ht="15" customHeight="1" x14ac:dyDescent="0.3">
      <c r="A64" s="20"/>
      <c r="C64" s="1572"/>
      <c r="D64" s="1573"/>
      <c r="E64" s="1573"/>
      <c r="F64" s="1573"/>
      <c r="G64" s="1573"/>
      <c r="H64" s="1573"/>
      <c r="I64" s="1573"/>
      <c r="J64" s="1573"/>
      <c r="K64" s="1573"/>
      <c r="L64" s="1573"/>
      <c r="M64" s="1573"/>
      <c r="N64" s="1573"/>
      <c r="O64" s="1573"/>
      <c r="P64" s="1573"/>
      <c r="Q64" s="1573"/>
      <c r="R64" s="1573"/>
      <c r="S64" s="1573"/>
      <c r="T64" s="1573"/>
      <c r="U64" s="1573"/>
      <c r="V64" s="1573"/>
      <c r="W64" s="1573"/>
      <c r="X64" s="1573"/>
      <c r="Y64" s="1573"/>
      <c r="Z64" s="1573"/>
      <c r="AA64" s="1573"/>
      <c r="AB64" s="1573"/>
      <c r="AC64" s="1573"/>
      <c r="AD64" s="1573"/>
      <c r="AE64" s="1573"/>
      <c r="AF64" s="1573"/>
      <c r="AG64" s="1573"/>
      <c r="AH64" s="1573"/>
    </row>
    <row r="65" spans="1:1" ht="14.9" customHeight="1" x14ac:dyDescent="0.3">
      <c r="A65" s="20"/>
    </row>
    <row r="66" spans="1:1" ht="14.9" customHeight="1" x14ac:dyDescent="0.3">
      <c r="A66" s="20"/>
    </row>
    <row r="67" spans="1:1" ht="14.9" customHeight="1" x14ac:dyDescent="0.3">
      <c r="A67" s="20"/>
    </row>
    <row r="68" spans="1:1" ht="14.9" customHeight="1" x14ac:dyDescent="0.3">
      <c r="A68" s="20"/>
    </row>
    <row r="69" spans="1:1" ht="14.9" customHeight="1" x14ac:dyDescent="0.3">
      <c r="A69" s="20"/>
    </row>
    <row r="70" spans="1:1" ht="14.9" customHeight="1" x14ac:dyDescent="0.3">
      <c r="A70" s="20"/>
    </row>
    <row r="71" spans="1:1" ht="14.9" customHeight="1" x14ac:dyDescent="0.3">
      <c r="A71" s="20"/>
    </row>
    <row r="72" spans="1:1" ht="14.9" customHeight="1" x14ac:dyDescent="0.3">
      <c r="A72" s="20"/>
    </row>
    <row r="73" spans="1:1" ht="14.9" customHeight="1" x14ac:dyDescent="0.3">
      <c r="A73" s="20"/>
    </row>
    <row r="74" spans="1:1" ht="14.9" customHeight="1" x14ac:dyDescent="0.3">
      <c r="A74" s="20"/>
    </row>
    <row r="75" spans="1:1" ht="14.9" customHeight="1" x14ac:dyDescent="0.3">
      <c r="A75" s="20"/>
    </row>
    <row r="76" spans="1:1" ht="14.9" customHeight="1" x14ac:dyDescent="0.3">
      <c r="A76" s="20"/>
    </row>
    <row r="77" spans="1:1" ht="14.9" customHeight="1" x14ac:dyDescent="0.3">
      <c r="A77" s="20"/>
    </row>
    <row r="78" spans="1:1" ht="14.9" customHeight="1" x14ac:dyDescent="0.3">
      <c r="A78" s="20"/>
    </row>
    <row r="79" spans="1:1" ht="14.9" customHeight="1" x14ac:dyDescent="0.3">
      <c r="A79" s="20"/>
    </row>
    <row r="80" spans="1:1" ht="14.9" customHeight="1" x14ac:dyDescent="0.3">
      <c r="A80" s="20"/>
    </row>
    <row r="81" spans="1:1" ht="14.9" customHeight="1" x14ac:dyDescent="0.3">
      <c r="A81" s="20"/>
    </row>
    <row r="82" spans="1:1" ht="14.9" customHeight="1" x14ac:dyDescent="0.3">
      <c r="A82" s="20"/>
    </row>
    <row r="83" spans="1:1" ht="14.9" customHeight="1" x14ac:dyDescent="0.3">
      <c r="A83" s="20"/>
    </row>
    <row r="84" spans="1:1" ht="14.9" customHeight="1" x14ac:dyDescent="0.3">
      <c r="A84" s="20"/>
    </row>
    <row r="85" spans="1:1" ht="14.9" customHeight="1" x14ac:dyDescent="0.3">
      <c r="A85" s="20"/>
    </row>
    <row r="86" spans="1:1" ht="14.9" customHeight="1" x14ac:dyDescent="0.3">
      <c r="A86" s="20"/>
    </row>
    <row r="87" spans="1:1" ht="14.9" customHeight="1" x14ac:dyDescent="0.3">
      <c r="A87" s="20"/>
    </row>
    <row r="88" spans="1:1" ht="14.9" customHeight="1" x14ac:dyDescent="0.3">
      <c r="A88" s="20"/>
    </row>
    <row r="89" spans="1:1" ht="14.9" customHeight="1" x14ac:dyDescent="0.3">
      <c r="A89" s="20"/>
    </row>
    <row r="90" spans="1:1" ht="14.9" customHeight="1" x14ac:dyDescent="0.3">
      <c r="A90" s="20"/>
    </row>
    <row r="91" spans="1:1" ht="14.9" customHeight="1" x14ac:dyDescent="0.3">
      <c r="A91" s="20"/>
    </row>
    <row r="92" spans="1:1" ht="14.9" customHeight="1" x14ac:dyDescent="0.3">
      <c r="A92" s="20"/>
    </row>
    <row r="93" spans="1:1" ht="14.9" customHeight="1" x14ac:dyDescent="0.3">
      <c r="A93" s="20"/>
    </row>
    <row r="94" spans="1:1" ht="14.9" customHeight="1" x14ac:dyDescent="0.3">
      <c r="A94" s="20"/>
    </row>
    <row r="95" spans="1:1" ht="14.9" customHeight="1" x14ac:dyDescent="0.3">
      <c r="A95" s="20"/>
    </row>
    <row r="96" spans="1:1" ht="14.9" customHeight="1" x14ac:dyDescent="0.3">
      <c r="A96" s="20"/>
    </row>
    <row r="97" spans="1:1" ht="14.9" customHeight="1" x14ac:dyDescent="0.3">
      <c r="A97" s="20"/>
    </row>
    <row r="98" spans="1:1" ht="14.9" customHeight="1" x14ac:dyDescent="0.3">
      <c r="A98" s="20"/>
    </row>
    <row r="99" spans="1:1" ht="14.9" customHeight="1" x14ac:dyDescent="0.3">
      <c r="A99" s="20"/>
    </row>
    <row r="100" spans="1:1" ht="14.9" customHeight="1" x14ac:dyDescent="0.3">
      <c r="A100" s="20"/>
    </row>
    <row r="101" spans="1:1" ht="14.9" customHeight="1" x14ac:dyDescent="0.3">
      <c r="A101" s="20"/>
    </row>
    <row r="102" spans="1:1" ht="14.9" customHeight="1" x14ac:dyDescent="0.3">
      <c r="A102" s="20"/>
    </row>
    <row r="103" spans="1:1" ht="14.9" customHeight="1" x14ac:dyDescent="0.3">
      <c r="A103" s="20"/>
    </row>
    <row r="104" spans="1:1" ht="14.9" customHeight="1" x14ac:dyDescent="0.3">
      <c r="A104" s="20"/>
    </row>
    <row r="105" spans="1:1" ht="14.9" customHeight="1" x14ac:dyDescent="0.3">
      <c r="A105" s="20"/>
    </row>
    <row r="106" spans="1:1" ht="14.9" customHeight="1" x14ac:dyDescent="0.3">
      <c r="A106" s="20"/>
    </row>
    <row r="107" spans="1:1" ht="14.9" customHeight="1" x14ac:dyDescent="0.3">
      <c r="A107" s="20"/>
    </row>
    <row r="108" spans="1:1" ht="14.9" customHeight="1" x14ac:dyDescent="0.3">
      <c r="A108" s="20"/>
    </row>
    <row r="109" spans="1:1" ht="14.9" customHeight="1" x14ac:dyDescent="0.3">
      <c r="A109" s="20"/>
    </row>
    <row r="110" spans="1:1" ht="14.9" customHeight="1" x14ac:dyDescent="0.3">
      <c r="A110" s="20"/>
    </row>
    <row r="111" spans="1:1" ht="14.9" customHeight="1" x14ac:dyDescent="0.3">
      <c r="A111" s="20"/>
    </row>
    <row r="112" spans="1:1" ht="14.9" customHeight="1" x14ac:dyDescent="0.3">
      <c r="A112" s="20"/>
    </row>
    <row r="113" spans="1:1" ht="14.9" customHeight="1" x14ac:dyDescent="0.3">
      <c r="A113" s="20"/>
    </row>
    <row r="114" spans="1:1" ht="14.9" customHeight="1" x14ac:dyDescent="0.3">
      <c r="A114" s="20"/>
    </row>
    <row r="115" spans="1:1" ht="14.9" customHeight="1" x14ac:dyDescent="0.3">
      <c r="A115" s="20"/>
    </row>
    <row r="116" spans="1:1" ht="14.9" customHeight="1" x14ac:dyDescent="0.3">
      <c r="A116" s="20"/>
    </row>
    <row r="117" spans="1:1" ht="14.9" customHeight="1" x14ac:dyDescent="0.3">
      <c r="A117" s="20"/>
    </row>
    <row r="118" spans="1:1" ht="14.9" customHeight="1" x14ac:dyDescent="0.3">
      <c r="A118" s="20"/>
    </row>
    <row r="119" spans="1:1" ht="14.9" customHeight="1" x14ac:dyDescent="0.3">
      <c r="A119" s="20"/>
    </row>
    <row r="120" spans="1:1" ht="14.9" customHeight="1" x14ac:dyDescent="0.3">
      <c r="A120" s="20"/>
    </row>
    <row r="121" spans="1:1" ht="14.9" customHeight="1" x14ac:dyDescent="0.3">
      <c r="A121" s="20"/>
    </row>
    <row r="122" spans="1:1" ht="14.9" customHeight="1" x14ac:dyDescent="0.3">
      <c r="A122" s="20"/>
    </row>
    <row r="123" spans="1:1" ht="14.9" customHeight="1" x14ac:dyDescent="0.3">
      <c r="A123" s="20"/>
    </row>
    <row r="124" spans="1:1" ht="14.9" customHeight="1" x14ac:dyDescent="0.3">
      <c r="A124" s="20"/>
    </row>
    <row r="125" spans="1:1" ht="14.9" customHeight="1" x14ac:dyDescent="0.3">
      <c r="A125" s="20"/>
    </row>
    <row r="126" spans="1:1" ht="14.9" customHeight="1" x14ac:dyDescent="0.3">
      <c r="A126" s="20"/>
    </row>
    <row r="127" spans="1:1" ht="14.9" customHeight="1" x14ac:dyDescent="0.3">
      <c r="A127" s="20"/>
    </row>
    <row r="128" spans="1:1" ht="14.9" customHeight="1" x14ac:dyDescent="0.3">
      <c r="A128" s="20"/>
    </row>
    <row r="129" spans="1:1" ht="14.9" customHeight="1" x14ac:dyDescent="0.3">
      <c r="A129" s="20"/>
    </row>
    <row r="130" spans="1:1" ht="14.9" customHeight="1" x14ac:dyDescent="0.3">
      <c r="A130" s="20"/>
    </row>
    <row r="131" spans="1:1" ht="14.9" customHeight="1" x14ac:dyDescent="0.3">
      <c r="A131" s="20"/>
    </row>
    <row r="132" spans="1:1" ht="14.9" customHeight="1" x14ac:dyDescent="0.3">
      <c r="A132" s="20"/>
    </row>
    <row r="133" spans="1:1" ht="14.9" customHeight="1" x14ac:dyDescent="0.3">
      <c r="A133" s="20"/>
    </row>
    <row r="134" spans="1:1" ht="14.9" customHeight="1" x14ac:dyDescent="0.3">
      <c r="A134" s="20"/>
    </row>
    <row r="135" spans="1:1" ht="14.9" customHeight="1" x14ac:dyDescent="0.3">
      <c r="A135" s="20"/>
    </row>
    <row r="136" spans="1:1" ht="14.9" customHeight="1" x14ac:dyDescent="0.3">
      <c r="A136" s="20"/>
    </row>
    <row r="137" spans="1:1" ht="14.9" customHeight="1" x14ac:dyDescent="0.3">
      <c r="A137" s="20"/>
    </row>
    <row r="138" spans="1:1" ht="14.9" customHeight="1" x14ac:dyDescent="0.3">
      <c r="A138" s="20"/>
    </row>
    <row r="139" spans="1:1" ht="14.9" customHeight="1" x14ac:dyDescent="0.3">
      <c r="A139" s="20"/>
    </row>
    <row r="140" spans="1:1" ht="14.9" customHeight="1" x14ac:dyDescent="0.3">
      <c r="A140" s="20"/>
    </row>
    <row r="141" spans="1:1" ht="14.9" customHeight="1" x14ac:dyDescent="0.3">
      <c r="A141" s="20"/>
    </row>
    <row r="142" spans="1:1" ht="14.9" customHeight="1" x14ac:dyDescent="0.3">
      <c r="A142" s="20"/>
    </row>
    <row r="143" spans="1:1" ht="14.9" customHeight="1" x14ac:dyDescent="0.3">
      <c r="A143" s="20"/>
    </row>
    <row r="144" spans="1:1" ht="14.9" customHeight="1" x14ac:dyDescent="0.3">
      <c r="A144" s="20"/>
    </row>
    <row r="145" spans="1:1" ht="14.9" customHeight="1" x14ac:dyDescent="0.3">
      <c r="A145" s="20"/>
    </row>
    <row r="146" spans="1:1" ht="14.9" customHeight="1" x14ac:dyDescent="0.3">
      <c r="A146" s="20"/>
    </row>
    <row r="147" spans="1:1" ht="14.9" customHeight="1" x14ac:dyDescent="0.3">
      <c r="A147" s="20"/>
    </row>
    <row r="148" spans="1:1" ht="14.9" customHeight="1" x14ac:dyDescent="0.3">
      <c r="A148" s="20"/>
    </row>
    <row r="149" spans="1:1" ht="14.9" customHeight="1" x14ac:dyDescent="0.3">
      <c r="A149" s="20"/>
    </row>
    <row r="150" spans="1:1" ht="14.9" customHeight="1" x14ac:dyDescent="0.3">
      <c r="A150" s="20"/>
    </row>
    <row r="151" spans="1:1" ht="14.9" customHeight="1" x14ac:dyDescent="0.3">
      <c r="A151" s="20"/>
    </row>
    <row r="152" spans="1:1" ht="14.9" customHeight="1" x14ac:dyDescent="0.3">
      <c r="A152" s="20"/>
    </row>
    <row r="153" spans="1:1" ht="14.9" customHeight="1" x14ac:dyDescent="0.3">
      <c r="A153" s="20"/>
    </row>
    <row r="154" spans="1:1" ht="14.9" customHeight="1" x14ac:dyDescent="0.3">
      <c r="A154" s="20"/>
    </row>
    <row r="155" spans="1:1" ht="14.9" customHeight="1" x14ac:dyDescent="0.3">
      <c r="A155" s="20"/>
    </row>
  </sheetData>
  <mergeCells count="113">
    <mergeCell ref="A51:G51"/>
    <mergeCell ref="H51:AH51"/>
    <mergeCell ref="AL52:AS52"/>
    <mergeCell ref="AL53:AR53"/>
    <mergeCell ref="C54:C64"/>
    <mergeCell ref="D54:AH64"/>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3"/>
  <dataValidations count="2">
    <dataValidation type="list" allowBlank="1" showInputMessage="1" showErrorMessage="1" sqref="O39:O44 Q40:Q44 U39:U49 V40:V49" xr:uid="{2BC0B2B7-F581-497C-AA01-FF0338A0B0F4}">
      <formula1>"〇"</formula1>
    </dataValidation>
    <dataValidation type="list" showInputMessage="1" showErrorMessage="1" sqref="H27:H28" xr:uid="{018C33E0-C3FC-4851-835D-97F4B48068A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33BCC-7F99-4BAA-ABC1-E1F73F8BA52B}">
  <sheetPr>
    <pageSetUpPr fitToPage="1"/>
  </sheetPr>
  <dimension ref="A2:AB83"/>
  <sheetViews>
    <sheetView view="pageBreakPreview" zoomScale="80" zoomScaleNormal="100" zoomScaleSheetLayoutView="80" workbookViewId="0">
      <selection activeCell="K15" sqref="K15"/>
    </sheetView>
  </sheetViews>
  <sheetFormatPr defaultColWidth="9.8984375" defaultRowHeight="20.25" customHeight="1" x14ac:dyDescent="0.3"/>
  <cols>
    <col min="1" max="1" width="4.69921875" style="253" customWidth="1"/>
    <col min="2" max="2" width="2" style="253" customWidth="1"/>
    <col min="3" max="3" width="24.59765625" style="252" customWidth="1"/>
    <col min="4" max="4" width="42.69921875" style="252" customWidth="1"/>
    <col min="5" max="28" width="5.3984375" style="252" customWidth="1"/>
    <col min="29" max="256" width="9.8984375" style="252"/>
    <col min="257" max="257" width="4.69921875" style="252" customWidth="1"/>
    <col min="258" max="258" width="2" style="252" customWidth="1"/>
    <col min="259" max="259" width="24.59765625" style="252" customWidth="1"/>
    <col min="260" max="260" width="42.69921875" style="252" customWidth="1"/>
    <col min="261" max="284" width="5.3984375" style="252" customWidth="1"/>
    <col min="285" max="512" width="9.8984375" style="252"/>
    <col min="513" max="513" width="4.69921875" style="252" customWidth="1"/>
    <col min="514" max="514" width="2" style="252" customWidth="1"/>
    <col min="515" max="515" width="24.59765625" style="252" customWidth="1"/>
    <col min="516" max="516" width="42.69921875" style="252" customWidth="1"/>
    <col min="517" max="540" width="5.3984375" style="252" customWidth="1"/>
    <col min="541" max="768" width="9.8984375" style="252"/>
    <col min="769" max="769" width="4.69921875" style="252" customWidth="1"/>
    <col min="770" max="770" width="2" style="252" customWidth="1"/>
    <col min="771" max="771" width="24.59765625" style="252" customWidth="1"/>
    <col min="772" max="772" width="42.69921875" style="252" customWidth="1"/>
    <col min="773" max="796" width="5.3984375" style="252" customWidth="1"/>
    <col min="797" max="1024" width="9.8984375" style="252"/>
    <col min="1025" max="1025" width="4.69921875" style="252" customWidth="1"/>
    <col min="1026" max="1026" width="2" style="252" customWidth="1"/>
    <col min="1027" max="1027" width="24.59765625" style="252" customWidth="1"/>
    <col min="1028" max="1028" width="42.69921875" style="252" customWidth="1"/>
    <col min="1029" max="1052" width="5.3984375" style="252" customWidth="1"/>
    <col min="1053" max="1280" width="9.8984375" style="252"/>
    <col min="1281" max="1281" width="4.69921875" style="252" customWidth="1"/>
    <col min="1282" max="1282" width="2" style="252" customWidth="1"/>
    <col min="1283" max="1283" width="24.59765625" style="252" customWidth="1"/>
    <col min="1284" max="1284" width="42.69921875" style="252" customWidth="1"/>
    <col min="1285" max="1308" width="5.3984375" style="252" customWidth="1"/>
    <col min="1309" max="1536" width="9.8984375" style="252"/>
    <col min="1537" max="1537" width="4.69921875" style="252" customWidth="1"/>
    <col min="1538" max="1538" width="2" style="252" customWidth="1"/>
    <col min="1539" max="1539" width="24.59765625" style="252" customWidth="1"/>
    <col min="1540" max="1540" width="42.69921875" style="252" customWidth="1"/>
    <col min="1541" max="1564" width="5.3984375" style="252" customWidth="1"/>
    <col min="1565" max="1792" width="9.8984375" style="252"/>
    <col min="1793" max="1793" width="4.69921875" style="252" customWidth="1"/>
    <col min="1794" max="1794" width="2" style="252" customWidth="1"/>
    <col min="1795" max="1795" width="24.59765625" style="252" customWidth="1"/>
    <col min="1796" max="1796" width="42.69921875" style="252" customWidth="1"/>
    <col min="1797" max="1820" width="5.3984375" style="252" customWidth="1"/>
    <col min="1821" max="2048" width="9.8984375" style="252"/>
    <col min="2049" max="2049" width="4.69921875" style="252" customWidth="1"/>
    <col min="2050" max="2050" width="2" style="252" customWidth="1"/>
    <col min="2051" max="2051" width="24.59765625" style="252" customWidth="1"/>
    <col min="2052" max="2052" width="42.69921875" style="252" customWidth="1"/>
    <col min="2053" max="2076" width="5.3984375" style="252" customWidth="1"/>
    <col min="2077" max="2304" width="9.8984375" style="252"/>
    <col min="2305" max="2305" width="4.69921875" style="252" customWidth="1"/>
    <col min="2306" max="2306" width="2" style="252" customWidth="1"/>
    <col min="2307" max="2307" width="24.59765625" style="252" customWidth="1"/>
    <col min="2308" max="2308" width="42.69921875" style="252" customWidth="1"/>
    <col min="2309" max="2332" width="5.3984375" style="252" customWidth="1"/>
    <col min="2333" max="2560" width="9.8984375" style="252"/>
    <col min="2561" max="2561" width="4.69921875" style="252" customWidth="1"/>
    <col min="2562" max="2562" width="2" style="252" customWidth="1"/>
    <col min="2563" max="2563" width="24.59765625" style="252" customWidth="1"/>
    <col min="2564" max="2564" width="42.69921875" style="252" customWidth="1"/>
    <col min="2565" max="2588" width="5.3984375" style="252" customWidth="1"/>
    <col min="2589" max="2816" width="9.8984375" style="252"/>
    <col min="2817" max="2817" width="4.69921875" style="252" customWidth="1"/>
    <col min="2818" max="2818" width="2" style="252" customWidth="1"/>
    <col min="2819" max="2819" width="24.59765625" style="252" customWidth="1"/>
    <col min="2820" max="2820" width="42.69921875" style="252" customWidth="1"/>
    <col min="2821" max="2844" width="5.3984375" style="252" customWidth="1"/>
    <col min="2845" max="3072" width="9.8984375" style="252"/>
    <col min="3073" max="3073" width="4.69921875" style="252" customWidth="1"/>
    <col min="3074" max="3074" width="2" style="252" customWidth="1"/>
    <col min="3075" max="3075" width="24.59765625" style="252" customWidth="1"/>
    <col min="3076" max="3076" width="42.69921875" style="252" customWidth="1"/>
    <col min="3077" max="3100" width="5.3984375" style="252" customWidth="1"/>
    <col min="3101" max="3328" width="9.8984375" style="252"/>
    <col min="3329" max="3329" width="4.69921875" style="252" customWidth="1"/>
    <col min="3330" max="3330" width="2" style="252" customWidth="1"/>
    <col min="3331" max="3331" width="24.59765625" style="252" customWidth="1"/>
    <col min="3332" max="3332" width="42.69921875" style="252" customWidth="1"/>
    <col min="3333" max="3356" width="5.3984375" style="252" customWidth="1"/>
    <col min="3357" max="3584" width="9.8984375" style="252"/>
    <col min="3585" max="3585" width="4.69921875" style="252" customWidth="1"/>
    <col min="3586" max="3586" width="2" style="252" customWidth="1"/>
    <col min="3587" max="3587" width="24.59765625" style="252" customWidth="1"/>
    <col min="3588" max="3588" width="42.69921875" style="252" customWidth="1"/>
    <col min="3589" max="3612" width="5.3984375" style="252" customWidth="1"/>
    <col min="3613" max="3840" width="9.8984375" style="252"/>
    <col min="3841" max="3841" width="4.69921875" style="252" customWidth="1"/>
    <col min="3842" max="3842" width="2" style="252" customWidth="1"/>
    <col min="3843" max="3843" width="24.59765625" style="252" customWidth="1"/>
    <col min="3844" max="3844" width="42.69921875" style="252" customWidth="1"/>
    <col min="3845" max="3868" width="5.3984375" style="252" customWidth="1"/>
    <col min="3869" max="4096" width="9.8984375" style="252"/>
    <col min="4097" max="4097" width="4.69921875" style="252" customWidth="1"/>
    <col min="4098" max="4098" width="2" style="252" customWidth="1"/>
    <col min="4099" max="4099" width="24.59765625" style="252" customWidth="1"/>
    <col min="4100" max="4100" width="42.69921875" style="252" customWidth="1"/>
    <col min="4101" max="4124" width="5.3984375" style="252" customWidth="1"/>
    <col min="4125" max="4352" width="9.8984375" style="252"/>
    <col min="4353" max="4353" width="4.69921875" style="252" customWidth="1"/>
    <col min="4354" max="4354" width="2" style="252" customWidth="1"/>
    <col min="4355" max="4355" width="24.59765625" style="252" customWidth="1"/>
    <col min="4356" max="4356" width="42.69921875" style="252" customWidth="1"/>
    <col min="4357" max="4380" width="5.3984375" style="252" customWidth="1"/>
    <col min="4381" max="4608" width="9.8984375" style="252"/>
    <col min="4609" max="4609" width="4.69921875" style="252" customWidth="1"/>
    <col min="4610" max="4610" width="2" style="252" customWidth="1"/>
    <col min="4611" max="4611" width="24.59765625" style="252" customWidth="1"/>
    <col min="4612" max="4612" width="42.69921875" style="252" customWidth="1"/>
    <col min="4613" max="4636" width="5.3984375" style="252" customWidth="1"/>
    <col min="4637" max="4864" width="9.8984375" style="252"/>
    <col min="4865" max="4865" width="4.69921875" style="252" customWidth="1"/>
    <col min="4866" max="4866" width="2" style="252" customWidth="1"/>
    <col min="4867" max="4867" width="24.59765625" style="252" customWidth="1"/>
    <col min="4868" max="4868" width="42.69921875" style="252" customWidth="1"/>
    <col min="4869" max="4892" width="5.3984375" style="252" customWidth="1"/>
    <col min="4893" max="5120" width="9.8984375" style="252"/>
    <col min="5121" max="5121" width="4.69921875" style="252" customWidth="1"/>
    <col min="5122" max="5122" width="2" style="252" customWidth="1"/>
    <col min="5123" max="5123" width="24.59765625" style="252" customWidth="1"/>
    <col min="5124" max="5124" width="42.69921875" style="252" customWidth="1"/>
    <col min="5125" max="5148" width="5.3984375" style="252" customWidth="1"/>
    <col min="5149" max="5376" width="9.8984375" style="252"/>
    <col min="5377" max="5377" width="4.69921875" style="252" customWidth="1"/>
    <col min="5378" max="5378" width="2" style="252" customWidth="1"/>
    <col min="5379" max="5379" width="24.59765625" style="252" customWidth="1"/>
    <col min="5380" max="5380" width="42.69921875" style="252" customWidth="1"/>
    <col min="5381" max="5404" width="5.3984375" style="252" customWidth="1"/>
    <col min="5405" max="5632" width="9.8984375" style="252"/>
    <col min="5633" max="5633" width="4.69921875" style="252" customWidth="1"/>
    <col min="5634" max="5634" width="2" style="252" customWidth="1"/>
    <col min="5635" max="5635" width="24.59765625" style="252" customWidth="1"/>
    <col min="5636" max="5636" width="42.69921875" style="252" customWidth="1"/>
    <col min="5637" max="5660" width="5.3984375" style="252" customWidth="1"/>
    <col min="5661" max="5888" width="9.8984375" style="252"/>
    <col min="5889" max="5889" width="4.69921875" style="252" customWidth="1"/>
    <col min="5890" max="5890" width="2" style="252" customWidth="1"/>
    <col min="5891" max="5891" width="24.59765625" style="252" customWidth="1"/>
    <col min="5892" max="5892" width="42.69921875" style="252" customWidth="1"/>
    <col min="5893" max="5916" width="5.3984375" style="252" customWidth="1"/>
    <col min="5917" max="6144" width="9.8984375" style="252"/>
    <col min="6145" max="6145" width="4.69921875" style="252" customWidth="1"/>
    <col min="6146" max="6146" width="2" style="252" customWidth="1"/>
    <col min="6147" max="6147" width="24.59765625" style="252" customWidth="1"/>
    <col min="6148" max="6148" width="42.69921875" style="252" customWidth="1"/>
    <col min="6149" max="6172" width="5.3984375" style="252" customWidth="1"/>
    <col min="6173" max="6400" width="9.8984375" style="252"/>
    <col min="6401" max="6401" width="4.69921875" style="252" customWidth="1"/>
    <col min="6402" max="6402" width="2" style="252" customWidth="1"/>
    <col min="6403" max="6403" width="24.59765625" style="252" customWidth="1"/>
    <col min="6404" max="6404" width="42.69921875" style="252" customWidth="1"/>
    <col min="6405" max="6428" width="5.3984375" style="252" customWidth="1"/>
    <col min="6429" max="6656" width="9.8984375" style="252"/>
    <col min="6657" max="6657" width="4.69921875" style="252" customWidth="1"/>
    <col min="6658" max="6658" width="2" style="252" customWidth="1"/>
    <col min="6659" max="6659" width="24.59765625" style="252" customWidth="1"/>
    <col min="6660" max="6660" width="42.69921875" style="252" customWidth="1"/>
    <col min="6661" max="6684" width="5.3984375" style="252" customWidth="1"/>
    <col min="6685" max="6912" width="9.8984375" style="252"/>
    <col min="6913" max="6913" width="4.69921875" style="252" customWidth="1"/>
    <col min="6914" max="6914" width="2" style="252" customWidth="1"/>
    <col min="6915" max="6915" width="24.59765625" style="252" customWidth="1"/>
    <col min="6916" max="6916" width="42.69921875" style="252" customWidth="1"/>
    <col min="6917" max="6940" width="5.3984375" style="252" customWidth="1"/>
    <col min="6941" max="7168" width="9.8984375" style="252"/>
    <col min="7169" max="7169" width="4.69921875" style="252" customWidth="1"/>
    <col min="7170" max="7170" width="2" style="252" customWidth="1"/>
    <col min="7171" max="7171" width="24.59765625" style="252" customWidth="1"/>
    <col min="7172" max="7172" width="42.69921875" style="252" customWidth="1"/>
    <col min="7173" max="7196" width="5.3984375" style="252" customWidth="1"/>
    <col min="7197" max="7424" width="9.8984375" style="252"/>
    <col min="7425" max="7425" width="4.69921875" style="252" customWidth="1"/>
    <col min="7426" max="7426" width="2" style="252" customWidth="1"/>
    <col min="7427" max="7427" width="24.59765625" style="252" customWidth="1"/>
    <col min="7428" max="7428" width="42.69921875" style="252" customWidth="1"/>
    <col min="7429" max="7452" width="5.3984375" style="252" customWidth="1"/>
    <col min="7453" max="7680" width="9.8984375" style="252"/>
    <col min="7681" max="7681" width="4.69921875" style="252" customWidth="1"/>
    <col min="7682" max="7682" width="2" style="252" customWidth="1"/>
    <col min="7683" max="7683" width="24.59765625" style="252" customWidth="1"/>
    <col min="7684" max="7684" width="42.69921875" style="252" customWidth="1"/>
    <col min="7685" max="7708" width="5.3984375" style="252" customWidth="1"/>
    <col min="7709" max="7936" width="9.8984375" style="252"/>
    <col min="7937" max="7937" width="4.69921875" style="252" customWidth="1"/>
    <col min="7938" max="7938" width="2" style="252" customWidth="1"/>
    <col min="7939" max="7939" width="24.59765625" style="252" customWidth="1"/>
    <col min="7940" max="7940" width="42.69921875" style="252" customWidth="1"/>
    <col min="7941" max="7964" width="5.3984375" style="252" customWidth="1"/>
    <col min="7965" max="8192" width="9.8984375" style="252"/>
    <col min="8193" max="8193" width="4.69921875" style="252" customWidth="1"/>
    <col min="8194" max="8194" width="2" style="252" customWidth="1"/>
    <col min="8195" max="8195" width="24.59765625" style="252" customWidth="1"/>
    <col min="8196" max="8196" width="42.69921875" style="252" customWidth="1"/>
    <col min="8197" max="8220" width="5.3984375" style="252" customWidth="1"/>
    <col min="8221" max="8448" width="9.8984375" style="252"/>
    <col min="8449" max="8449" width="4.69921875" style="252" customWidth="1"/>
    <col min="8450" max="8450" width="2" style="252" customWidth="1"/>
    <col min="8451" max="8451" width="24.59765625" style="252" customWidth="1"/>
    <col min="8452" max="8452" width="42.69921875" style="252" customWidth="1"/>
    <col min="8453" max="8476" width="5.3984375" style="252" customWidth="1"/>
    <col min="8477" max="8704" width="9.8984375" style="252"/>
    <col min="8705" max="8705" width="4.69921875" style="252" customWidth="1"/>
    <col min="8706" max="8706" width="2" style="252" customWidth="1"/>
    <col min="8707" max="8707" width="24.59765625" style="252" customWidth="1"/>
    <col min="8708" max="8708" width="42.69921875" style="252" customWidth="1"/>
    <col min="8709" max="8732" width="5.3984375" style="252" customWidth="1"/>
    <col min="8733" max="8960" width="9.8984375" style="252"/>
    <col min="8961" max="8961" width="4.69921875" style="252" customWidth="1"/>
    <col min="8962" max="8962" width="2" style="252" customWidth="1"/>
    <col min="8963" max="8963" width="24.59765625" style="252" customWidth="1"/>
    <col min="8964" max="8964" width="42.69921875" style="252" customWidth="1"/>
    <col min="8965" max="8988" width="5.3984375" style="252" customWidth="1"/>
    <col min="8989" max="9216" width="9.8984375" style="252"/>
    <col min="9217" max="9217" width="4.69921875" style="252" customWidth="1"/>
    <col min="9218" max="9218" width="2" style="252" customWidth="1"/>
    <col min="9219" max="9219" width="24.59765625" style="252" customWidth="1"/>
    <col min="9220" max="9220" width="42.69921875" style="252" customWidth="1"/>
    <col min="9221" max="9244" width="5.3984375" style="252" customWidth="1"/>
    <col min="9245" max="9472" width="9.8984375" style="252"/>
    <col min="9473" max="9473" width="4.69921875" style="252" customWidth="1"/>
    <col min="9474" max="9474" width="2" style="252" customWidth="1"/>
    <col min="9475" max="9475" width="24.59765625" style="252" customWidth="1"/>
    <col min="9476" max="9476" width="42.69921875" style="252" customWidth="1"/>
    <col min="9477" max="9500" width="5.3984375" style="252" customWidth="1"/>
    <col min="9501" max="9728" width="9.8984375" style="252"/>
    <col min="9729" max="9729" width="4.69921875" style="252" customWidth="1"/>
    <col min="9730" max="9730" width="2" style="252" customWidth="1"/>
    <col min="9731" max="9731" width="24.59765625" style="252" customWidth="1"/>
    <col min="9732" max="9732" width="42.69921875" style="252" customWidth="1"/>
    <col min="9733" max="9756" width="5.3984375" style="252" customWidth="1"/>
    <col min="9757" max="9984" width="9.8984375" style="252"/>
    <col min="9985" max="9985" width="4.69921875" style="252" customWidth="1"/>
    <col min="9986" max="9986" width="2" style="252" customWidth="1"/>
    <col min="9987" max="9987" width="24.59765625" style="252" customWidth="1"/>
    <col min="9988" max="9988" width="42.69921875" style="252" customWidth="1"/>
    <col min="9989" max="10012" width="5.3984375" style="252" customWidth="1"/>
    <col min="10013" max="10240" width="9.8984375" style="252"/>
    <col min="10241" max="10241" width="4.69921875" style="252" customWidth="1"/>
    <col min="10242" max="10242" width="2" style="252" customWidth="1"/>
    <col min="10243" max="10243" width="24.59765625" style="252" customWidth="1"/>
    <col min="10244" max="10244" width="42.69921875" style="252" customWidth="1"/>
    <col min="10245" max="10268" width="5.3984375" style="252" customWidth="1"/>
    <col min="10269" max="10496" width="9.8984375" style="252"/>
    <col min="10497" max="10497" width="4.69921875" style="252" customWidth="1"/>
    <col min="10498" max="10498" width="2" style="252" customWidth="1"/>
    <col min="10499" max="10499" width="24.59765625" style="252" customWidth="1"/>
    <col min="10500" max="10500" width="42.69921875" style="252" customWidth="1"/>
    <col min="10501" max="10524" width="5.3984375" style="252" customWidth="1"/>
    <col min="10525" max="10752" width="9.8984375" style="252"/>
    <col min="10753" max="10753" width="4.69921875" style="252" customWidth="1"/>
    <col min="10754" max="10754" width="2" style="252" customWidth="1"/>
    <col min="10755" max="10755" width="24.59765625" style="252" customWidth="1"/>
    <col min="10756" max="10756" width="42.69921875" style="252" customWidth="1"/>
    <col min="10757" max="10780" width="5.3984375" style="252" customWidth="1"/>
    <col min="10781" max="11008" width="9.8984375" style="252"/>
    <col min="11009" max="11009" width="4.69921875" style="252" customWidth="1"/>
    <col min="11010" max="11010" width="2" style="252" customWidth="1"/>
    <col min="11011" max="11011" width="24.59765625" style="252" customWidth="1"/>
    <col min="11012" max="11012" width="42.69921875" style="252" customWidth="1"/>
    <col min="11013" max="11036" width="5.3984375" style="252" customWidth="1"/>
    <col min="11037" max="11264" width="9.8984375" style="252"/>
    <col min="11265" max="11265" width="4.69921875" style="252" customWidth="1"/>
    <col min="11266" max="11266" width="2" style="252" customWidth="1"/>
    <col min="11267" max="11267" width="24.59765625" style="252" customWidth="1"/>
    <col min="11268" max="11268" width="42.69921875" style="252" customWidth="1"/>
    <col min="11269" max="11292" width="5.3984375" style="252" customWidth="1"/>
    <col min="11293" max="11520" width="9.8984375" style="252"/>
    <col min="11521" max="11521" width="4.69921875" style="252" customWidth="1"/>
    <col min="11522" max="11522" width="2" style="252" customWidth="1"/>
    <col min="11523" max="11523" width="24.59765625" style="252" customWidth="1"/>
    <col min="11524" max="11524" width="42.69921875" style="252" customWidth="1"/>
    <col min="11525" max="11548" width="5.3984375" style="252" customWidth="1"/>
    <col min="11549" max="11776" width="9.8984375" style="252"/>
    <col min="11777" max="11777" width="4.69921875" style="252" customWidth="1"/>
    <col min="11778" max="11778" width="2" style="252" customWidth="1"/>
    <col min="11779" max="11779" width="24.59765625" style="252" customWidth="1"/>
    <col min="11780" max="11780" width="42.69921875" style="252" customWidth="1"/>
    <col min="11781" max="11804" width="5.3984375" style="252" customWidth="1"/>
    <col min="11805" max="12032" width="9.8984375" style="252"/>
    <col min="12033" max="12033" width="4.69921875" style="252" customWidth="1"/>
    <col min="12034" max="12034" width="2" style="252" customWidth="1"/>
    <col min="12035" max="12035" width="24.59765625" style="252" customWidth="1"/>
    <col min="12036" max="12036" width="42.69921875" style="252" customWidth="1"/>
    <col min="12037" max="12060" width="5.3984375" style="252" customWidth="1"/>
    <col min="12061" max="12288" width="9.8984375" style="252"/>
    <col min="12289" max="12289" width="4.69921875" style="252" customWidth="1"/>
    <col min="12290" max="12290" width="2" style="252" customWidth="1"/>
    <col min="12291" max="12291" width="24.59765625" style="252" customWidth="1"/>
    <col min="12292" max="12292" width="42.69921875" style="252" customWidth="1"/>
    <col min="12293" max="12316" width="5.3984375" style="252" customWidth="1"/>
    <col min="12317" max="12544" width="9.8984375" style="252"/>
    <col min="12545" max="12545" width="4.69921875" style="252" customWidth="1"/>
    <col min="12546" max="12546" width="2" style="252" customWidth="1"/>
    <col min="12547" max="12547" width="24.59765625" style="252" customWidth="1"/>
    <col min="12548" max="12548" width="42.69921875" style="252" customWidth="1"/>
    <col min="12549" max="12572" width="5.3984375" style="252" customWidth="1"/>
    <col min="12573" max="12800" width="9.8984375" style="252"/>
    <col min="12801" max="12801" width="4.69921875" style="252" customWidth="1"/>
    <col min="12802" max="12802" width="2" style="252" customWidth="1"/>
    <col min="12803" max="12803" width="24.59765625" style="252" customWidth="1"/>
    <col min="12804" max="12804" width="42.69921875" style="252" customWidth="1"/>
    <col min="12805" max="12828" width="5.3984375" style="252" customWidth="1"/>
    <col min="12829" max="13056" width="9.8984375" style="252"/>
    <col min="13057" max="13057" width="4.69921875" style="252" customWidth="1"/>
    <col min="13058" max="13058" width="2" style="252" customWidth="1"/>
    <col min="13059" max="13059" width="24.59765625" style="252" customWidth="1"/>
    <col min="13060" max="13060" width="42.69921875" style="252" customWidth="1"/>
    <col min="13061" max="13084" width="5.3984375" style="252" customWidth="1"/>
    <col min="13085" max="13312" width="9.8984375" style="252"/>
    <col min="13313" max="13313" width="4.69921875" style="252" customWidth="1"/>
    <col min="13314" max="13314" width="2" style="252" customWidth="1"/>
    <col min="13315" max="13315" width="24.59765625" style="252" customWidth="1"/>
    <col min="13316" max="13316" width="42.69921875" style="252" customWidth="1"/>
    <col min="13317" max="13340" width="5.3984375" style="252" customWidth="1"/>
    <col min="13341" max="13568" width="9.8984375" style="252"/>
    <col min="13569" max="13569" width="4.69921875" style="252" customWidth="1"/>
    <col min="13570" max="13570" width="2" style="252" customWidth="1"/>
    <col min="13571" max="13571" width="24.59765625" style="252" customWidth="1"/>
    <col min="13572" max="13572" width="42.69921875" style="252" customWidth="1"/>
    <col min="13573" max="13596" width="5.3984375" style="252" customWidth="1"/>
    <col min="13597" max="13824" width="9.8984375" style="252"/>
    <col min="13825" max="13825" width="4.69921875" style="252" customWidth="1"/>
    <col min="13826" max="13826" width="2" style="252" customWidth="1"/>
    <col min="13827" max="13827" width="24.59765625" style="252" customWidth="1"/>
    <col min="13828" max="13828" width="42.69921875" style="252" customWidth="1"/>
    <col min="13829" max="13852" width="5.3984375" style="252" customWidth="1"/>
    <col min="13853" max="14080" width="9.8984375" style="252"/>
    <col min="14081" max="14081" width="4.69921875" style="252" customWidth="1"/>
    <col min="14082" max="14082" width="2" style="252" customWidth="1"/>
    <col min="14083" max="14083" width="24.59765625" style="252" customWidth="1"/>
    <col min="14084" max="14084" width="42.69921875" style="252" customWidth="1"/>
    <col min="14085" max="14108" width="5.3984375" style="252" customWidth="1"/>
    <col min="14109" max="14336" width="9.8984375" style="252"/>
    <col min="14337" max="14337" width="4.69921875" style="252" customWidth="1"/>
    <col min="14338" max="14338" width="2" style="252" customWidth="1"/>
    <col min="14339" max="14339" width="24.59765625" style="252" customWidth="1"/>
    <col min="14340" max="14340" width="42.69921875" style="252" customWidth="1"/>
    <col min="14341" max="14364" width="5.3984375" style="252" customWidth="1"/>
    <col min="14365" max="14592" width="9.8984375" style="252"/>
    <col min="14593" max="14593" width="4.69921875" style="252" customWidth="1"/>
    <col min="14594" max="14594" width="2" style="252" customWidth="1"/>
    <col min="14595" max="14595" width="24.59765625" style="252" customWidth="1"/>
    <col min="14596" max="14596" width="42.69921875" style="252" customWidth="1"/>
    <col min="14597" max="14620" width="5.3984375" style="252" customWidth="1"/>
    <col min="14621" max="14848" width="9.8984375" style="252"/>
    <col min="14849" max="14849" width="4.69921875" style="252" customWidth="1"/>
    <col min="14850" max="14850" width="2" style="252" customWidth="1"/>
    <col min="14851" max="14851" width="24.59765625" style="252" customWidth="1"/>
    <col min="14852" max="14852" width="42.69921875" style="252" customWidth="1"/>
    <col min="14853" max="14876" width="5.3984375" style="252" customWidth="1"/>
    <col min="14877" max="15104" width="9.8984375" style="252"/>
    <col min="15105" max="15105" width="4.69921875" style="252" customWidth="1"/>
    <col min="15106" max="15106" width="2" style="252" customWidth="1"/>
    <col min="15107" max="15107" width="24.59765625" style="252" customWidth="1"/>
    <col min="15108" max="15108" width="42.69921875" style="252" customWidth="1"/>
    <col min="15109" max="15132" width="5.3984375" style="252" customWidth="1"/>
    <col min="15133" max="15360" width="9.8984375" style="252"/>
    <col min="15361" max="15361" width="4.69921875" style="252" customWidth="1"/>
    <col min="15362" max="15362" width="2" style="252" customWidth="1"/>
    <col min="15363" max="15363" width="24.59765625" style="252" customWidth="1"/>
    <col min="15364" max="15364" width="42.69921875" style="252" customWidth="1"/>
    <col min="15365" max="15388" width="5.3984375" style="252" customWidth="1"/>
    <col min="15389" max="15616" width="9.8984375" style="252"/>
    <col min="15617" max="15617" width="4.69921875" style="252" customWidth="1"/>
    <col min="15618" max="15618" width="2" style="252" customWidth="1"/>
    <col min="15619" max="15619" width="24.59765625" style="252" customWidth="1"/>
    <col min="15620" max="15620" width="42.69921875" style="252" customWidth="1"/>
    <col min="15621" max="15644" width="5.3984375" style="252" customWidth="1"/>
    <col min="15645" max="15872" width="9.8984375" style="252"/>
    <col min="15873" max="15873" width="4.69921875" style="252" customWidth="1"/>
    <col min="15874" max="15874" width="2" style="252" customWidth="1"/>
    <col min="15875" max="15875" width="24.59765625" style="252" customWidth="1"/>
    <col min="15876" max="15876" width="42.69921875" style="252" customWidth="1"/>
    <col min="15877" max="15900" width="5.3984375" style="252" customWidth="1"/>
    <col min="15901" max="16128" width="9.8984375" style="252"/>
    <col min="16129" max="16129" width="4.69921875" style="252" customWidth="1"/>
    <col min="16130" max="16130" width="2" style="252" customWidth="1"/>
    <col min="16131" max="16131" width="24.59765625" style="252" customWidth="1"/>
    <col min="16132" max="16132" width="42.69921875" style="252" customWidth="1"/>
    <col min="16133" max="16156" width="5.3984375" style="252" customWidth="1"/>
    <col min="16157" max="16384" width="9.8984375" style="252"/>
  </cols>
  <sheetData>
    <row r="2" spans="1:28" ht="20.25" customHeight="1" x14ac:dyDescent="0.3">
      <c r="A2" s="251" t="s">
        <v>545</v>
      </c>
      <c r="B2" s="251"/>
    </row>
    <row r="3" spans="1:28" ht="20.25" customHeight="1" x14ac:dyDescent="0.3">
      <c r="A3" s="1535" t="s">
        <v>546</v>
      </c>
      <c r="B3" s="1535"/>
      <c r="C3" s="1535"/>
      <c r="D3" s="1535"/>
      <c r="E3" s="1535"/>
      <c r="F3" s="1535"/>
      <c r="G3" s="1535"/>
      <c r="H3" s="1535"/>
      <c r="I3" s="1535"/>
      <c r="J3" s="1535"/>
      <c r="K3" s="1535"/>
      <c r="L3" s="1535"/>
      <c r="M3" s="1535"/>
      <c r="N3" s="1535"/>
      <c r="O3" s="1535"/>
      <c r="P3" s="1535"/>
      <c r="Q3" s="1535"/>
      <c r="R3" s="1535"/>
      <c r="S3" s="1535"/>
      <c r="T3" s="1535"/>
      <c r="U3" s="1535"/>
      <c r="V3" s="1535"/>
      <c r="W3" s="1535"/>
      <c r="X3" s="1535"/>
      <c r="Y3" s="1535"/>
      <c r="Z3" s="1535"/>
      <c r="AA3" s="1535"/>
      <c r="AB3" s="1535"/>
    </row>
    <row r="5" spans="1:28" ht="30" customHeight="1" x14ac:dyDescent="0.3">
      <c r="F5" s="253"/>
      <c r="G5" s="253"/>
      <c r="H5" s="253"/>
      <c r="I5" s="253"/>
      <c r="J5" s="253"/>
      <c r="K5" s="253"/>
      <c r="L5" s="253"/>
      <c r="M5" s="253"/>
      <c r="N5" s="253"/>
      <c r="O5" s="1536" t="s">
        <v>547</v>
      </c>
      <c r="P5" s="1537"/>
      <c r="Q5" s="1537"/>
      <c r="R5" s="1538"/>
      <c r="S5" s="255"/>
      <c r="T5" s="256"/>
      <c r="U5" s="256"/>
      <c r="V5" s="256"/>
      <c r="W5" s="256"/>
      <c r="X5" s="256"/>
      <c r="Y5" s="256"/>
      <c r="Z5" s="256"/>
      <c r="AA5" s="256"/>
      <c r="AB5" s="254"/>
    </row>
    <row r="7" spans="1:28" ht="17.25" customHeight="1" x14ac:dyDescent="0.3">
      <c r="A7" s="1536" t="s">
        <v>548</v>
      </c>
      <c r="B7" s="1537"/>
      <c r="C7" s="1538"/>
      <c r="D7" s="1536" t="s">
        <v>549</v>
      </c>
      <c r="E7" s="1537"/>
      <c r="F7" s="1537"/>
      <c r="G7" s="1537"/>
      <c r="H7" s="1537"/>
      <c r="I7" s="1537"/>
      <c r="J7" s="1537"/>
      <c r="K7" s="1537"/>
      <c r="L7" s="1537"/>
      <c r="M7" s="1537"/>
      <c r="N7" s="1537"/>
      <c r="O7" s="1537"/>
      <c r="P7" s="1537"/>
      <c r="Q7" s="1537"/>
      <c r="R7" s="1537"/>
      <c r="S7" s="1537"/>
      <c r="T7" s="1538"/>
      <c r="U7" s="1536" t="s">
        <v>550</v>
      </c>
      <c r="V7" s="1537"/>
      <c r="W7" s="1537"/>
      <c r="X7" s="1538"/>
      <c r="Y7" s="1536" t="s">
        <v>551</v>
      </c>
      <c r="Z7" s="1537"/>
      <c r="AA7" s="1537"/>
      <c r="AB7" s="1538"/>
    </row>
    <row r="8" spans="1:28" ht="18.75" customHeight="1" x14ac:dyDescent="0.3">
      <c r="A8" s="1508" t="s">
        <v>552</v>
      </c>
      <c r="B8" s="1509"/>
      <c r="C8" s="1514" t="s">
        <v>553</v>
      </c>
      <c r="D8" s="258" t="s">
        <v>554</v>
      </c>
      <c r="E8" s="259" t="s">
        <v>519</v>
      </c>
      <c r="F8" s="260" t="s">
        <v>677</v>
      </c>
      <c r="G8" s="261"/>
      <c r="H8" s="260"/>
      <c r="I8" s="262" t="s">
        <v>519</v>
      </c>
      <c r="J8" s="260" t="s">
        <v>678</v>
      </c>
      <c r="K8" s="260"/>
      <c r="L8" s="260"/>
      <c r="M8" s="260"/>
      <c r="N8" s="260"/>
      <c r="O8" s="260"/>
      <c r="P8" s="260"/>
      <c r="Q8" s="260"/>
      <c r="R8" s="260"/>
      <c r="S8" s="260"/>
      <c r="T8" s="263"/>
      <c r="U8" s="257" t="s">
        <v>519</v>
      </c>
      <c r="V8" s="264" t="s">
        <v>557</v>
      </c>
      <c r="W8" s="264"/>
      <c r="X8" s="265"/>
      <c r="Y8" s="257" t="s">
        <v>519</v>
      </c>
      <c r="Z8" s="264" t="s">
        <v>557</v>
      </c>
      <c r="AA8" s="264"/>
      <c r="AB8" s="265"/>
    </row>
    <row r="9" spans="1:28" ht="18.75" customHeight="1" x14ac:dyDescent="0.3">
      <c r="A9" s="1510"/>
      <c r="B9" s="1511"/>
      <c r="C9" s="1515"/>
      <c r="D9" s="1519" t="s">
        <v>558</v>
      </c>
      <c r="E9" s="1521" t="s">
        <v>519</v>
      </c>
      <c r="F9" s="1523" t="s">
        <v>559</v>
      </c>
      <c r="G9" s="1523"/>
      <c r="H9" s="1523"/>
      <c r="I9" s="1525" t="s">
        <v>519</v>
      </c>
      <c r="J9" s="1523" t="s">
        <v>679</v>
      </c>
      <c r="K9" s="1523"/>
      <c r="L9" s="1523"/>
      <c r="M9" s="1506"/>
      <c r="N9" s="1506"/>
      <c r="O9" s="1506"/>
      <c r="P9" s="1506"/>
      <c r="Q9" s="268"/>
      <c r="R9" s="268"/>
      <c r="S9" s="268"/>
      <c r="T9" s="269"/>
      <c r="U9" s="266" t="s">
        <v>519</v>
      </c>
      <c r="V9" s="270" t="s">
        <v>560</v>
      </c>
      <c r="W9" s="270"/>
      <c r="X9" s="271"/>
      <c r="Y9" s="266" t="s">
        <v>519</v>
      </c>
      <c r="Z9" s="270" t="s">
        <v>560</v>
      </c>
      <c r="AA9" s="270"/>
      <c r="AB9" s="271"/>
    </row>
    <row r="10" spans="1:28" ht="18.75" customHeight="1" x14ac:dyDescent="0.3">
      <c r="A10" s="1510"/>
      <c r="B10" s="1511"/>
      <c r="C10" s="1515"/>
      <c r="D10" s="1520"/>
      <c r="E10" s="1522"/>
      <c r="F10" s="1524"/>
      <c r="G10" s="1524"/>
      <c r="H10" s="1524"/>
      <c r="I10" s="1526"/>
      <c r="J10" s="1524"/>
      <c r="K10" s="1524"/>
      <c r="L10" s="1524"/>
      <c r="M10" s="1507"/>
      <c r="N10" s="1507"/>
      <c r="O10" s="1507"/>
      <c r="P10" s="1507"/>
      <c r="Q10" s="260"/>
      <c r="R10" s="260"/>
      <c r="S10" s="260"/>
      <c r="T10" s="263"/>
      <c r="U10" s="273"/>
      <c r="V10" s="270"/>
      <c r="W10" s="270"/>
      <c r="X10" s="271"/>
      <c r="Y10" s="273"/>
      <c r="Z10" s="270"/>
      <c r="AA10" s="270"/>
      <c r="AB10" s="271"/>
    </row>
    <row r="11" spans="1:28" ht="18.75" customHeight="1" x14ac:dyDescent="0.3">
      <c r="A11" s="1510"/>
      <c r="B11" s="1511"/>
      <c r="C11" s="1515"/>
      <c r="D11" s="1519" t="s">
        <v>680</v>
      </c>
      <c r="E11" s="1521" t="s">
        <v>519</v>
      </c>
      <c r="F11" s="1523" t="s">
        <v>559</v>
      </c>
      <c r="G11" s="1523"/>
      <c r="H11" s="1523"/>
      <c r="I11" s="1525" t="s">
        <v>519</v>
      </c>
      <c r="J11" s="1523" t="s">
        <v>679</v>
      </c>
      <c r="K11" s="1523"/>
      <c r="L11" s="1523"/>
      <c r="M11" s="1506"/>
      <c r="N11" s="1506"/>
      <c r="O11" s="1506"/>
      <c r="P11" s="1506"/>
      <c r="Q11" s="586"/>
      <c r="R11" s="268"/>
      <c r="S11" s="268"/>
      <c r="T11" s="269"/>
      <c r="U11" s="273"/>
      <c r="V11" s="270"/>
      <c r="W11" s="270"/>
      <c r="X11" s="271"/>
      <c r="Y11" s="273"/>
      <c r="Z11" s="270"/>
      <c r="AA11" s="270"/>
      <c r="AB11" s="271"/>
    </row>
    <row r="12" spans="1:28" ht="18.75" customHeight="1" x14ac:dyDescent="0.3">
      <c r="A12" s="1510"/>
      <c r="B12" s="1511"/>
      <c r="C12" s="1515"/>
      <c r="D12" s="1520"/>
      <c r="E12" s="1522"/>
      <c r="F12" s="1524"/>
      <c r="G12" s="1524"/>
      <c r="H12" s="1524"/>
      <c r="I12" s="1526"/>
      <c r="J12" s="1524"/>
      <c r="K12" s="1524"/>
      <c r="L12" s="1524"/>
      <c r="M12" s="1507"/>
      <c r="N12" s="1507"/>
      <c r="O12" s="1507"/>
      <c r="P12" s="1507"/>
      <c r="Q12" s="260"/>
      <c r="R12" s="260"/>
      <c r="S12" s="260"/>
      <c r="T12" s="263"/>
      <c r="U12" s="273"/>
      <c r="V12" s="270"/>
      <c r="W12" s="270"/>
      <c r="X12" s="271"/>
      <c r="Y12" s="273"/>
      <c r="Z12" s="270"/>
      <c r="AA12" s="270"/>
      <c r="AB12" s="271"/>
    </row>
    <row r="13" spans="1:28" ht="18.75" customHeight="1" x14ac:dyDescent="0.3">
      <c r="A13" s="1510"/>
      <c r="B13" s="1511"/>
      <c r="C13" s="1515"/>
      <c r="D13" s="1519" t="s">
        <v>561</v>
      </c>
      <c r="E13" s="1521" t="s">
        <v>519</v>
      </c>
      <c r="F13" s="1523" t="s">
        <v>559</v>
      </c>
      <c r="G13" s="1523"/>
      <c r="H13" s="1523"/>
      <c r="I13" s="1525" t="s">
        <v>519</v>
      </c>
      <c r="J13" s="1523" t="s">
        <v>679</v>
      </c>
      <c r="K13" s="1523"/>
      <c r="L13" s="1523"/>
      <c r="M13" s="1506"/>
      <c r="N13" s="1506"/>
      <c r="O13" s="1506"/>
      <c r="P13" s="1506"/>
      <c r="Q13" s="268"/>
      <c r="R13" s="268"/>
      <c r="S13" s="268"/>
      <c r="T13" s="269"/>
      <c r="U13" s="273"/>
      <c r="V13" s="270"/>
      <c r="W13" s="270"/>
      <c r="X13" s="271"/>
      <c r="Y13" s="273"/>
      <c r="Z13" s="270"/>
      <c r="AA13" s="270"/>
      <c r="AB13" s="271"/>
    </row>
    <row r="14" spans="1:28" ht="18.75" customHeight="1" x14ac:dyDescent="0.3">
      <c r="A14" s="1510"/>
      <c r="B14" s="1511"/>
      <c r="C14" s="1515"/>
      <c r="D14" s="1520"/>
      <c r="E14" s="1522"/>
      <c r="F14" s="1533"/>
      <c r="G14" s="1533"/>
      <c r="H14" s="1533"/>
      <c r="I14" s="1534"/>
      <c r="J14" s="1533"/>
      <c r="K14" s="1533"/>
      <c r="L14" s="1524"/>
      <c r="M14" s="1507"/>
      <c r="N14" s="1507"/>
      <c r="O14" s="1507"/>
      <c r="P14" s="1507"/>
      <c r="Q14" s="260"/>
      <c r="R14" s="260"/>
      <c r="S14" s="260"/>
      <c r="T14" s="269"/>
      <c r="U14" s="273"/>
      <c r="V14" s="270"/>
      <c r="W14" s="270"/>
      <c r="X14" s="271"/>
      <c r="Y14" s="273"/>
      <c r="Z14" s="270"/>
      <c r="AA14" s="270"/>
      <c r="AB14" s="271"/>
    </row>
    <row r="15" spans="1:28" ht="18.75" customHeight="1" x14ac:dyDescent="0.3">
      <c r="A15" s="1510"/>
      <c r="B15" s="1511"/>
      <c r="C15" s="1515"/>
      <c r="D15" s="274" t="s">
        <v>562</v>
      </c>
      <c r="E15" s="275" t="s">
        <v>519</v>
      </c>
      <c r="F15" s="276" t="s">
        <v>563</v>
      </c>
      <c r="G15" s="277"/>
      <c r="H15" s="300" t="s">
        <v>519</v>
      </c>
      <c r="I15" s="276" t="s">
        <v>564</v>
      </c>
      <c r="J15" s="276"/>
      <c r="K15" s="279"/>
      <c r="L15" s="280"/>
      <c r="M15" s="276"/>
      <c r="N15" s="280"/>
      <c r="O15" s="280"/>
      <c r="P15" s="280"/>
      <c r="Q15" s="280"/>
      <c r="R15" s="280"/>
      <c r="S15" s="280"/>
      <c r="T15" s="281"/>
      <c r="U15" s="273"/>
      <c r="V15" s="270"/>
      <c r="W15" s="270"/>
      <c r="X15" s="271"/>
      <c r="Y15" s="273"/>
      <c r="Z15" s="270"/>
      <c r="AA15" s="270"/>
      <c r="AB15" s="271"/>
    </row>
    <row r="16" spans="1:28" ht="18.75" customHeight="1" x14ac:dyDescent="0.3">
      <c r="A16" s="1510"/>
      <c r="B16" s="1511"/>
      <c r="C16" s="1515"/>
      <c r="D16" s="1529" t="s">
        <v>565</v>
      </c>
      <c r="E16" s="1531" t="s">
        <v>519</v>
      </c>
      <c r="F16" s="1527" t="s">
        <v>559</v>
      </c>
      <c r="G16" s="1527"/>
      <c r="H16" s="1527"/>
      <c r="I16" s="1531" t="s">
        <v>519</v>
      </c>
      <c r="J16" s="1527" t="s">
        <v>679</v>
      </c>
      <c r="K16" s="1527"/>
      <c r="L16" s="1527"/>
      <c r="M16" s="282"/>
      <c r="N16" s="282"/>
      <c r="O16" s="282"/>
      <c r="P16" s="282"/>
      <c r="Q16" s="282"/>
      <c r="R16" s="282"/>
      <c r="S16" s="282"/>
      <c r="T16" s="283"/>
      <c r="U16" s="273"/>
      <c r="V16" s="270"/>
      <c r="W16" s="284"/>
      <c r="X16" s="271"/>
      <c r="Y16" s="273"/>
      <c r="Z16" s="270"/>
      <c r="AA16" s="284"/>
      <c r="AB16" s="271"/>
    </row>
    <row r="17" spans="1:28" ht="18.75" customHeight="1" x14ac:dyDescent="0.3">
      <c r="A17" s="1510"/>
      <c r="B17" s="1511"/>
      <c r="C17" s="1515"/>
      <c r="D17" s="1530"/>
      <c r="E17" s="1532"/>
      <c r="F17" s="1528"/>
      <c r="G17" s="1528"/>
      <c r="H17" s="1528"/>
      <c r="I17" s="1532"/>
      <c r="J17" s="1528"/>
      <c r="K17" s="1528"/>
      <c r="L17" s="1528"/>
      <c r="M17" s="286"/>
      <c r="N17" s="286"/>
      <c r="O17" s="286"/>
      <c r="P17" s="286"/>
      <c r="Q17" s="286"/>
      <c r="R17" s="286"/>
      <c r="S17" s="286"/>
      <c r="T17" s="287"/>
      <c r="U17" s="273"/>
      <c r="V17" s="288"/>
      <c r="W17" s="288"/>
      <c r="X17" s="289"/>
      <c r="Y17" s="273"/>
      <c r="Z17" s="288"/>
      <c r="AA17" s="288"/>
      <c r="AB17" s="289"/>
    </row>
    <row r="18" spans="1:28" ht="18.75" customHeight="1" x14ac:dyDescent="0.3">
      <c r="A18" s="1510"/>
      <c r="B18" s="1511"/>
      <c r="C18" s="1515"/>
      <c r="D18" s="1529" t="s">
        <v>566</v>
      </c>
      <c r="E18" s="1531" t="s">
        <v>681</v>
      </c>
      <c r="F18" s="1527" t="s">
        <v>559</v>
      </c>
      <c r="G18" s="1527"/>
      <c r="H18" s="1527"/>
      <c r="I18" s="1531" t="s">
        <v>519</v>
      </c>
      <c r="J18" s="1527" t="s">
        <v>679</v>
      </c>
      <c r="K18" s="1527"/>
      <c r="L18" s="1527"/>
      <c r="M18" s="282"/>
      <c r="N18" s="282"/>
      <c r="O18" s="282"/>
      <c r="P18" s="282"/>
      <c r="Q18" s="282"/>
      <c r="R18" s="282"/>
      <c r="S18" s="282"/>
      <c r="T18" s="283"/>
      <c r="U18" s="273"/>
      <c r="V18" s="288"/>
      <c r="W18" s="288"/>
      <c r="X18" s="289"/>
      <c r="Y18" s="273"/>
      <c r="Z18" s="288"/>
      <c r="AA18" s="288"/>
      <c r="AB18" s="289"/>
    </row>
    <row r="19" spans="1:28" ht="18.75" customHeight="1" x14ac:dyDescent="0.3">
      <c r="A19" s="1510"/>
      <c r="B19" s="1511"/>
      <c r="C19" s="1515"/>
      <c r="D19" s="1530"/>
      <c r="E19" s="1532"/>
      <c r="F19" s="1528"/>
      <c r="G19" s="1528"/>
      <c r="H19" s="1528"/>
      <c r="I19" s="1532"/>
      <c r="J19" s="1528"/>
      <c r="K19" s="1528"/>
      <c r="L19" s="1528"/>
      <c r="M19" s="286"/>
      <c r="N19" s="286"/>
      <c r="O19" s="286"/>
      <c r="P19" s="286"/>
      <c r="Q19" s="286"/>
      <c r="R19" s="286"/>
      <c r="S19" s="286"/>
      <c r="T19" s="287"/>
      <c r="U19" s="273"/>
      <c r="V19" s="288"/>
      <c r="W19" s="288"/>
      <c r="X19" s="289"/>
      <c r="Y19" s="273"/>
      <c r="Z19" s="288"/>
      <c r="AA19" s="288"/>
      <c r="AB19" s="289"/>
    </row>
    <row r="20" spans="1:28" ht="18.75" customHeight="1" x14ac:dyDescent="0.3">
      <c r="A20" s="1510"/>
      <c r="B20" s="1511"/>
      <c r="C20" s="1515"/>
      <c r="D20" s="290" t="s">
        <v>567</v>
      </c>
      <c r="E20" s="291" t="s">
        <v>519</v>
      </c>
      <c r="F20" s="292" t="s">
        <v>568</v>
      </c>
      <c r="G20" s="292"/>
      <c r="H20" s="293" t="s">
        <v>519</v>
      </c>
      <c r="I20" s="292" t="s">
        <v>564</v>
      </c>
      <c r="J20" s="292"/>
      <c r="K20" s="294"/>
      <c r="L20" s="292"/>
      <c r="M20" s="295"/>
      <c r="N20" s="295"/>
      <c r="O20" s="295"/>
      <c r="P20" s="295"/>
      <c r="Q20" s="295"/>
      <c r="R20" s="295"/>
      <c r="S20" s="295"/>
      <c r="T20" s="296"/>
      <c r="U20" s="273"/>
      <c r="V20" s="288"/>
      <c r="W20" s="288"/>
      <c r="X20" s="289"/>
      <c r="Y20" s="273"/>
      <c r="Z20" s="288"/>
      <c r="AA20" s="288"/>
      <c r="AB20" s="289"/>
    </row>
    <row r="21" spans="1:28" ht="18.75" customHeight="1" x14ac:dyDescent="0.3">
      <c r="A21" s="1510"/>
      <c r="B21" s="1511"/>
      <c r="C21" s="1515"/>
      <c r="D21" s="297" t="s">
        <v>569</v>
      </c>
      <c r="E21" s="298" t="s">
        <v>519</v>
      </c>
      <c r="F21" s="299" t="s">
        <v>568</v>
      </c>
      <c r="G21" s="299"/>
      <c r="H21" s="300" t="s">
        <v>519</v>
      </c>
      <c r="I21" s="299" t="s">
        <v>570</v>
      </c>
      <c r="J21" s="299"/>
      <c r="K21" s="300" t="s">
        <v>519</v>
      </c>
      <c r="L21" s="299" t="s">
        <v>571</v>
      </c>
      <c r="M21" s="301"/>
      <c r="N21" s="300" t="s">
        <v>519</v>
      </c>
      <c r="O21" s="299" t="s">
        <v>572</v>
      </c>
      <c r="P21" s="301"/>
      <c r="Q21" s="301"/>
      <c r="R21" s="301"/>
      <c r="S21" s="301"/>
      <c r="T21" s="302"/>
      <c r="U21" s="273"/>
      <c r="V21" s="288"/>
      <c r="W21" s="288"/>
      <c r="X21" s="289"/>
      <c r="Y21" s="273"/>
      <c r="Z21" s="288"/>
      <c r="AA21" s="288"/>
      <c r="AB21" s="289"/>
    </row>
    <row r="22" spans="1:28" ht="18.75" customHeight="1" x14ac:dyDescent="0.3">
      <c r="A22" s="1510"/>
      <c r="B22" s="1511"/>
      <c r="C22" s="1515"/>
      <c r="D22" s="303" t="s">
        <v>573</v>
      </c>
      <c r="E22" s="304" t="s">
        <v>519</v>
      </c>
      <c r="F22" s="305" t="s">
        <v>563</v>
      </c>
      <c r="G22" s="305"/>
      <c r="H22" s="306" t="s">
        <v>519</v>
      </c>
      <c r="I22" s="305" t="s">
        <v>574</v>
      </c>
      <c r="J22" s="305"/>
      <c r="K22" s="306" t="s">
        <v>519</v>
      </c>
      <c r="L22" s="305" t="s">
        <v>575</v>
      </c>
      <c r="M22" s="307"/>
      <c r="N22" s="306"/>
      <c r="O22" s="305"/>
      <c r="P22" s="307"/>
      <c r="Q22" s="307"/>
      <c r="R22" s="307"/>
      <c r="S22" s="307"/>
      <c r="T22" s="308"/>
      <c r="U22" s="273"/>
      <c r="V22" s="288"/>
      <c r="W22" s="288"/>
      <c r="X22" s="289"/>
      <c r="Y22" s="273"/>
      <c r="Z22" s="288"/>
      <c r="AA22" s="288"/>
      <c r="AB22" s="289"/>
    </row>
    <row r="23" spans="1:28" ht="18.75" customHeight="1" x14ac:dyDescent="0.3">
      <c r="A23" s="1510"/>
      <c r="B23" s="1511"/>
      <c r="C23" s="1516"/>
      <c r="D23" s="309" t="s">
        <v>576</v>
      </c>
      <c r="E23" s="310" t="s">
        <v>519</v>
      </c>
      <c r="F23" s="311" t="s">
        <v>568</v>
      </c>
      <c r="G23" s="311"/>
      <c r="H23" s="312" t="s">
        <v>519</v>
      </c>
      <c r="I23" s="311" t="s">
        <v>564</v>
      </c>
      <c r="J23" s="311"/>
      <c r="K23" s="311"/>
      <c r="L23" s="311"/>
      <c r="M23" s="313"/>
      <c r="N23" s="313"/>
      <c r="O23" s="313"/>
      <c r="P23" s="313"/>
      <c r="Q23" s="313"/>
      <c r="R23" s="313"/>
      <c r="S23" s="313"/>
      <c r="T23" s="314"/>
      <c r="U23" s="315"/>
      <c r="V23" s="316"/>
      <c r="W23" s="316"/>
      <c r="X23" s="317"/>
      <c r="Y23" s="315"/>
      <c r="Z23" s="316"/>
      <c r="AA23" s="316"/>
      <c r="AB23" s="317"/>
    </row>
    <row r="24" spans="1:28" ht="18.75" customHeight="1" x14ac:dyDescent="0.3">
      <c r="A24" s="1510"/>
      <c r="B24" s="1511"/>
      <c r="C24" s="1514" t="s">
        <v>577</v>
      </c>
      <c r="D24" s="258" t="s">
        <v>554</v>
      </c>
      <c r="E24" s="259" t="s">
        <v>519</v>
      </c>
      <c r="F24" s="260" t="s">
        <v>677</v>
      </c>
      <c r="G24" s="261"/>
      <c r="H24" s="260"/>
      <c r="I24" s="262" t="s">
        <v>519</v>
      </c>
      <c r="J24" s="260" t="s">
        <v>678</v>
      </c>
      <c r="K24" s="260"/>
      <c r="L24" s="260"/>
      <c r="M24" s="260"/>
      <c r="N24" s="260"/>
      <c r="O24" s="260"/>
      <c r="P24" s="260"/>
      <c r="Q24" s="260"/>
      <c r="R24" s="260"/>
      <c r="S24" s="260"/>
      <c r="T24" s="263"/>
      <c r="U24" s="257" t="s">
        <v>519</v>
      </c>
      <c r="V24" s="264" t="s">
        <v>557</v>
      </c>
      <c r="W24" s="264"/>
      <c r="X24" s="289"/>
      <c r="Y24" s="257" t="s">
        <v>519</v>
      </c>
      <c r="Z24" s="264" t="s">
        <v>557</v>
      </c>
      <c r="AA24" s="264"/>
      <c r="AB24" s="289"/>
    </row>
    <row r="25" spans="1:28" ht="18.75" customHeight="1" x14ac:dyDescent="0.3">
      <c r="A25" s="1510"/>
      <c r="B25" s="1511"/>
      <c r="C25" s="1517"/>
      <c r="D25" s="1519" t="s">
        <v>558</v>
      </c>
      <c r="E25" s="1521" t="s">
        <v>519</v>
      </c>
      <c r="F25" s="1523" t="s">
        <v>559</v>
      </c>
      <c r="G25" s="1523"/>
      <c r="H25" s="1523"/>
      <c r="I25" s="1525" t="s">
        <v>519</v>
      </c>
      <c r="J25" s="1523" t="s">
        <v>679</v>
      </c>
      <c r="K25" s="1523"/>
      <c r="L25" s="1523"/>
      <c r="M25" s="1506"/>
      <c r="N25" s="1506"/>
      <c r="O25" s="1506"/>
      <c r="P25" s="1506"/>
      <c r="Q25" s="268"/>
      <c r="R25" s="268"/>
      <c r="S25" s="268"/>
      <c r="T25" s="269"/>
      <c r="U25" s="266" t="s">
        <v>519</v>
      </c>
      <c r="V25" s="270" t="s">
        <v>560</v>
      </c>
      <c r="W25" s="270"/>
      <c r="X25" s="289"/>
      <c r="Y25" s="266" t="s">
        <v>519</v>
      </c>
      <c r="Z25" s="270" t="s">
        <v>560</v>
      </c>
      <c r="AA25" s="270"/>
      <c r="AB25" s="289"/>
    </row>
    <row r="26" spans="1:28" ht="18.75" customHeight="1" x14ac:dyDescent="0.3">
      <c r="A26" s="1510"/>
      <c r="B26" s="1511"/>
      <c r="C26" s="1517"/>
      <c r="D26" s="1520"/>
      <c r="E26" s="1522"/>
      <c r="F26" s="1524"/>
      <c r="G26" s="1524"/>
      <c r="H26" s="1524"/>
      <c r="I26" s="1526"/>
      <c r="J26" s="1524"/>
      <c r="K26" s="1524"/>
      <c r="L26" s="1524"/>
      <c r="M26" s="1507"/>
      <c r="N26" s="1507"/>
      <c r="O26" s="1507"/>
      <c r="P26" s="1507"/>
      <c r="Q26" s="260"/>
      <c r="R26" s="260"/>
      <c r="S26" s="260"/>
      <c r="T26" s="263"/>
      <c r="U26" s="273"/>
      <c r="V26" s="288"/>
      <c r="W26" s="288"/>
      <c r="X26" s="289"/>
      <c r="Y26" s="273"/>
      <c r="Z26" s="288"/>
      <c r="AA26" s="288"/>
      <c r="AB26" s="289"/>
    </row>
    <row r="27" spans="1:28" ht="18.75" customHeight="1" x14ac:dyDescent="0.3">
      <c r="A27" s="1510"/>
      <c r="B27" s="1511"/>
      <c r="C27" s="1517"/>
      <c r="D27" s="1519" t="s">
        <v>680</v>
      </c>
      <c r="E27" s="1521" t="s">
        <v>519</v>
      </c>
      <c r="F27" s="1523" t="s">
        <v>559</v>
      </c>
      <c r="G27" s="1523"/>
      <c r="H27" s="1523"/>
      <c r="I27" s="1525" t="s">
        <v>519</v>
      </c>
      <c r="J27" s="1523" t="s">
        <v>679</v>
      </c>
      <c r="K27" s="1523"/>
      <c r="L27" s="1523"/>
      <c r="M27" s="1506"/>
      <c r="N27" s="1506"/>
      <c r="O27" s="1506"/>
      <c r="P27" s="1506"/>
      <c r="Q27" s="268"/>
      <c r="R27" s="268"/>
      <c r="S27" s="268"/>
      <c r="T27" s="269"/>
      <c r="U27" s="273"/>
      <c r="V27" s="270"/>
      <c r="W27" s="270"/>
      <c r="X27" s="271"/>
      <c r="Y27" s="273"/>
      <c r="Z27" s="270"/>
      <c r="AA27" s="270"/>
      <c r="AB27" s="271"/>
    </row>
    <row r="28" spans="1:28" ht="18.75" customHeight="1" x14ac:dyDescent="0.3">
      <c r="A28" s="1510"/>
      <c r="B28" s="1511"/>
      <c r="C28" s="1517"/>
      <c r="D28" s="1520"/>
      <c r="E28" s="1522"/>
      <c r="F28" s="1524"/>
      <c r="G28" s="1524"/>
      <c r="H28" s="1524"/>
      <c r="I28" s="1526"/>
      <c r="J28" s="1524"/>
      <c r="K28" s="1524"/>
      <c r="L28" s="1524"/>
      <c r="M28" s="1507"/>
      <c r="N28" s="1507"/>
      <c r="O28" s="1507"/>
      <c r="P28" s="1507"/>
      <c r="Q28" s="260"/>
      <c r="R28" s="260"/>
      <c r="S28" s="260"/>
      <c r="T28" s="263"/>
      <c r="U28" s="273"/>
      <c r="V28" s="270"/>
      <c r="W28" s="270"/>
      <c r="X28" s="271"/>
      <c r="Y28" s="273"/>
      <c r="Z28" s="270"/>
      <c r="AA28" s="270"/>
      <c r="AB28" s="271"/>
    </row>
    <row r="29" spans="1:28" ht="18.75" customHeight="1" x14ac:dyDescent="0.3">
      <c r="A29" s="1510"/>
      <c r="B29" s="1511"/>
      <c r="C29" s="1517"/>
      <c r="D29" s="1519" t="s">
        <v>561</v>
      </c>
      <c r="E29" s="1521" t="s">
        <v>519</v>
      </c>
      <c r="F29" s="1523" t="s">
        <v>559</v>
      </c>
      <c r="G29" s="1523"/>
      <c r="H29" s="1523"/>
      <c r="I29" s="1525" t="s">
        <v>519</v>
      </c>
      <c r="J29" s="1523" t="s">
        <v>679</v>
      </c>
      <c r="K29" s="1523"/>
      <c r="L29" s="1523"/>
      <c r="M29" s="1506"/>
      <c r="N29" s="1506"/>
      <c r="O29" s="1506"/>
      <c r="P29" s="1506"/>
      <c r="Q29" s="268"/>
      <c r="R29" s="268"/>
      <c r="S29" s="268"/>
      <c r="T29" s="269"/>
      <c r="U29" s="273"/>
      <c r="V29" s="288"/>
      <c r="W29" s="288"/>
      <c r="X29" s="289"/>
      <c r="Y29" s="273"/>
      <c r="Z29" s="288"/>
      <c r="AA29" s="288"/>
      <c r="AB29" s="289"/>
    </row>
    <row r="30" spans="1:28" ht="18.75" customHeight="1" x14ac:dyDescent="0.3">
      <c r="A30" s="1510"/>
      <c r="B30" s="1511"/>
      <c r="C30" s="1517"/>
      <c r="D30" s="1520"/>
      <c r="E30" s="1522"/>
      <c r="F30" s="1524"/>
      <c r="G30" s="1524"/>
      <c r="H30" s="1524"/>
      <c r="I30" s="1526"/>
      <c r="J30" s="1524"/>
      <c r="K30" s="1524"/>
      <c r="L30" s="1524"/>
      <c r="M30" s="1507"/>
      <c r="N30" s="1507"/>
      <c r="O30" s="1507"/>
      <c r="P30" s="1507"/>
      <c r="Q30" s="260"/>
      <c r="R30" s="260"/>
      <c r="S30" s="260"/>
      <c r="T30" s="268"/>
      <c r="U30" s="273"/>
      <c r="V30" s="288"/>
      <c r="W30" s="288"/>
      <c r="X30" s="289"/>
      <c r="Y30" s="273"/>
      <c r="Z30" s="288"/>
      <c r="AA30" s="288"/>
      <c r="AB30" s="289"/>
    </row>
    <row r="31" spans="1:28" ht="18.75" customHeight="1" x14ac:dyDescent="0.3">
      <c r="A31" s="1510"/>
      <c r="B31" s="1511"/>
      <c r="C31" s="1517"/>
      <c r="D31" s="318" t="s">
        <v>569</v>
      </c>
      <c r="E31" s="298" t="s">
        <v>519</v>
      </c>
      <c r="F31" s="299" t="s">
        <v>568</v>
      </c>
      <c r="G31" s="299"/>
      <c r="H31" s="300" t="s">
        <v>519</v>
      </c>
      <c r="I31" s="299" t="s">
        <v>570</v>
      </c>
      <c r="J31" s="299"/>
      <c r="K31" s="300" t="s">
        <v>519</v>
      </c>
      <c r="L31" s="299" t="s">
        <v>571</v>
      </c>
      <c r="M31" s="301"/>
      <c r="N31" s="300" t="s">
        <v>519</v>
      </c>
      <c r="O31" s="299" t="s">
        <v>572</v>
      </c>
      <c r="P31" s="301"/>
      <c r="Q31" s="301"/>
      <c r="R31" s="301"/>
      <c r="S31" s="301"/>
      <c r="T31" s="302"/>
      <c r="U31" s="266"/>
      <c r="V31" s="270"/>
      <c r="W31" s="270"/>
      <c r="X31" s="289"/>
      <c r="Y31" s="266"/>
      <c r="Z31" s="270"/>
      <c r="AA31" s="270"/>
      <c r="AB31" s="289"/>
    </row>
    <row r="32" spans="1:28" ht="18.75" customHeight="1" x14ac:dyDescent="0.3">
      <c r="A32" s="1510"/>
      <c r="B32" s="1511"/>
      <c r="C32" s="1517"/>
      <c r="D32" s="318" t="s">
        <v>578</v>
      </c>
      <c r="E32" s="304" t="s">
        <v>519</v>
      </c>
      <c r="F32" s="305" t="s">
        <v>563</v>
      </c>
      <c r="G32" s="305"/>
      <c r="H32" s="306" t="s">
        <v>519</v>
      </c>
      <c r="I32" s="305" t="s">
        <v>574</v>
      </c>
      <c r="J32" s="305"/>
      <c r="K32" s="306" t="s">
        <v>519</v>
      </c>
      <c r="L32" s="305" t="s">
        <v>575</v>
      </c>
      <c r="M32" s="307"/>
      <c r="N32" s="306"/>
      <c r="O32" s="305"/>
      <c r="P32" s="307"/>
      <c r="Q32" s="307"/>
      <c r="R32" s="307"/>
      <c r="S32" s="307"/>
      <c r="T32" s="308"/>
      <c r="U32" s="266"/>
      <c r="V32" s="270"/>
      <c r="W32" s="270"/>
      <c r="X32" s="289"/>
      <c r="Y32" s="266"/>
      <c r="Z32" s="270"/>
      <c r="AA32" s="270"/>
      <c r="AB32" s="289"/>
    </row>
    <row r="33" spans="1:28" ht="18.75" customHeight="1" x14ac:dyDescent="0.3">
      <c r="A33" s="1512"/>
      <c r="B33" s="1513"/>
      <c r="C33" s="1518"/>
      <c r="D33" s="318" t="s">
        <v>579</v>
      </c>
      <c r="E33" s="310" t="s">
        <v>519</v>
      </c>
      <c r="F33" s="311" t="s">
        <v>568</v>
      </c>
      <c r="G33" s="311"/>
      <c r="H33" s="312" t="s">
        <v>519</v>
      </c>
      <c r="I33" s="311" t="s">
        <v>564</v>
      </c>
      <c r="J33" s="311"/>
      <c r="K33" s="311"/>
      <c r="L33" s="311"/>
      <c r="M33" s="313"/>
      <c r="N33" s="313"/>
      <c r="O33" s="313"/>
      <c r="P33" s="313"/>
      <c r="Q33" s="313"/>
      <c r="R33" s="313"/>
      <c r="S33" s="313"/>
      <c r="T33" s="314"/>
      <c r="U33" s="273"/>
      <c r="V33" s="288"/>
      <c r="W33" s="288"/>
      <c r="X33" s="289"/>
      <c r="Y33" s="273"/>
      <c r="Z33" s="288"/>
      <c r="AA33" s="288"/>
      <c r="AB33" s="289"/>
    </row>
    <row r="34" spans="1:28" ht="18.75" customHeight="1" x14ac:dyDescent="0.3">
      <c r="A34" s="1508" t="s">
        <v>580</v>
      </c>
      <c r="B34" s="1509"/>
      <c r="C34" s="1514" t="s">
        <v>581</v>
      </c>
      <c r="D34" s="319" t="s">
        <v>582</v>
      </c>
      <c r="E34" s="320" t="s">
        <v>519</v>
      </c>
      <c r="F34" s="321" t="s">
        <v>568</v>
      </c>
      <c r="G34" s="321"/>
      <c r="H34" s="322"/>
      <c r="I34" s="278" t="s">
        <v>519</v>
      </c>
      <c r="J34" s="321" t="s">
        <v>583</v>
      </c>
      <c r="K34" s="321"/>
      <c r="L34" s="322"/>
      <c r="M34" s="278" t="s">
        <v>519</v>
      </c>
      <c r="N34" s="323" t="s">
        <v>584</v>
      </c>
      <c r="O34" s="323"/>
      <c r="P34" s="285"/>
      <c r="Q34" s="285"/>
      <c r="R34" s="285"/>
      <c r="S34" s="285"/>
      <c r="T34" s="324"/>
      <c r="U34" s="257" t="s">
        <v>519</v>
      </c>
      <c r="V34" s="264" t="s">
        <v>557</v>
      </c>
      <c r="W34" s="264"/>
      <c r="X34" s="265"/>
      <c r="Y34" s="257" t="s">
        <v>519</v>
      </c>
      <c r="Z34" s="264" t="s">
        <v>557</v>
      </c>
      <c r="AA34" s="264"/>
      <c r="AB34" s="265"/>
    </row>
    <row r="35" spans="1:28" ht="18.75" customHeight="1" x14ac:dyDescent="0.3">
      <c r="A35" s="1510"/>
      <c r="B35" s="1511"/>
      <c r="C35" s="1515"/>
      <c r="D35" s="325" t="s">
        <v>585</v>
      </c>
      <c r="E35" s="262" t="s">
        <v>519</v>
      </c>
      <c r="F35" s="268" t="s">
        <v>677</v>
      </c>
      <c r="G35" s="268"/>
      <c r="H35" s="326"/>
      <c r="I35" s="262" t="s">
        <v>519</v>
      </c>
      <c r="J35" s="268" t="s">
        <v>678</v>
      </c>
      <c r="K35" s="268"/>
      <c r="L35" s="327"/>
      <c r="M35" s="293"/>
      <c r="N35" s="328"/>
      <c r="O35" s="272"/>
      <c r="P35" s="272"/>
      <c r="Q35" s="272"/>
      <c r="R35" s="272"/>
      <c r="S35" s="272"/>
      <c r="T35" s="329"/>
      <c r="U35" s="266" t="s">
        <v>519</v>
      </c>
      <c r="V35" s="270" t="s">
        <v>560</v>
      </c>
      <c r="W35" s="284"/>
      <c r="X35" s="271"/>
      <c r="Y35" s="266" t="s">
        <v>519</v>
      </c>
      <c r="Z35" s="270" t="s">
        <v>560</v>
      </c>
      <c r="AA35" s="284"/>
      <c r="AB35" s="271"/>
    </row>
    <row r="36" spans="1:28" ht="18.75" customHeight="1" x14ac:dyDescent="0.3">
      <c r="A36" s="1510"/>
      <c r="B36" s="1511"/>
      <c r="C36" s="1515"/>
      <c r="D36" s="290" t="s">
        <v>586</v>
      </c>
      <c r="E36" s="291" t="s">
        <v>519</v>
      </c>
      <c r="F36" s="292" t="s">
        <v>555</v>
      </c>
      <c r="G36" s="330"/>
      <c r="H36" s="327"/>
      <c r="I36" s="293" t="s">
        <v>519</v>
      </c>
      <c r="J36" s="292" t="s">
        <v>556</v>
      </c>
      <c r="K36" s="293"/>
      <c r="L36" s="326"/>
      <c r="M36" s="262"/>
      <c r="N36" s="331"/>
      <c r="O36" s="272"/>
      <c r="P36" s="272"/>
      <c r="Q36" s="272"/>
      <c r="R36" s="272"/>
      <c r="S36" s="272"/>
      <c r="T36" s="329"/>
      <c r="V36" s="270"/>
      <c r="W36" s="270"/>
      <c r="X36" s="271"/>
      <c r="Y36" s="332"/>
      <c r="Z36" s="270"/>
      <c r="AA36" s="270"/>
      <c r="AB36" s="271"/>
    </row>
    <row r="37" spans="1:28" ht="18.75" customHeight="1" x14ac:dyDescent="0.3">
      <c r="A37" s="1510"/>
      <c r="B37" s="1511"/>
      <c r="C37" s="1515"/>
      <c r="D37" s="333" t="s">
        <v>587</v>
      </c>
      <c r="E37" s="304" t="s">
        <v>519</v>
      </c>
      <c r="F37" s="299" t="s">
        <v>568</v>
      </c>
      <c r="G37" s="334"/>
      <c r="H37" s="300" t="s">
        <v>519</v>
      </c>
      <c r="I37" s="299" t="s">
        <v>564</v>
      </c>
      <c r="J37" s="335"/>
      <c r="K37" s="335"/>
      <c r="L37" s="335"/>
      <c r="M37" s="335"/>
      <c r="N37" s="335"/>
      <c r="O37" s="335"/>
      <c r="P37" s="335"/>
      <c r="Q37" s="335"/>
      <c r="R37" s="335"/>
      <c r="S37" s="335"/>
      <c r="T37" s="336"/>
      <c r="Y37" s="332"/>
      <c r="AB37" s="337"/>
    </row>
    <row r="38" spans="1:28" ht="18.75" customHeight="1" x14ac:dyDescent="0.3">
      <c r="A38" s="1510"/>
      <c r="B38" s="1511"/>
      <c r="C38" s="1515"/>
      <c r="D38" s="338" t="s">
        <v>588</v>
      </c>
      <c r="E38" s="304" t="s">
        <v>519</v>
      </c>
      <c r="F38" s="299" t="s">
        <v>568</v>
      </c>
      <c r="G38" s="334"/>
      <c r="H38" s="300" t="s">
        <v>519</v>
      </c>
      <c r="I38" s="299" t="s">
        <v>564</v>
      </c>
      <c r="J38" s="335"/>
      <c r="K38" s="335"/>
      <c r="L38" s="335"/>
      <c r="M38" s="335"/>
      <c r="N38" s="335"/>
      <c r="O38" s="335"/>
      <c r="P38" s="335"/>
      <c r="Q38" s="335"/>
      <c r="R38" s="335"/>
      <c r="S38" s="335"/>
      <c r="T38" s="336"/>
      <c r="U38" s="332"/>
      <c r="V38" s="284"/>
      <c r="W38" s="284"/>
      <c r="X38" s="271"/>
      <c r="Y38" s="332"/>
      <c r="Z38" s="284"/>
      <c r="AA38" s="284"/>
      <c r="AB38" s="271"/>
    </row>
    <row r="39" spans="1:28" ht="18.75" customHeight="1" x14ac:dyDescent="0.3">
      <c r="A39" s="1510"/>
      <c r="B39" s="1511"/>
      <c r="C39" s="1515"/>
      <c r="D39" s="270" t="s">
        <v>589</v>
      </c>
      <c r="E39" s="339" t="s">
        <v>519</v>
      </c>
      <c r="F39" s="299" t="s">
        <v>568</v>
      </c>
      <c r="G39" s="299"/>
      <c r="H39" s="340" t="s">
        <v>519</v>
      </c>
      <c r="I39" s="299" t="s">
        <v>564</v>
      </c>
      <c r="J39" s="335"/>
      <c r="K39" s="335"/>
      <c r="L39" s="335"/>
      <c r="M39" s="335"/>
      <c r="N39" s="335"/>
      <c r="O39" s="335"/>
      <c r="P39" s="335"/>
      <c r="Q39" s="335"/>
      <c r="R39" s="335"/>
      <c r="S39" s="335"/>
      <c r="T39" s="336"/>
      <c r="U39" s="332"/>
      <c r="V39" s="284"/>
      <c r="W39" s="284"/>
      <c r="X39" s="271"/>
      <c r="Y39" s="332"/>
      <c r="Z39" s="284"/>
      <c r="AA39" s="284"/>
      <c r="AB39" s="271"/>
    </row>
    <row r="40" spans="1:28" ht="18.75" customHeight="1" x14ac:dyDescent="0.3">
      <c r="A40" s="1510"/>
      <c r="B40" s="1511"/>
      <c r="C40" s="1515"/>
      <c r="D40" s="341" t="s">
        <v>590</v>
      </c>
      <c r="E40" s="339" t="s">
        <v>519</v>
      </c>
      <c r="F40" s="299" t="s">
        <v>568</v>
      </c>
      <c r="G40" s="299"/>
      <c r="H40" s="340" t="s">
        <v>519</v>
      </c>
      <c r="I40" s="299" t="s">
        <v>564</v>
      </c>
      <c r="J40" s="335"/>
      <c r="K40" s="335"/>
      <c r="L40" s="335"/>
      <c r="M40" s="335"/>
      <c r="N40" s="335"/>
      <c r="O40" s="335"/>
      <c r="P40" s="335"/>
      <c r="Q40" s="335"/>
      <c r="R40" s="335"/>
      <c r="S40" s="335"/>
      <c r="T40" s="336"/>
      <c r="U40" s="332"/>
      <c r="V40" s="284"/>
      <c r="W40" s="284"/>
      <c r="X40" s="271"/>
      <c r="Y40" s="332"/>
      <c r="Z40" s="284"/>
      <c r="AA40" s="284"/>
      <c r="AB40" s="271"/>
    </row>
    <row r="41" spans="1:28" ht="18.5" customHeight="1" x14ac:dyDescent="0.3">
      <c r="A41" s="1510"/>
      <c r="B41" s="1511"/>
      <c r="C41" s="1515"/>
      <c r="D41" s="342" t="s">
        <v>591</v>
      </c>
      <c r="E41" s="343" t="s">
        <v>519</v>
      </c>
      <c r="F41" s="292" t="s">
        <v>568</v>
      </c>
      <c r="G41" s="292"/>
      <c r="H41" s="344" t="s">
        <v>519</v>
      </c>
      <c r="I41" s="292" t="s">
        <v>564</v>
      </c>
      <c r="J41" s="328"/>
      <c r="K41" s="328"/>
      <c r="L41" s="328"/>
      <c r="M41" s="328"/>
      <c r="N41" s="328"/>
      <c r="O41" s="328"/>
      <c r="P41" s="328"/>
      <c r="Q41" s="328"/>
      <c r="R41" s="328"/>
      <c r="S41" s="328"/>
      <c r="T41" s="345"/>
      <c r="U41" s="332"/>
      <c r="V41" s="284"/>
      <c r="W41" s="284"/>
      <c r="X41" s="271"/>
      <c r="Y41" s="332"/>
      <c r="Z41" s="284"/>
      <c r="AA41" s="284"/>
      <c r="AB41" s="271"/>
    </row>
    <row r="42" spans="1:28" ht="18.75" customHeight="1" x14ac:dyDescent="0.3">
      <c r="A42" s="1510"/>
      <c r="B42" s="1511"/>
      <c r="C42" s="1515"/>
      <c r="D42" s="333" t="s">
        <v>592</v>
      </c>
      <c r="E42" s="298" t="s">
        <v>519</v>
      </c>
      <c r="F42" s="299" t="s">
        <v>568</v>
      </c>
      <c r="G42" s="299"/>
      <c r="H42" s="300" t="s">
        <v>519</v>
      </c>
      <c r="I42" s="299" t="s">
        <v>593</v>
      </c>
      <c r="J42" s="299"/>
      <c r="K42" s="300" t="s">
        <v>519</v>
      </c>
      <c r="L42" s="299" t="s">
        <v>594</v>
      </c>
      <c r="M42" s="301"/>
      <c r="N42" s="300" t="s">
        <v>519</v>
      </c>
      <c r="O42" s="299" t="s">
        <v>595</v>
      </c>
      <c r="P42" s="301"/>
      <c r="Q42" s="301"/>
      <c r="R42" s="299"/>
      <c r="S42" s="299"/>
      <c r="T42" s="346"/>
      <c r="U42" s="332"/>
      <c r="V42" s="284"/>
      <c r="W42" s="284"/>
      <c r="X42" s="271"/>
      <c r="Y42" s="332"/>
      <c r="Z42" s="284"/>
      <c r="AA42" s="284"/>
      <c r="AB42" s="271"/>
    </row>
    <row r="43" spans="1:28" ht="18.75" customHeight="1" x14ac:dyDescent="0.3">
      <c r="A43" s="1510"/>
      <c r="B43" s="1511"/>
      <c r="C43" s="1515"/>
      <c r="D43" s="341" t="s">
        <v>596</v>
      </c>
      <c r="E43" s="304" t="s">
        <v>519</v>
      </c>
      <c r="F43" s="299" t="s">
        <v>568</v>
      </c>
      <c r="G43" s="299"/>
      <c r="H43" s="306" t="s">
        <v>519</v>
      </c>
      <c r="I43" s="299" t="s">
        <v>597</v>
      </c>
      <c r="J43" s="299"/>
      <c r="K43" s="347" t="s">
        <v>519</v>
      </c>
      <c r="L43" s="299" t="s">
        <v>598</v>
      </c>
      <c r="M43" s="335"/>
      <c r="N43" s="335"/>
      <c r="O43" s="335"/>
      <c r="P43" s="335"/>
      <c r="Q43" s="335"/>
      <c r="R43" s="335"/>
      <c r="S43" s="335"/>
      <c r="T43" s="336"/>
      <c r="U43" s="332"/>
      <c r="V43" s="284"/>
      <c r="W43" s="284"/>
      <c r="X43" s="271"/>
      <c r="Y43" s="332"/>
      <c r="Z43" s="284"/>
      <c r="AA43" s="284"/>
      <c r="AB43" s="271"/>
    </row>
    <row r="44" spans="1:28" ht="18.75" customHeight="1" x14ac:dyDescent="0.3">
      <c r="A44" s="1510"/>
      <c r="B44" s="1511"/>
      <c r="C44" s="1515"/>
      <c r="D44" s="333" t="s">
        <v>599</v>
      </c>
      <c r="E44" s="304" t="s">
        <v>519</v>
      </c>
      <c r="F44" s="299" t="s">
        <v>568</v>
      </c>
      <c r="G44" s="334"/>
      <c r="H44" s="300" t="s">
        <v>519</v>
      </c>
      <c r="I44" s="299" t="s">
        <v>564</v>
      </c>
      <c r="J44" s="335"/>
      <c r="K44" s="335"/>
      <c r="L44" s="335"/>
      <c r="M44" s="335"/>
      <c r="N44" s="335"/>
      <c r="O44" s="335"/>
      <c r="P44" s="335"/>
      <c r="Q44" s="335"/>
      <c r="R44" s="335"/>
      <c r="S44" s="335"/>
      <c r="T44" s="336"/>
      <c r="U44" s="332"/>
      <c r="V44" s="284"/>
      <c r="W44" s="284"/>
      <c r="X44" s="271"/>
      <c r="Y44" s="332"/>
      <c r="Z44" s="284"/>
      <c r="AA44" s="284"/>
      <c r="AB44" s="271"/>
    </row>
    <row r="45" spans="1:28" ht="18.75" customHeight="1" x14ac:dyDescent="0.3">
      <c r="A45" s="1510"/>
      <c r="B45" s="1511"/>
      <c r="C45" s="1515"/>
      <c r="D45" s="297" t="s">
        <v>569</v>
      </c>
      <c r="E45" s="298" t="s">
        <v>519</v>
      </c>
      <c r="F45" s="299" t="s">
        <v>568</v>
      </c>
      <c r="G45" s="299"/>
      <c r="H45" s="300" t="s">
        <v>519</v>
      </c>
      <c r="I45" s="299" t="s">
        <v>570</v>
      </c>
      <c r="J45" s="299"/>
      <c r="K45" s="300" t="s">
        <v>519</v>
      </c>
      <c r="L45" s="299" t="s">
        <v>571</v>
      </c>
      <c r="M45" s="301"/>
      <c r="N45" s="300" t="s">
        <v>519</v>
      </c>
      <c r="O45" s="299" t="s">
        <v>572</v>
      </c>
      <c r="P45" s="301"/>
      <c r="Q45" s="301"/>
      <c r="R45" s="301"/>
      <c r="S45" s="301"/>
      <c r="T45" s="302"/>
      <c r="U45" s="332"/>
      <c r="V45" s="284"/>
      <c r="W45" s="284"/>
      <c r="X45" s="271"/>
      <c r="Y45" s="332"/>
      <c r="Z45" s="284"/>
      <c r="AA45" s="284"/>
      <c r="AB45" s="271"/>
    </row>
    <row r="46" spans="1:28" ht="18.75" customHeight="1" x14ac:dyDescent="0.3">
      <c r="A46" s="1510"/>
      <c r="B46" s="1511"/>
      <c r="C46" s="1515"/>
      <c r="D46" s="303" t="s">
        <v>573</v>
      </c>
      <c r="E46" s="304" t="s">
        <v>519</v>
      </c>
      <c r="F46" s="305" t="s">
        <v>563</v>
      </c>
      <c r="G46" s="305"/>
      <c r="H46" s="306" t="s">
        <v>519</v>
      </c>
      <c r="I46" s="305" t="s">
        <v>574</v>
      </c>
      <c r="J46" s="305"/>
      <c r="K46" s="306" t="s">
        <v>519</v>
      </c>
      <c r="L46" s="305" t="s">
        <v>575</v>
      </c>
      <c r="M46" s="307"/>
      <c r="N46" s="306"/>
      <c r="O46" s="305"/>
      <c r="P46" s="307"/>
      <c r="Q46" s="307"/>
      <c r="R46" s="307"/>
      <c r="S46" s="307"/>
      <c r="T46" s="308"/>
      <c r="U46" s="332"/>
      <c r="V46" s="284"/>
      <c r="W46" s="284"/>
      <c r="X46" s="271"/>
      <c r="Y46" s="332"/>
      <c r="Z46" s="284"/>
      <c r="AA46" s="284"/>
      <c r="AB46" s="271"/>
    </row>
    <row r="47" spans="1:28" ht="18.75" customHeight="1" x14ac:dyDescent="0.3">
      <c r="A47" s="1510"/>
      <c r="B47" s="1511"/>
      <c r="C47" s="1516"/>
      <c r="D47" s="309" t="s">
        <v>576</v>
      </c>
      <c r="E47" s="310" t="s">
        <v>519</v>
      </c>
      <c r="F47" s="311" t="s">
        <v>568</v>
      </c>
      <c r="G47" s="311"/>
      <c r="H47" s="312" t="s">
        <v>519</v>
      </c>
      <c r="I47" s="311" t="s">
        <v>564</v>
      </c>
      <c r="J47" s="311"/>
      <c r="K47" s="311"/>
      <c r="L47" s="311"/>
      <c r="M47" s="313"/>
      <c r="N47" s="313"/>
      <c r="O47" s="313"/>
      <c r="P47" s="313"/>
      <c r="Q47" s="313"/>
      <c r="R47" s="313"/>
      <c r="S47" s="313"/>
      <c r="T47" s="314"/>
      <c r="U47" s="348"/>
      <c r="V47" s="349"/>
      <c r="W47" s="349"/>
      <c r="X47" s="350"/>
      <c r="Y47" s="348"/>
      <c r="Z47" s="349"/>
      <c r="AA47" s="349"/>
      <c r="AB47" s="350"/>
    </row>
    <row r="48" spans="1:28" ht="18.75" customHeight="1" x14ac:dyDescent="0.3">
      <c r="A48" s="1510"/>
      <c r="B48" s="1511"/>
      <c r="C48" s="1514" t="s">
        <v>600</v>
      </c>
      <c r="D48" s="297" t="s">
        <v>601</v>
      </c>
      <c r="E48" s="298" t="s">
        <v>519</v>
      </c>
      <c r="F48" s="299" t="s">
        <v>568</v>
      </c>
      <c r="G48" s="299"/>
      <c r="H48" s="300" t="s">
        <v>519</v>
      </c>
      <c r="I48" s="323" t="s">
        <v>602</v>
      </c>
      <c r="J48" s="299"/>
      <c r="K48" s="300"/>
      <c r="L48" s="299"/>
      <c r="M48" s="301"/>
      <c r="N48" s="300"/>
      <c r="O48" s="299"/>
      <c r="P48" s="301"/>
      <c r="Q48" s="301"/>
      <c r="R48" s="301"/>
      <c r="S48" s="301"/>
      <c r="T48" s="302"/>
      <c r="U48" s="257" t="s">
        <v>519</v>
      </c>
      <c r="V48" s="264" t="s">
        <v>557</v>
      </c>
      <c r="W48" s="264"/>
      <c r="X48" s="284"/>
      <c r="Y48" s="257" t="s">
        <v>519</v>
      </c>
      <c r="Z48" s="264" t="s">
        <v>557</v>
      </c>
      <c r="AA48" s="264"/>
      <c r="AB48" s="284"/>
    </row>
    <row r="49" spans="1:28" ht="18.75" customHeight="1" x14ac:dyDescent="0.3">
      <c r="A49" s="1510"/>
      <c r="B49" s="1511"/>
      <c r="C49" s="1517"/>
      <c r="D49" s="325" t="s">
        <v>585</v>
      </c>
      <c r="E49" s="262" t="s">
        <v>519</v>
      </c>
      <c r="F49" s="268" t="s">
        <v>677</v>
      </c>
      <c r="G49" s="268"/>
      <c r="H49" s="326"/>
      <c r="I49" s="262" t="s">
        <v>519</v>
      </c>
      <c r="J49" s="268" t="s">
        <v>678</v>
      </c>
      <c r="K49" s="268"/>
      <c r="L49" s="327"/>
      <c r="M49" s="293"/>
      <c r="N49" s="328"/>
      <c r="O49" s="272"/>
      <c r="P49" s="272"/>
      <c r="Q49" s="272"/>
      <c r="R49" s="272"/>
      <c r="S49" s="272"/>
      <c r="T49" s="329"/>
      <c r="U49" s="266" t="s">
        <v>519</v>
      </c>
      <c r="V49" s="270" t="s">
        <v>560</v>
      </c>
      <c r="W49" s="284"/>
      <c r="X49" s="271"/>
      <c r="Y49" s="266" t="s">
        <v>519</v>
      </c>
      <c r="Z49" s="270" t="s">
        <v>560</v>
      </c>
      <c r="AA49" s="284"/>
      <c r="AB49" s="271"/>
    </row>
    <row r="50" spans="1:28" ht="18.75" customHeight="1" x14ac:dyDescent="0.3">
      <c r="A50" s="1510"/>
      <c r="B50" s="1511"/>
      <c r="C50" s="1517"/>
      <c r="D50" s="290" t="s">
        <v>586</v>
      </c>
      <c r="E50" s="291" t="s">
        <v>519</v>
      </c>
      <c r="F50" s="292" t="s">
        <v>555</v>
      </c>
      <c r="G50" s="330"/>
      <c r="H50" s="327"/>
      <c r="I50" s="293" t="s">
        <v>519</v>
      </c>
      <c r="J50" s="292" t="s">
        <v>556</v>
      </c>
      <c r="K50" s="293"/>
      <c r="L50" s="326"/>
      <c r="M50" s="262"/>
      <c r="N50" s="331"/>
      <c r="O50" s="272"/>
      <c r="P50" s="272"/>
      <c r="Q50" s="272"/>
      <c r="R50" s="272"/>
      <c r="S50" s="272"/>
      <c r="T50" s="329"/>
      <c r="V50" s="270"/>
      <c r="W50" s="270"/>
      <c r="X50" s="271"/>
      <c r="Y50" s="332"/>
      <c r="Z50" s="270"/>
      <c r="AA50" s="270"/>
      <c r="AB50" s="271"/>
    </row>
    <row r="51" spans="1:28" ht="18.75" customHeight="1" x14ac:dyDescent="0.3">
      <c r="A51" s="1510"/>
      <c r="B51" s="1511"/>
      <c r="C51" s="1517"/>
      <c r="D51" s="303" t="s">
        <v>603</v>
      </c>
      <c r="E51" s="304" t="s">
        <v>519</v>
      </c>
      <c r="F51" s="305" t="s">
        <v>563</v>
      </c>
      <c r="G51" s="305"/>
      <c r="H51" s="306" t="s">
        <v>519</v>
      </c>
      <c r="I51" s="305" t="s">
        <v>604</v>
      </c>
      <c r="J51" s="305"/>
      <c r="K51" s="306" t="s">
        <v>519</v>
      </c>
      <c r="L51" s="305" t="s">
        <v>605</v>
      </c>
      <c r="M51" s="307"/>
      <c r="N51" s="306" t="s">
        <v>519</v>
      </c>
      <c r="O51" s="305" t="s">
        <v>606</v>
      </c>
      <c r="P51" s="307"/>
      <c r="Q51" s="307"/>
      <c r="R51" s="307"/>
      <c r="S51" s="307"/>
      <c r="T51" s="308"/>
      <c r="U51" s="284"/>
      <c r="V51" s="284"/>
      <c r="W51" s="284"/>
      <c r="X51" s="284"/>
      <c r="Y51" s="332"/>
      <c r="Z51" s="284"/>
      <c r="AA51" s="284"/>
      <c r="AB51" s="284"/>
    </row>
    <row r="52" spans="1:28" ht="18.75" customHeight="1" x14ac:dyDescent="0.3">
      <c r="A52" s="1510"/>
      <c r="B52" s="1511"/>
      <c r="C52" s="1517"/>
      <c r="D52" s="303" t="s">
        <v>573</v>
      </c>
      <c r="E52" s="304" t="s">
        <v>519</v>
      </c>
      <c r="F52" s="305" t="s">
        <v>563</v>
      </c>
      <c r="G52" s="305"/>
      <c r="H52" s="306" t="s">
        <v>519</v>
      </c>
      <c r="I52" s="305" t="s">
        <v>574</v>
      </c>
      <c r="J52" s="305"/>
      <c r="K52" s="306" t="s">
        <v>519</v>
      </c>
      <c r="L52" s="305" t="s">
        <v>575</v>
      </c>
      <c r="M52" s="307"/>
      <c r="N52" s="306"/>
      <c r="O52" s="305"/>
      <c r="P52" s="307"/>
      <c r="Q52" s="307"/>
      <c r="R52" s="307"/>
      <c r="S52" s="307"/>
      <c r="T52" s="308"/>
      <c r="U52" s="284"/>
      <c r="V52" s="284"/>
      <c r="W52" s="284"/>
      <c r="X52" s="284"/>
      <c r="Y52" s="332"/>
      <c r="Z52" s="284"/>
      <c r="AA52" s="284"/>
      <c r="AB52" s="284"/>
    </row>
    <row r="53" spans="1:28" ht="18.75" customHeight="1" x14ac:dyDescent="0.3">
      <c r="A53" s="1512"/>
      <c r="B53" s="1513"/>
      <c r="C53" s="1518"/>
      <c r="D53" s="309" t="s">
        <v>576</v>
      </c>
      <c r="E53" s="310" t="s">
        <v>519</v>
      </c>
      <c r="F53" s="311" t="s">
        <v>568</v>
      </c>
      <c r="G53" s="311"/>
      <c r="H53" s="312" t="s">
        <v>519</v>
      </c>
      <c r="I53" s="311" t="s">
        <v>564</v>
      </c>
      <c r="J53" s="311"/>
      <c r="K53" s="311"/>
      <c r="L53" s="311"/>
      <c r="M53" s="313"/>
      <c r="N53" s="313"/>
      <c r="O53" s="313"/>
      <c r="P53" s="313"/>
      <c r="Q53" s="313"/>
      <c r="R53" s="313"/>
      <c r="S53" s="313"/>
      <c r="T53" s="314"/>
      <c r="U53" s="348"/>
      <c r="V53" s="349"/>
      <c r="W53" s="349"/>
      <c r="X53" s="349"/>
      <c r="Y53" s="348"/>
      <c r="Z53" s="349"/>
      <c r="AA53" s="349"/>
      <c r="AB53" s="349"/>
    </row>
    <row r="54" spans="1:28" ht="18.75" customHeight="1" x14ac:dyDescent="0.3">
      <c r="A54" s="351"/>
      <c r="B54" s="351"/>
      <c r="C54" s="270" t="s">
        <v>607</v>
      </c>
      <c r="E54" s="347"/>
      <c r="F54" s="270"/>
      <c r="G54" s="270"/>
      <c r="H54" s="347"/>
      <c r="I54" s="270"/>
      <c r="J54" s="270"/>
      <c r="K54" s="270"/>
      <c r="L54" s="270"/>
      <c r="U54" s="284"/>
      <c r="V54" s="284"/>
      <c r="W54" s="284"/>
      <c r="X54" s="284"/>
      <c r="Y54" s="284"/>
      <c r="Z54" s="284"/>
      <c r="AA54" s="284"/>
      <c r="AB54" s="284"/>
    </row>
    <row r="55" spans="1:28" ht="18.75" customHeight="1" x14ac:dyDescent="0.3">
      <c r="A55" s="351"/>
      <c r="B55" s="351"/>
      <c r="C55" s="270" t="s">
        <v>608</v>
      </c>
      <c r="E55" s="347"/>
      <c r="F55" s="270"/>
      <c r="G55" s="270"/>
      <c r="H55" s="347"/>
      <c r="I55" s="270"/>
      <c r="J55" s="270"/>
      <c r="K55" s="270"/>
      <c r="L55" s="270"/>
      <c r="U55" s="284"/>
      <c r="V55" s="284"/>
      <c r="W55" s="284"/>
      <c r="X55" s="284"/>
      <c r="Y55" s="284"/>
      <c r="Z55" s="284"/>
      <c r="AA55" s="284"/>
      <c r="AB55" s="284"/>
    </row>
    <row r="56" spans="1:28" ht="20.25" customHeight="1" x14ac:dyDescent="0.3">
      <c r="A56" s="351"/>
      <c r="B56" s="351"/>
    </row>
    <row r="83" spans="8:8" ht="20.25" customHeight="1" x14ac:dyDescent="0.3">
      <c r="H83" s="285"/>
    </row>
  </sheetData>
  <mergeCells count="76">
    <mergeCell ref="A3:AB3"/>
    <mergeCell ref="O5:R5"/>
    <mergeCell ref="A7:C7"/>
    <mergeCell ref="D7:T7"/>
    <mergeCell ref="U7:X7"/>
    <mergeCell ref="Y7:AB7"/>
    <mergeCell ref="J9:L10"/>
    <mergeCell ref="M9:M10"/>
    <mergeCell ref="N9:N10"/>
    <mergeCell ref="O9:O10"/>
    <mergeCell ref="P9:P10"/>
    <mergeCell ref="M11:M12"/>
    <mergeCell ref="N11:N12"/>
    <mergeCell ref="O11:O12"/>
    <mergeCell ref="P11:P12"/>
    <mergeCell ref="D13:D14"/>
    <mergeCell ref="E13:E14"/>
    <mergeCell ref="F13:H14"/>
    <mergeCell ref="I13:I14"/>
    <mergeCell ref="J13:L14"/>
    <mergeCell ref="M13:M14"/>
    <mergeCell ref="D11:D12"/>
    <mergeCell ref="E11:E12"/>
    <mergeCell ref="F11:H12"/>
    <mergeCell ref="I11:I12"/>
    <mergeCell ref="J11:L12"/>
    <mergeCell ref="N13:N14"/>
    <mergeCell ref="O13:O14"/>
    <mergeCell ref="P13:P14"/>
    <mergeCell ref="D16:D17"/>
    <mergeCell ref="E16:E17"/>
    <mergeCell ref="F16:H17"/>
    <mergeCell ref="I16:I17"/>
    <mergeCell ref="J16:L17"/>
    <mergeCell ref="J18:L19"/>
    <mergeCell ref="C24:C33"/>
    <mergeCell ref="D25:D26"/>
    <mergeCell ref="E25:E26"/>
    <mergeCell ref="F25:H26"/>
    <mergeCell ref="I25:I26"/>
    <mergeCell ref="J25:L26"/>
    <mergeCell ref="C8:C23"/>
    <mergeCell ref="D9:D10"/>
    <mergeCell ref="E9:E10"/>
    <mergeCell ref="F9:H10"/>
    <mergeCell ref="I9:I10"/>
    <mergeCell ref="D18:D19"/>
    <mergeCell ref="E18:E19"/>
    <mergeCell ref="F18:H19"/>
    <mergeCell ref="I18:I19"/>
    <mergeCell ref="M25:M26"/>
    <mergeCell ref="N25:N26"/>
    <mergeCell ref="O25:O26"/>
    <mergeCell ref="P25:P26"/>
    <mergeCell ref="D27:D28"/>
    <mergeCell ref="E27:E28"/>
    <mergeCell ref="F27:H28"/>
    <mergeCell ref="I27:I28"/>
    <mergeCell ref="J27:L28"/>
    <mergeCell ref="M27:M28"/>
    <mergeCell ref="N27:N28"/>
    <mergeCell ref="O27:O28"/>
    <mergeCell ref="P27:P28"/>
    <mergeCell ref="D29:D30"/>
    <mergeCell ref="E29:E30"/>
    <mergeCell ref="F29:H30"/>
    <mergeCell ref="I29:I30"/>
    <mergeCell ref="J29:L30"/>
    <mergeCell ref="M29:M30"/>
    <mergeCell ref="N29:N30"/>
    <mergeCell ref="O29:O30"/>
    <mergeCell ref="P29:P30"/>
    <mergeCell ref="A34:B53"/>
    <mergeCell ref="C34:C47"/>
    <mergeCell ref="C48:C53"/>
    <mergeCell ref="A8:B33"/>
  </mergeCells>
  <phoneticPr fontId="3"/>
  <printOptions horizontalCentered="1"/>
  <pageMargins left="0.23622047244094491" right="0.23622047244094491" top="0.74803149606299213" bottom="0.74803149606299213" header="0.31496062992125984" footer="0.31496062992125984"/>
  <pageSetup paperSize="9" scale="54" orientation="portrait" r:id="rId1"/>
  <headerFooter alignWithMargins="0"/>
  <rowBreaks count="1" manualBreakCount="1">
    <brk id="160"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40C47ACA-9581-477F-BCA8-300B49D8F764}">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N21:N22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WVV21:WVV22 N65557:N65558 JJ65557:JJ65558 TF65557:TF65558 ADB65557:ADB65558 AMX65557:AMX65558 AWT65557:AWT65558 BGP65557:BGP65558 BQL65557:BQL65558 CAH65557:CAH65558 CKD65557:CKD65558 CTZ65557:CTZ65558 DDV65557:DDV65558 DNR65557:DNR65558 DXN65557:DXN65558 EHJ65557:EHJ65558 ERF65557:ERF65558 FBB65557:FBB65558 FKX65557:FKX65558 FUT65557:FUT65558 GEP65557:GEP65558 GOL65557:GOL65558 GYH65557:GYH65558 HID65557:HID65558 HRZ65557:HRZ65558 IBV65557:IBV65558 ILR65557:ILR65558 IVN65557:IVN65558 JFJ65557:JFJ65558 JPF65557:JPF65558 JZB65557:JZB65558 KIX65557:KIX65558 KST65557:KST65558 LCP65557:LCP65558 LML65557:LML65558 LWH65557:LWH65558 MGD65557:MGD65558 MPZ65557:MPZ65558 MZV65557:MZV65558 NJR65557:NJR65558 NTN65557:NTN65558 ODJ65557:ODJ65558 ONF65557:ONF65558 OXB65557:OXB65558 PGX65557:PGX65558 PQT65557:PQT65558 QAP65557:QAP65558 QKL65557:QKL65558 QUH65557:QUH65558 RED65557:RED65558 RNZ65557:RNZ65558 RXV65557:RXV65558 SHR65557:SHR65558 SRN65557:SRN65558 TBJ65557:TBJ65558 TLF65557:TLF65558 TVB65557:TVB65558 UEX65557:UEX65558 UOT65557:UOT65558 UYP65557:UYP65558 VIL65557:VIL65558 VSH65557:VSH65558 WCD65557:WCD65558 WLZ65557:WLZ65558 WVV65557:WVV65558 N131093:N131094 JJ131093:JJ131094 TF131093:TF131094 ADB131093:ADB131094 AMX131093:AMX131094 AWT131093:AWT131094 BGP131093:BGP131094 BQL131093:BQL131094 CAH131093:CAH131094 CKD131093:CKD131094 CTZ131093:CTZ131094 DDV131093:DDV131094 DNR131093:DNR131094 DXN131093:DXN131094 EHJ131093:EHJ131094 ERF131093:ERF131094 FBB131093:FBB131094 FKX131093:FKX131094 FUT131093:FUT131094 GEP131093:GEP131094 GOL131093:GOL131094 GYH131093:GYH131094 HID131093:HID131094 HRZ131093:HRZ131094 IBV131093:IBV131094 ILR131093:ILR131094 IVN131093:IVN131094 JFJ131093:JFJ131094 JPF131093:JPF131094 JZB131093:JZB131094 KIX131093:KIX131094 KST131093:KST131094 LCP131093:LCP131094 LML131093:LML131094 LWH131093:LWH131094 MGD131093:MGD131094 MPZ131093:MPZ131094 MZV131093:MZV131094 NJR131093:NJR131094 NTN131093:NTN131094 ODJ131093:ODJ131094 ONF131093:ONF131094 OXB131093:OXB131094 PGX131093:PGX131094 PQT131093:PQT131094 QAP131093:QAP131094 QKL131093:QKL131094 QUH131093:QUH131094 RED131093:RED131094 RNZ131093:RNZ131094 RXV131093:RXV131094 SHR131093:SHR131094 SRN131093:SRN131094 TBJ131093:TBJ131094 TLF131093:TLF131094 TVB131093:TVB131094 UEX131093:UEX131094 UOT131093:UOT131094 UYP131093:UYP131094 VIL131093:VIL131094 VSH131093:VSH131094 WCD131093:WCD131094 WLZ131093:WLZ131094 WVV131093:WVV131094 N196629:N196630 JJ196629:JJ196630 TF196629:TF196630 ADB196629:ADB196630 AMX196629:AMX196630 AWT196629:AWT196630 BGP196629:BGP196630 BQL196629:BQL196630 CAH196629:CAH196630 CKD196629:CKD196630 CTZ196629:CTZ196630 DDV196629:DDV196630 DNR196629:DNR196630 DXN196629:DXN196630 EHJ196629:EHJ196630 ERF196629:ERF196630 FBB196629:FBB196630 FKX196629:FKX196630 FUT196629:FUT196630 GEP196629:GEP196630 GOL196629:GOL196630 GYH196629:GYH196630 HID196629:HID196630 HRZ196629:HRZ196630 IBV196629:IBV196630 ILR196629:ILR196630 IVN196629:IVN196630 JFJ196629:JFJ196630 JPF196629:JPF196630 JZB196629:JZB196630 KIX196629:KIX196630 KST196629:KST196630 LCP196629:LCP196630 LML196629:LML196630 LWH196629:LWH196630 MGD196629:MGD196630 MPZ196629:MPZ196630 MZV196629:MZV196630 NJR196629:NJR196630 NTN196629:NTN196630 ODJ196629:ODJ196630 ONF196629:ONF196630 OXB196629:OXB196630 PGX196629:PGX196630 PQT196629:PQT196630 QAP196629:QAP196630 QKL196629:QKL196630 QUH196629:QUH196630 RED196629:RED196630 RNZ196629:RNZ196630 RXV196629:RXV196630 SHR196629:SHR196630 SRN196629:SRN196630 TBJ196629:TBJ196630 TLF196629:TLF196630 TVB196629:TVB196630 UEX196629:UEX196630 UOT196629:UOT196630 UYP196629:UYP196630 VIL196629:VIL196630 VSH196629:VSH196630 WCD196629:WCD196630 WLZ196629:WLZ196630 WVV196629:WVV196630 N262165:N262166 JJ262165:JJ262166 TF262165:TF262166 ADB262165:ADB262166 AMX262165:AMX262166 AWT262165:AWT262166 BGP262165:BGP262166 BQL262165:BQL262166 CAH262165:CAH262166 CKD262165:CKD262166 CTZ262165:CTZ262166 DDV262165:DDV262166 DNR262165:DNR262166 DXN262165:DXN262166 EHJ262165:EHJ262166 ERF262165:ERF262166 FBB262165:FBB262166 FKX262165:FKX262166 FUT262165:FUT262166 GEP262165:GEP262166 GOL262165:GOL262166 GYH262165:GYH262166 HID262165:HID262166 HRZ262165:HRZ262166 IBV262165:IBV262166 ILR262165:ILR262166 IVN262165:IVN262166 JFJ262165:JFJ262166 JPF262165:JPF262166 JZB262165:JZB262166 KIX262165:KIX262166 KST262165:KST262166 LCP262165:LCP262166 LML262165:LML262166 LWH262165:LWH262166 MGD262165:MGD262166 MPZ262165:MPZ262166 MZV262165:MZV262166 NJR262165:NJR262166 NTN262165:NTN262166 ODJ262165:ODJ262166 ONF262165:ONF262166 OXB262165:OXB262166 PGX262165:PGX262166 PQT262165:PQT262166 QAP262165:QAP262166 QKL262165:QKL262166 QUH262165:QUH262166 RED262165:RED262166 RNZ262165:RNZ262166 RXV262165:RXV262166 SHR262165:SHR262166 SRN262165:SRN262166 TBJ262165:TBJ262166 TLF262165:TLF262166 TVB262165:TVB262166 UEX262165:UEX262166 UOT262165:UOT262166 UYP262165:UYP262166 VIL262165:VIL262166 VSH262165:VSH262166 WCD262165:WCD262166 WLZ262165:WLZ262166 WVV262165:WVV262166 N327701:N327702 JJ327701:JJ327702 TF327701:TF327702 ADB327701:ADB327702 AMX327701:AMX327702 AWT327701:AWT327702 BGP327701:BGP327702 BQL327701:BQL327702 CAH327701:CAH327702 CKD327701:CKD327702 CTZ327701:CTZ327702 DDV327701:DDV327702 DNR327701:DNR327702 DXN327701:DXN327702 EHJ327701:EHJ327702 ERF327701:ERF327702 FBB327701:FBB327702 FKX327701:FKX327702 FUT327701:FUT327702 GEP327701:GEP327702 GOL327701:GOL327702 GYH327701:GYH327702 HID327701:HID327702 HRZ327701:HRZ327702 IBV327701:IBV327702 ILR327701:ILR327702 IVN327701:IVN327702 JFJ327701:JFJ327702 JPF327701:JPF327702 JZB327701:JZB327702 KIX327701:KIX327702 KST327701:KST327702 LCP327701:LCP327702 LML327701:LML327702 LWH327701:LWH327702 MGD327701:MGD327702 MPZ327701:MPZ327702 MZV327701:MZV327702 NJR327701:NJR327702 NTN327701:NTN327702 ODJ327701:ODJ327702 ONF327701:ONF327702 OXB327701:OXB327702 PGX327701:PGX327702 PQT327701:PQT327702 QAP327701:QAP327702 QKL327701:QKL327702 QUH327701:QUH327702 RED327701:RED327702 RNZ327701:RNZ327702 RXV327701:RXV327702 SHR327701:SHR327702 SRN327701:SRN327702 TBJ327701:TBJ327702 TLF327701:TLF327702 TVB327701:TVB327702 UEX327701:UEX327702 UOT327701:UOT327702 UYP327701:UYP327702 VIL327701:VIL327702 VSH327701:VSH327702 WCD327701:WCD327702 WLZ327701:WLZ327702 WVV327701:WVV327702 N393237:N393238 JJ393237:JJ393238 TF393237:TF393238 ADB393237:ADB393238 AMX393237:AMX393238 AWT393237:AWT393238 BGP393237:BGP393238 BQL393237:BQL393238 CAH393237:CAH393238 CKD393237:CKD393238 CTZ393237:CTZ393238 DDV393237:DDV393238 DNR393237:DNR393238 DXN393237:DXN393238 EHJ393237:EHJ393238 ERF393237:ERF393238 FBB393237:FBB393238 FKX393237:FKX393238 FUT393237:FUT393238 GEP393237:GEP393238 GOL393237:GOL393238 GYH393237:GYH393238 HID393237:HID393238 HRZ393237:HRZ393238 IBV393237:IBV393238 ILR393237:ILR393238 IVN393237:IVN393238 JFJ393237:JFJ393238 JPF393237:JPF393238 JZB393237:JZB393238 KIX393237:KIX393238 KST393237:KST393238 LCP393237:LCP393238 LML393237:LML393238 LWH393237:LWH393238 MGD393237:MGD393238 MPZ393237:MPZ393238 MZV393237:MZV393238 NJR393237:NJR393238 NTN393237:NTN393238 ODJ393237:ODJ393238 ONF393237:ONF393238 OXB393237:OXB393238 PGX393237:PGX393238 PQT393237:PQT393238 QAP393237:QAP393238 QKL393237:QKL393238 QUH393237:QUH393238 RED393237:RED393238 RNZ393237:RNZ393238 RXV393237:RXV393238 SHR393237:SHR393238 SRN393237:SRN393238 TBJ393237:TBJ393238 TLF393237:TLF393238 TVB393237:TVB393238 UEX393237:UEX393238 UOT393237:UOT393238 UYP393237:UYP393238 VIL393237:VIL393238 VSH393237:VSH393238 WCD393237:WCD393238 WLZ393237:WLZ393238 WVV393237:WVV393238 N458773:N458774 JJ458773:JJ458774 TF458773:TF458774 ADB458773:ADB458774 AMX458773:AMX458774 AWT458773:AWT458774 BGP458773:BGP458774 BQL458773:BQL458774 CAH458773:CAH458774 CKD458773:CKD458774 CTZ458773:CTZ458774 DDV458773:DDV458774 DNR458773:DNR458774 DXN458773:DXN458774 EHJ458773:EHJ458774 ERF458773:ERF458774 FBB458773:FBB458774 FKX458773:FKX458774 FUT458773:FUT458774 GEP458773:GEP458774 GOL458773:GOL458774 GYH458773:GYH458774 HID458773:HID458774 HRZ458773:HRZ458774 IBV458773:IBV458774 ILR458773:ILR458774 IVN458773:IVN458774 JFJ458773:JFJ458774 JPF458773:JPF458774 JZB458773:JZB458774 KIX458773:KIX458774 KST458773:KST458774 LCP458773:LCP458774 LML458773:LML458774 LWH458773:LWH458774 MGD458773:MGD458774 MPZ458773:MPZ458774 MZV458773:MZV458774 NJR458773:NJR458774 NTN458773:NTN458774 ODJ458773:ODJ458774 ONF458773:ONF458774 OXB458773:OXB458774 PGX458773:PGX458774 PQT458773:PQT458774 QAP458773:QAP458774 QKL458773:QKL458774 QUH458773:QUH458774 RED458773:RED458774 RNZ458773:RNZ458774 RXV458773:RXV458774 SHR458773:SHR458774 SRN458773:SRN458774 TBJ458773:TBJ458774 TLF458773:TLF458774 TVB458773:TVB458774 UEX458773:UEX458774 UOT458773:UOT458774 UYP458773:UYP458774 VIL458773:VIL458774 VSH458773:VSH458774 WCD458773:WCD458774 WLZ458773:WLZ458774 WVV458773:WVV458774 N524309:N524310 JJ524309:JJ524310 TF524309:TF524310 ADB524309:ADB524310 AMX524309:AMX524310 AWT524309:AWT524310 BGP524309:BGP524310 BQL524309:BQL524310 CAH524309:CAH524310 CKD524309:CKD524310 CTZ524309:CTZ524310 DDV524309:DDV524310 DNR524309:DNR524310 DXN524309:DXN524310 EHJ524309:EHJ524310 ERF524309:ERF524310 FBB524309:FBB524310 FKX524309:FKX524310 FUT524309:FUT524310 GEP524309:GEP524310 GOL524309:GOL524310 GYH524309:GYH524310 HID524309:HID524310 HRZ524309:HRZ524310 IBV524309:IBV524310 ILR524309:ILR524310 IVN524309:IVN524310 JFJ524309:JFJ524310 JPF524309:JPF524310 JZB524309:JZB524310 KIX524309:KIX524310 KST524309:KST524310 LCP524309:LCP524310 LML524309:LML524310 LWH524309:LWH524310 MGD524309:MGD524310 MPZ524309:MPZ524310 MZV524309:MZV524310 NJR524309:NJR524310 NTN524309:NTN524310 ODJ524309:ODJ524310 ONF524309:ONF524310 OXB524309:OXB524310 PGX524309:PGX524310 PQT524309:PQT524310 QAP524309:QAP524310 QKL524309:QKL524310 QUH524309:QUH524310 RED524309:RED524310 RNZ524309:RNZ524310 RXV524309:RXV524310 SHR524309:SHR524310 SRN524309:SRN524310 TBJ524309:TBJ524310 TLF524309:TLF524310 TVB524309:TVB524310 UEX524309:UEX524310 UOT524309:UOT524310 UYP524309:UYP524310 VIL524309:VIL524310 VSH524309:VSH524310 WCD524309:WCD524310 WLZ524309:WLZ524310 WVV524309:WVV524310 N589845:N589846 JJ589845:JJ589846 TF589845:TF589846 ADB589845:ADB589846 AMX589845:AMX589846 AWT589845:AWT589846 BGP589845:BGP589846 BQL589845:BQL589846 CAH589845:CAH589846 CKD589845:CKD589846 CTZ589845:CTZ589846 DDV589845:DDV589846 DNR589845:DNR589846 DXN589845:DXN589846 EHJ589845:EHJ589846 ERF589845:ERF589846 FBB589845:FBB589846 FKX589845:FKX589846 FUT589845:FUT589846 GEP589845:GEP589846 GOL589845:GOL589846 GYH589845:GYH589846 HID589845:HID589846 HRZ589845:HRZ589846 IBV589845:IBV589846 ILR589845:ILR589846 IVN589845:IVN589846 JFJ589845:JFJ589846 JPF589845:JPF589846 JZB589845:JZB589846 KIX589845:KIX589846 KST589845:KST589846 LCP589845:LCP589846 LML589845:LML589846 LWH589845:LWH589846 MGD589845:MGD589846 MPZ589845:MPZ589846 MZV589845:MZV589846 NJR589845:NJR589846 NTN589845:NTN589846 ODJ589845:ODJ589846 ONF589845:ONF589846 OXB589845:OXB589846 PGX589845:PGX589846 PQT589845:PQT589846 QAP589845:QAP589846 QKL589845:QKL589846 QUH589845:QUH589846 RED589845:RED589846 RNZ589845:RNZ589846 RXV589845:RXV589846 SHR589845:SHR589846 SRN589845:SRN589846 TBJ589845:TBJ589846 TLF589845:TLF589846 TVB589845:TVB589846 UEX589845:UEX589846 UOT589845:UOT589846 UYP589845:UYP589846 VIL589845:VIL589846 VSH589845:VSH589846 WCD589845:WCD589846 WLZ589845:WLZ589846 WVV589845:WVV589846 N655381:N655382 JJ655381:JJ655382 TF655381:TF655382 ADB655381:ADB655382 AMX655381:AMX655382 AWT655381:AWT655382 BGP655381:BGP655382 BQL655381:BQL655382 CAH655381:CAH655382 CKD655381:CKD655382 CTZ655381:CTZ655382 DDV655381:DDV655382 DNR655381:DNR655382 DXN655381:DXN655382 EHJ655381:EHJ655382 ERF655381:ERF655382 FBB655381:FBB655382 FKX655381:FKX655382 FUT655381:FUT655382 GEP655381:GEP655382 GOL655381:GOL655382 GYH655381:GYH655382 HID655381:HID655382 HRZ655381:HRZ655382 IBV655381:IBV655382 ILR655381:ILR655382 IVN655381:IVN655382 JFJ655381:JFJ655382 JPF655381:JPF655382 JZB655381:JZB655382 KIX655381:KIX655382 KST655381:KST655382 LCP655381:LCP655382 LML655381:LML655382 LWH655381:LWH655382 MGD655381:MGD655382 MPZ655381:MPZ655382 MZV655381:MZV655382 NJR655381:NJR655382 NTN655381:NTN655382 ODJ655381:ODJ655382 ONF655381:ONF655382 OXB655381:OXB655382 PGX655381:PGX655382 PQT655381:PQT655382 QAP655381:QAP655382 QKL655381:QKL655382 QUH655381:QUH655382 RED655381:RED655382 RNZ655381:RNZ655382 RXV655381:RXV655382 SHR655381:SHR655382 SRN655381:SRN655382 TBJ655381:TBJ655382 TLF655381:TLF655382 TVB655381:TVB655382 UEX655381:UEX655382 UOT655381:UOT655382 UYP655381:UYP655382 VIL655381:VIL655382 VSH655381:VSH655382 WCD655381:WCD655382 WLZ655381:WLZ655382 WVV655381:WVV655382 N720917:N720918 JJ720917:JJ720918 TF720917:TF720918 ADB720917:ADB720918 AMX720917:AMX720918 AWT720917:AWT720918 BGP720917:BGP720918 BQL720917:BQL720918 CAH720917:CAH720918 CKD720917:CKD720918 CTZ720917:CTZ720918 DDV720917:DDV720918 DNR720917:DNR720918 DXN720917:DXN720918 EHJ720917:EHJ720918 ERF720917:ERF720918 FBB720917:FBB720918 FKX720917:FKX720918 FUT720917:FUT720918 GEP720917:GEP720918 GOL720917:GOL720918 GYH720917:GYH720918 HID720917:HID720918 HRZ720917:HRZ720918 IBV720917:IBV720918 ILR720917:ILR720918 IVN720917:IVN720918 JFJ720917:JFJ720918 JPF720917:JPF720918 JZB720917:JZB720918 KIX720917:KIX720918 KST720917:KST720918 LCP720917:LCP720918 LML720917:LML720918 LWH720917:LWH720918 MGD720917:MGD720918 MPZ720917:MPZ720918 MZV720917:MZV720918 NJR720917:NJR720918 NTN720917:NTN720918 ODJ720917:ODJ720918 ONF720917:ONF720918 OXB720917:OXB720918 PGX720917:PGX720918 PQT720917:PQT720918 QAP720917:QAP720918 QKL720917:QKL720918 QUH720917:QUH720918 RED720917:RED720918 RNZ720917:RNZ720918 RXV720917:RXV720918 SHR720917:SHR720918 SRN720917:SRN720918 TBJ720917:TBJ720918 TLF720917:TLF720918 TVB720917:TVB720918 UEX720917:UEX720918 UOT720917:UOT720918 UYP720917:UYP720918 VIL720917:VIL720918 VSH720917:VSH720918 WCD720917:WCD720918 WLZ720917:WLZ720918 WVV720917:WVV720918 N786453:N786454 JJ786453:JJ786454 TF786453:TF786454 ADB786453:ADB786454 AMX786453:AMX786454 AWT786453:AWT786454 BGP786453:BGP786454 BQL786453:BQL786454 CAH786453:CAH786454 CKD786453:CKD786454 CTZ786453:CTZ786454 DDV786453:DDV786454 DNR786453:DNR786454 DXN786453:DXN786454 EHJ786453:EHJ786454 ERF786453:ERF786454 FBB786453:FBB786454 FKX786453:FKX786454 FUT786453:FUT786454 GEP786453:GEP786454 GOL786453:GOL786454 GYH786453:GYH786454 HID786453:HID786454 HRZ786453:HRZ786454 IBV786453:IBV786454 ILR786453:ILR786454 IVN786453:IVN786454 JFJ786453:JFJ786454 JPF786453:JPF786454 JZB786453:JZB786454 KIX786453:KIX786454 KST786453:KST786454 LCP786453:LCP786454 LML786453:LML786454 LWH786453:LWH786454 MGD786453:MGD786454 MPZ786453:MPZ786454 MZV786453:MZV786454 NJR786453:NJR786454 NTN786453:NTN786454 ODJ786453:ODJ786454 ONF786453:ONF786454 OXB786453:OXB786454 PGX786453:PGX786454 PQT786453:PQT786454 QAP786453:QAP786454 QKL786453:QKL786454 QUH786453:QUH786454 RED786453:RED786454 RNZ786453:RNZ786454 RXV786453:RXV786454 SHR786453:SHR786454 SRN786453:SRN786454 TBJ786453:TBJ786454 TLF786453:TLF786454 TVB786453:TVB786454 UEX786453:UEX786454 UOT786453:UOT786454 UYP786453:UYP786454 VIL786453:VIL786454 VSH786453:VSH786454 WCD786453:WCD786454 WLZ786453:WLZ786454 WVV786453:WVV786454 N851989:N851990 JJ851989:JJ851990 TF851989:TF851990 ADB851989:ADB851990 AMX851989:AMX851990 AWT851989:AWT851990 BGP851989:BGP851990 BQL851989:BQL851990 CAH851989:CAH851990 CKD851989:CKD851990 CTZ851989:CTZ851990 DDV851989:DDV851990 DNR851989:DNR851990 DXN851989:DXN851990 EHJ851989:EHJ851990 ERF851989:ERF851990 FBB851989:FBB851990 FKX851989:FKX851990 FUT851989:FUT851990 GEP851989:GEP851990 GOL851989:GOL851990 GYH851989:GYH851990 HID851989:HID851990 HRZ851989:HRZ851990 IBV851989:IBV851990 ILR851989:ILR851990 IVN851989:IVN851990 JFJ851989:JFJ851990 JPF851989:JPF851990 JZB851989:JZB851990 KIX851989:KIX851990 KST851989:KST851990 LCP851989:LCP851990 LML851989:LML851990 LWH851989:LWH851990 MGD851989:MGD851990 MPZ851989:MPZ851990 MZV851989:MZV851990 NJR851989:NJR851990 NTN851989:NTN851990 ODJ851989:ODJ851990 ONF851989:ONF851990 OXB851989:OXB851990 PGX851989:PGX851990 PQT851989:PQT851990 QAP851989:QAP851990 QKL851989:QKL851990 QUH851989:QUH851990 RED851989:RED851990 RNZ851989:RNZ851990 RXV851989:RXV851990 SHR851989:SHR851990 SRN851989:SRN851990 TBJ851989:TBJ851990 TLF851989:TLF851990 TVB851989:TVB851990 UEX851989:UEX851990 UOT851989:UOT851990 UYP851989:UYP851990 VIL851989:VIL851990 VSH851989:VSH851990 WCD851989:WCD851990 WLZ851989:WLZ851990 WVV851989:WVV851990 N917525:N917526 JJ917525:JJ917526 TF917525:TF917526 ADB917525:ADB917526 AMX917525:AMX917526 AWT917525:AWT917526 BGP917525:BGP917526 BQL917525:BQL917526 CAH917525:CAH917526 CKD917525:CKD917526 CTZ917525:CTZ917526 DDV917525:DDV917526 DNR917525:DNR917526 DXN917525:DXN917526 EHJ917525:EHJ917526 ERF917525:ERF917526 FBB917525:FBB917526 FKX917525:FKX917526 FUT917525:FUT917526 GEP917525:GEP917526 GOL917525:GOL917526 GYH917525:GYH917526 HID917525:HID917526 HRZ917525:HRZ917526 IBV917525:IBV917526 ILR917525:ILR917526 IVN917525:IVN917526 JFJ917525:JFJ917526 JPF917525:JPF917526 JZB917525:JZB917526 KIX917525:KIX917526 KST917525:KST917526 LCP917525:LCP917526 LML917525:LML917526 LWH917525:LWH917526 MGD917525:MGD917526 MPZ917525:MPZ917526 MZV917525:MZV917526 NJR917525:NJR917526 NTN917525:NTN917526 ODJ917525:ODJ917526 ONF917525:ONF917526 OXB917525:OXB917526 PGX917525:PGX917526 PQT917525:PQT917526 QAP917525:QAP917526 QKL917525:QKL917526 QUH917525:QUH917526 RED917525:RED917526 RNZ917525:RNZ917526 RXV917525:RXV917526 SHR917525:SHR917526 SRN917525:SRN917526 TBJ917525:TBJ917526 TLF917525:TLF917526 TVB917525:TVB917526 UEX917525:UEX917526 UOT917525:UOT917526 UYP917525:UYP917526 VIL917525:VIL917526 VSH917525:VSH917526 WCD917525:WCD917526 WLZ917525:WLZ917526 WVV917525:WVV917526 N983061:N983062 JJ983061:JJ983062 TF983061:TF983062 ADB983061:ADB983062 AMX983061:AMX983062 AWT983061:AWT983062 BGP983061:BGP983062 BQL983061:BQL983062 CAH983061:CAH983062 CKD983061:CKD983062 CTZ983061:CTZ983062 DDV983061:DDV983062 DNR983061:DNR983062 DXN983061:DXN983062 EHJ983061:EHJ983062 ERF983061:ERF983062 FBB983061:FBB983062 FKX983061:FKX983062 FUT983061:FUT983062 GEP983061:GEP983062 GOL983061:GOL983062 GYH983061:GYH983062 HID983061:HID983062 HRZ983061:HRZ983062 IBV983061:IBV983062 ILR983061:ILR983062 IVN983061:IVN983062 JFJ983061:JFJ983062 JPF983061:JPF983062 JZB983061:JZB983062 KIX983061:KIX983062 KST983061:KST983062 LCP983061:LCP983062 LML983061:LML983062 LWH983061:LWH983062 MGD983061:MGD983062 MPZ983061:MPZ983062 MZV983061:MZV983062 NJR983061:NJR983062 NTN983061:NTN983062 ODJ983061:ODJ983062 ONF983061:ONF983062 OXB983061:OXB983062 PGX983061:PGX983062 PQT983061:PQT983062 QAP983061:QAP983062 QKL983061:QKL983062 QUH983061:QUH983062 RED983061:RED983062 RNZ983061:RNZ983062 RXV983061:RXV983062 SHR983061:SHR983062 SRN983061:SRN983062 TBJ983061:TBJ983062 TLF983061:TLF983062 TVB983061:TVB983062 UEX983061:UEX983062 UOT983061:UOT983062 UYP983061:UYP983062 VIL983061:VIL983062 VSH983061:VSH983062 WCD983061:WCD983062 WLZ983061:WLZ983062 WVV983061:WVV983062 M34:M36 JI34:JI36 TE34:TE36 ADA34:ADA36 AMW34:AMW36 AWS34:AWS36 BGO34:BGO36 BQK34:BQK36 CAG34:CAG36 CKC34:CKC36 CTY34:CTY36 DDU34:DDU36 DNQ34:DNQ36 DXM34:DXM36 EHI34:EHI36 ERE34:ERE36 FBA34:FBA36 FKW34:FKW36 FUS34:FUS36 GEO34:GEO36 GOK34:GOK36 GYG34:GYG36 HIC34:HIC36 HRY34:HRY36 IBU34:IBU36 ILQ34:ILQ36 IVM34:IVM36 JFI34:JFI36 JPE34:JPE36 JZA34:JZA36 KIW34:KIW36 KSS34:KSS36 LCO34:LCO36 LMK34:LMK36 LWG34:LWG36 MGC34:MGC36 MPY34:MPY36 MZU34:MZU36 NJQ34:NJQ36 NTM34:NTM36 ODI34:ODI36 ONE34:ONE36 OXA34:OXA36 PGW34:PGW36 PQS34:PQS36 QAO34:QAO36 QKK34:QKK36 QUG34:QUG36 REC34:REC36 RNY34:RNY36 RXU34:RXU36 SHQ34:SHQ36 SRM34:SRM36 TBI34:TBI36 TLE34:TLE36 TVA34:TVA36 UEW34:UEW36 UOS34:UOS36 UYO34:UYO36 VIK34:VIK36 VSG34:VSG36 WCC34:WCC36 WLY34:WLY36 WVU34:WVU36 M65570:M65572 JI65570:JI65572 TE65570:TE65572 ADA65570:ADA65572 AMW65570:AMW65572 AWS65570:AWS65572 BGO65570:BGO65572 BQK65570:BQK65572 CAG65570:CAG65572 CKC65570:CKC65572 CTY65570:CTY65572 DDU65570:DDU65572 DNQ65570:DNQ65572 DXM65570:DXM65572 EHI65570:EHI65572 ERE65570:ERE65572 FBA65570:FBA65572 FKW65570:FKW65572 FUS65570:FUS65572 GEO65570:GEO65572 GOK65570:GOK65572 GYG65570:GYG65572 HIC65570:HIC65572 HRY65570:HRY65572 IBU65570:IBU65572 ILQ65570:ILQ65572 IVM65570:IVM65572 JFI65570:JFI65572 JPE65570:JPE65572 JZA65570:JZA65572 KIW65570:KIW65572 KSS65570:KSS65572 LCO65570:LCO65572 LMK65570:LMK65572 LWG65570:LWG65572 MGC65570:MGC65572 MPY65570:MPY65572 MZU65570:MZU65572 NJQ65570:NJQ65572 NTM65570:NTM65572 ODI65570:ODI65572 ONE65570:ONE65572 OXA65570:OXA65572 PGW65570:PGW65572 PQS65570:PQS65572 QAO65570:QAO65572 QKK65570:QKK65572 QUG65570:QUG65572 REC65570:REC65572 RNY65570:RNY65572 RXU65570:RXU65572 SHQ65570:SHQ65572 SRM65570:SRM65572 TBI65570:TBI65572 TLE65570:TLE65572 TVA65570:TVA65572 UEW65570:UEW65572 UOS65570:UOS65572 UYO65570:UYO65572 VIK65570:VIK65572 VSG65570:VSG65572 WCC65570:WCC65572 WLY65570:WLY65572 WVU65570:WVU65572 M131106:M131108 JI131106:JI131108 TE131106:TE131108 ADA131106:ADA131108 AMW131106:AMW131108 AWS131106:AWS131108 BGO131106:BGO131108 BQK131106:BQK131108 CAG131106:CAG131108 CKC131106:CKC131108 CTY131106:CTY131108 DDU131106:DDU131108 DNQ131106:DNQ131108 DXM131106:DXM131108 EHI131106:EHI131108 ERE131106:ERE131108 FBA131106:FBA131108 FKW131106:FKW131108 FUS131106:FUS131108 GEO131106:GEO131108 GOK131106:GOK131108 GYG131106:GYG131108 HIC131106:HIC131108 HRY131106:HRY131108 IBU131106:IBU131108 ILQ131106:ILQ131108 IVM131106:IVM131108 JFI131106:JFI131108 JPE131106:JPE131108 JZA131106:JZA131108 KIW131106:KIW131108 KSS131106:KSS131108 LCO131106:LCO131108 LMK131106:LMK131108 LWG131106:LWG131108 MGC131106:MGC131108 MPY131106:MPY131108 MZU131106:MZU131108 NJQ131106:NJQ131108 NTM131106:NTM131108 ODI131106:ODI131108 ONE131106:ONE131108 OXA131106:OXA131108 PGW131106:PGW131108 PQS131106:PQS131108 QAO131106:QAO131108 QKK131106:QKK131108 QUG131106:QUG131108 REC131106:REC131108 RNY131106:RNY131108 RXU131106:RXU131108 SHQ131106:SHQ131108 SRM131106:SRM131108 TBI131106:TBI131108 TLE131106:TLE131108 TVA131106:TVA131108 UEW131106:UEW131108 UOS131106:UOS131108 UYO131106:UYO131108 VIK131106:VIK131108 VSG131106:VSG131108 WCC131106:WCC131108 WLY131106:WLY131108 WVU131106:WVU131108 M196642:M196644 JI196642:JI196644 TE196642:TE196644 ADA196642:ADA196644 AMW196642:AMW196644 AWS196642:AWS196644 BGO196642:BGO196644 BQK196642:BQK196644 CAG196642:CAG196644 CKC196642:CKC196644 CTY196642:CTY196644 DDU196642:DDU196644 DNQ196642:DNQ196644 DXM196642:DXM196644 EHI196642:EHI196644 ERE196642:ERE196644 FBA196642:FBA196644 FKW196642:FKW196644 FUS196642:FUS196644 GEO196642:GEO196644 GOK196642:GOK196644 GYG196642:GYG196644 HIC196642:HIC196644 HRY196642:HRY196644 IBU196642:IBU196644 ILQ196642:ILQ196644 IVM196642:IVM196644 JFI196642:JFI196644 JPE196642:JPE196644 JZA196642:JZA196644 KIW196642:KIW196644 KSS196642:KSS196644 LCO196642:LCO196644 LMK196642:LMK196644 LWG196642:LWG196644 MGC196642:MGC196644 MPY196642:MPY196644 MZU196642:MZU196644 NJQ196642:NJQ196644 NTM196642:NTM196644 ODI196642:ODI196644 ONE196642:ONE196644 OXA196642:OXA196644 PGW196642:PGW196644 PQS196642:PQS196644 QAO196642:QAO196644 QKK196642:QKK196644 QUG196642:QUG196644 REC196642:REC196644 RNY196642:RNY196644 RXU196642:RXU196644 SHQ196642:SHQ196644 SRM196642:SRM196644 TBI196642:TBI196644 TLE196642:TLE196644 TVA196642:TVA196644 UEW196642:UEW196644 UOS196642:UOS196644 UYO196642:UYO196644 VIK196642:VIK196644 VSG196642:VSG196644 WCC196642:WCC196644 WLY196642:WLY196644 WVU196642:WVU196644 M262178:M262180 JI262178:JI262180 TE262178:TE262180 ADA262178:ADA262180 AMW262178:AMW262180 AWS262178:AWS262180 BGO262178:BGO262180 BQK262178:BQK262180 CAG262178:CAG262180 CKC262178:CKC262180 CTY262178:CTY262180 DDU262178:DDU262180 DNQ262178:DNQ262180 DXM262178:DXM262180 EHI262178:EHI262180 ERE262178:ERE262180 FBA262178:FBA262180 FKW262178:FKW262180 FUS262178:FUS262180 GEO262178:GEO262180 GOK262178:GOK262180 GYG262178:GYG262180 HIC262178:HIC262180 HRY262178:HRY262180 IBU262178:IBU262180 ILQ262178:ILQ262180 IVM262178:IVM262180 JFI262178:JFI262180 JPE262178:JPE262180 JZA262178:JZA262180 KIW262178:KIW262180 KSS262178:KSS262180 LCO262178:LCO262180 LMK262178:LMK262180 LWG262178:LWG262180 MGC262178:MGC262180 MPY262178:MPY262180 MZU262178:MZU262180 NJQ262178:NJQ262180 NTM262178:NTM262180 ODI262178:ODI262180 ONE262178:ONE262180 OXA262178:OXA262180 PGW262178:PGW262180 PQS262178:PQS262180 QAO262178:QAO262180 QKK262178:QKK262180 QUG262178:QUG262180 REC262178:REC262180 RNY262178:RNY262180 RXU262178:RXU262180 SHQ262178:SHQ262180 SRM262178:SRM262180 TBI262178:TBI262180 TLE262178:TLE262180 TVA262178:TVA262180 UEW262178:UEW262180 UOS262178:UOS262180 UYO262178:UYO262180 VIK262178:VIK262180 VSG262178:VSG262180 WCC262178:WCC262180 WLY262178:WLY262180 WVU262178:WVU262180 M327714:M327716 JI327714:JI327716 TE327714:TE327716 ADA327714:ADA327716 AMW327714:AMW327716 AWS327714:AWS327716 BGO327714:BGO327716 BQK327714:BQK327716 CAG327714:CAG327716 CKC327714:CKC327716 CTY327714:CTY327716 DDU327714:DDU327716 DNQ327714:DNQ327716 DXM327714:DXM327716 EHI327714:EHI327716 ERE327714:ERE327716 FBA327714:FBA327716 FKW327714:FKW327716 FUS327714:FUS327716 GEO327714:GEO327716 GOK327714:GOK327716 GYG327714:GYG327716 HIC327714:HIC327716 HRY327714:HRY327716 IBU327714:IBU327716 ILQ327714:ILQ327716 IVM327714:IVM327716 JFI327714:JFI327716 JPE327714:JPE327716 JZA327714:JZA327716 KIW327714:KIW327716 KSS327714:KSS327716 LCO327714:LCO327716 LMK327714:LMK327716 LWG327714:LWG327716 MGC327714:MGC327716 MPY327714:MPY327716 MZU327714:MZU327716 NJQ327714:NJQ327716 NTM327714:NTM327716 ODI327714:ODI327716 ONE327714:ONE327716 OXA327714:OXA327716 PGW327714:PGW327716 PQS327714:PQS327716 QAO327714:QAO327716 QKK327714:QKK327716 QUG327714:QUG327716 REC327714:REC327716 RNY327714:RNY327716 RXU327714:RXU327716 SHQ327714:SHQ327716 SRM327714:SRM327716 TBI327714:TBI327716 TLE327714:TLE327716 TVA327714:TVA327716 UEW327714:UEW327716 UOS327714:UOS327716 UYO327714:UYO327716 VIK327714:VIK327716 VSG327714:VSG327716 WCC327714:WCC327716 WLY327714:WLY327716 WVU327714:WVU327716 M393250:M393252 JI393250:JI393252 TE393250:TE393252 ADA393250:ADA393252 AMW393250:AMW393252 AWS393250:AWS393252 BGO393250:BGO393252 BQK393250:BQK393252 CAG393250:CAG393252 CKC393250:CKC393252 CTY393250:CTY393252 DDU393250:DDU393252 DNQ393250:DNQ393252 DXM393250:DXM393252 EHI393250:EHI393252 ERE393250:ERE393252 FBA393250:FBA393252 FKW393250:FKW393252 FUS393250:FUS393252 GEO393250:GEO393252 GOK393250:GOK393252 GYG393250:GYG393252 HIC393250:HIC393252 HRY393250:HRY393252 IBU393250:IBU393252 ILQ393250:ILQ393252 IVM393250:IVM393252 JFI393250:JFI393252 JPE393250:JPE393252 JZA393250:JZA393252 KIW393250:KIW393252 KSS393250:KSS393252 LCO393250:LCO393252 LMK393250:LMK393252 LWG393250:LWG393252 MGC393250:MGC393252 MPY393250:MPY393252 MZU393250:MZU393252 NJQ393250:NJQ393252 NTM393250:NTM393252 ODI393250:ODI393252 ONE393250:ONE393252 OXA393250:OXA393252 PGW393250:PGW393252 PQS393250:PQS393252 QAO393250:QAO393252 QKK393250:QKK393252 QUG393250:QUG393252 REC393250:REC393252 RNY393250:RNY393252 RXU393250:RXU393252 SHQ393250:SHQ393252 SRM393250:SRM393252 TBI393250:TBI393252 TLE393250:TLE393252 TVA393250:TVA393252 UEW393250:UEW393252 UOS393250:UOS393252 UYO393250:UYO393252 VIK393250:VIK393252 VSG393250:VSG393252 WCC393250:WCC393252 WLY393250:WLY393252 WVU393250:WVU393252 M458786:M458788 JI458786:JI458788 TE458786:TE458788 ADA458786:ADA458788 AMW458786:AMW458788 AWS458786:AWS458788 BGO458786:BGO458788 BQK458786:BQK458788 CAG458786:CAG458788 CKC458786:CKC458788 CTY458786:CTY458788 DDU458786:DDU458788 DNQ458786:DNQ458788 DXM458786:DXM458788 EHI458786:EHI458788 ERE458786:ERE458788 FBA458786:FBA458788 FKW458786:FKW458788 FUS458786:FUS458788 GEO458786:GEO458788 GOK458786:GOK458788 GYG458786:GYG458788 HIC458786:HIC458788 HRY458786:HRY458788 IBU458786:IBU458788 ILQ458786:ILQ458788 IVM458786:IVM458788 JFI458786:JFI458788 JPE458786:JPE458788 JZA458786:JZA458788 KIW458786:KIW458788 KSS458786:KSS458788 LCO458786:LCO458788 LMK458786:LMK458788 LWG458786:LWG458788 MGC458786:MGC458788 MPY458786:MPY458788 MZU458786:MZU458788 NJQ458786:NJQ458788 NTM458786:NTM458788 ODI458786:ODI458788 ONE458786:ONE458788 OXA458786:OXA458788 PGW458786:PGW458788 PQS458786:PQS458788 QAO458786:QAO458788 QKK458786:QKK458788 QUG458786:QUG458788 REC458786:REC458788 RNY458786:RNY458788 RXU458786:RXU458788 SHQ458786:SHQ458788 SRM458786:SRM458788 TBI458786:TBI458788 TLE458786:TLE458788 TVA458786:TVA458788 UEW458786:UEW458788 UOS458786:UOS458788 UYO458786:UYO458788 VIK458786:VIK458788 VSG458786:VSG458788 WCC458786:WCC458788 WLY458786:WLY458788 WVU458786:WVU458788 M524322:M524324 JI524322:JI524324 TE524322:TE524324 ADA524322:ADA524324 AMW524322:AMW524324 AWS524322:AWS524324 BGO524322:BGO524324 BQK524322:BQK524324 CAG524322:CAG524324 CKC524322:CKC524324 CTY524322:CTY524324 DDU524322:DDU524324 DNQ524322:DNQ524324 DXM524322:DXM524324 EHI524322:EHI524324 ERE524322:ERE524324 FBA524322:FBA524324 FKW524322:FKW524324 FUS524322:FUS524324 GEO524322:GEO524324 GOK524322:GOK524324 GYG524322:GYG524324 HIC524322:HIC524324 HRY524322:HRY524324 IBU524322:IBU524324 ILQ524322:ILQ524324 IVM524322:IVM524324 JFI524322:JFI524324 JPE524322:JPE524324 JZA524322:JZA524324 KIW524322:KIW524324 KSS524322:KSS524324 LCO524322:LCO524324 LMK524322:LMK524324 LWG524322:LWG524324 MGC524322:MGC524324 MPY524322:MPY524324 MZU524322:MZU524324 NJQ524322:NJQ524324 NTM524322:NTM524324 ODI524322:ODI524324 ONE524322:ONE524324 OXA524322:OXA524324 PGW524322:PGW524324 PQS524322:PQS524324 QAO524322:QAO524324 QKK524322:QKK524324 QUG524322:QUG524324 REC524322:REC524324 RNY524322:RNY524324 RXU524322:RXU524324 SHQ524322:SHQ524324 SRM524322:SRM524324 TBI524322:TBI524324 TLE524322:TLE524324 TVA524322:TVA524324 UEW524322:UEW524324 UOS524322:UOS524324 UYO524322:UYO524324 VIK524322:VIK524324 VSG524322:VSG524324 WCC524322:WCC524324 WLY524322:WLY524324 WVU524322:WVU524324 M589858:M589860 JI589858:JI589860 TE589858:TE589860 ADA589858:ADA589860 AMW589858:AMW589860 AWS589858:AWS589860 BGO589858:BGO589860 BQK589858:BQK589860 CAG589858:CAG589860 CKC589858:CKC589860 CTY589858:CTY589860 DDU589858:DDU589860 DNQ589858:DNQ589860 DXM589858:DXM589860 EHI589858:EHI589860 ERE589858:ERE589860 FBA589858:FBA589860 FKW589858:FKW589860 FUS589858:FUS589860 GEO589858:GEO589860 GOK589858:GOK589860 GYG589858:GYG589860 HIC589858:HIC589860 HRY589858:HRY589860 IBU589858:IBU589860 ILQ589858:ILQ589860 IVM589858:IVM589860 JFI589858:JFI589860 JPE589858:JPE589860 JZA589858:JZA589860 KIW589858:KIW589860 KSS589858:KSS589860 LCO589858:LCO589860 LMK589858:LMK589860 LWG589858:LWG589860 MGC589858:MGC589860 MPY589858:MPY589860 MZU589858:MZU589860 NJQ589858:NJQ589860 NTM589858:NTM589860 ODI589858:ODI589860 ONE589858:ONE589860 OXA589858:OXA589860 PGW589858:PGW589860 PQS589858:PQS589860 QAO589858:QAO589860 QKK589858:QKK589860 QUG589858:QUG589860 REC589858:REC589860 RNY589858:RNY589860 RXU589858:RXU589860 SHQ589858:SHQ589860 SRM589858:SRM589860 TBI589858:TBI589860 TLE589858:TLE589860 TVA589858:TVA589860 UEW589858:UEW589860 UOS589858:UOS589860 UYO589858:UYO589860 VIK589858:VIK589860 VSG589858:VSG589860 WCC589858:WCC589860 WLY589858:WLY589860 WVU589858:WVU589860 M655394:M655396 JI655394:JI655396 TE655394:TE655396 ADA655394:ADA655396 AMW655394:AMW655396 AWS655394:AWS655396 BGO655394:BGO655396 BQK655394:BQK655396 CAG655394:CAG655396 CKC655394:CKC655396 CTY655394:CTY655396 DDU655394:DDU655396 DNQ655394:DNQ655396 DXM655394:DXM655396 EHI655394:EHI655396 ERE655394:ERE655396 FBA655394:FBA655396 FKW655394:FKW655396 FUS655394:FUS655396 GEO655394:GEO655396 GOK655394:GOK655396 GYG655394:GYG655396 HIC655394:HIC655396 HRY655394:HRY655396 IBU655394:IBU655396 ILQ655394:ILQ655396 IVM655394:IVM655396 JFI655394:JFI655396 JPE655394:JPE655396 JZA655394:JZA655396 KIW655394:KIW655396 KSS655394:KSS655396 LCO655394:LCO655396 LMK655394:LMK655396 LWG655394:LWG655396 MGC655394:MGC655396 MPY655394:MPY655396 MZU655394:MZU655396 NJQ655394:NJQ655396 NTM655394:NTM655396 ODI655394:ODI655396 ONE655394:ONE655396 OXA655394:OXA655396 PGW655394:PGW655396 PQS655394:PQS655396 QAO655394:QAO655396 QKK655394:QKK655396 QUG655394:QUG655396 REC655394:REC655396 RNY655394:RNY655396 RXU655394:RXU655396 SHQ655394:SHQ655396 SRM655394:SRM655396 TBI655394:TBI655396 TLE655394:TLE655396 TVA655394:TVA655396 UEW655394:UEW655396 UOS655394:UOS655396 UYO655394:UYO655396 VIK655394:VIK655396 VSG655394:VSG655396 WCC655394:WCC655396 WLY655394:WLY655396 WVU655394:WVU655396 M720930:M720932 JI720930:JI720932 TE720930:TE720932 ADA720930:ADA720932 AMW720930:AMW720932 AWS720930:AWS720932 BGO720930:BGO720932 BQK720930:BQK720932 CAG720930:CAG720932 CKC720930:CKC720932 CTY720930:CTY720932 DDU720930:DDU720932 DNQ720930:DNQ720932 DXM720930:DXM720932 EHI720930:EHI720932 ERE720930:ERE720932 FBA720930:FBA720932 FKW720930:FKW720932 FUS720930:FUS720932 GEO720930:GEO720932 GOK720930:GOK720932 GYG720930:GYG720932 HIC720930:HIC720932 HRY720930:HRY720932 IBU720930:IBU720932 ILQ720930:ILQ720932 IVM720930:IVM720932 JFI720930:JFI720932 JPE720930:JPE720932 JZA720930:JZA720932 KIW720930:KIW720932 KSS720930:KSS720932 LCO720930:LCO720932 LMK720930:LMK720932 LWG720930:LWG720932 MGC720930:MGC720932 MPY720930:MPY720932 MZU720930:MZU720932 NJQ720930:NJQ720932 NTM720930:NTM720932 ODI720930:ODI720932 ONE720930:ONE720932 OXA720930:OXA720932 PGW720930:PGW720932 PQS720930:PQS720932 QAO720930:QAO720932 QKK720930:QKK720932 QUG720930:QUG720932 REC720930:REC720932 RNY720930:RNY720932 RXU720930:RXU720932 SHQ720930:SHQ720932 SRM720930:SRM720932 TBI720930:TBI720932 TLE720930:TLE720932 TVA720930:TVA720932 UEW720930:UEW720932 UOS720930:UOS720932 UYO720930:UYO720932 VIK720930:VIK720932 VSG720930:VSG720932 WCC720930:WCC720932 WLY720930:WLY720932 WVU720930:WVU720932 M786466:M786468 JI786466:JI786468 TE786466:TE786468 ADA786466:ADA786468 AMW786466:AMW786468 AWS786466:AWS786468 BGO786466:BGO786468 BQK786466:BQK786468 CAG786466:CAG786468 CKC786466:CKC786468 CTY786466:CTY786468 DDU786466:DDU786468 DNQ786466:DNQ786468 DXM786466:DXM786468 EHI786466:EHI786468 ERE786466:ERE786468 FBA786466:FBA786468 FKW786466:FKW786468 FUS786466:FUS786468 GEO786466:GEO786468 GOK786466:GOK786468 GYG786466:GYG786468 HIC786466:HIC786468 HRY786466:HRY786468 IBU786466:IBU786468 ILQ786466:ILQ786468 IVM786466:IVM786468 JFI786466:JFI786468 JPE786466:JPE786468 JZA786466:JZA786468 KIW786466:KIW786468 KSS786466:KSS786468 LCO786466:LCO786468 LMK786466:LMK786468 LWG786466:LWG786468 MGC786466:MGC786468 MPY786466:MPY786468 MZU786466:MZU786468 NJQ786466:NJQ786468 NTM786466:NTM786468 ODI786466:ODI786468 ONE786466:ONE786468 OXA786466:OXA786468 PGW786466:PGW786468 PQS786466:PQS786468 QAO786466:QAO786468 QKK786466:QKK786468 QUG786466:QUG786468 REC786466:REC786468 RNY786466:RNY786468 RXU786466:RXU786468 SHQ786466:SHQ786468 SRM786466:SRM786468 TBI786466:TBI786468 TLE786466:TLE786468 TVA786466:TVA786468 UEW786466:UEW786468 UOS786466:UOS786468 UYO786466:UYO786468 VIK786466:VIK786468 VSG786466:VSG786468 WCC786466:WCC786468 WLY786466:WLY786468 WVU786466:WVU786468 M852002:M852004 JI852002:JI852004 TE852002:TE852004 ADA852002:ADA852004 AMW852002:AMW852004 AWS852002:AWS852004 BGO852002:BGO852004 BQK852002:BQK852004 CAG852002:CAG852004 CKC852002:CKC852004 CTY852002:CTY852004 DDU852002:DDU852004 DNQ852002:DNQ852004 DXM852002:DXM852004 EHI852002:EHI852004 ERE852002:ERE852004 FBA852002:FBA852004 FKW852002:FKW852004 FUS852002:FUS852004 GEO852002:GEO852004 GOK852002:GOK852004 GYG852002:GYG852004 HIC852002:HIC852004 HRY852002:HRY852004 IBU852002:IBU852004 ILQ852002:ILQ852004 IVM852002:IVM852004 JFI852002:JFI852004 JPE852002:JPE852004 JZA852002:JZA852004 KIW852002:KIW852004 KSS852002:KSS852004 LCO852002:LCO852004 LMK852002:LMK852004 LWG852002:LWG852004 MGC852002:MGC852004 MPY852002:MPY852004 MZU852002:MZU852004 NJQ852002:NJQ852004 NTM852002:NTM852004 ODI852002:ODI852004 ONE852002:ONE852004 OXA852002:OXA852004 PGW852002:PGW852004 PQS852002:PQS852004 QAO852002:QAO852004 QKK852002:QKK852004 QUG852002:QUG852004 REC852002:REC852004 RNY852002:RNY852004 RXU852002:RXU852004 SHQ852002:SHQ852004 SRM852002:SRM852004 TBI852002:TBI852004 TLE852002:TLE852004 TVA852002:TVA852004 UEW852002:UEW852004 UOS852002:UOS852004 UYO852002:UYO852004 VIK852002:VIK852004 VSG852002:VSG852004 WCC852002:WCC852004 WLY852002:WLY852004 WVU852002:WVU852004 M917538:M917540 JI917538:JI917540 TE917538:TE917540 ADA917538:ADA917540 AMW917538:AMW917540 AWS917538:AWS917540 BGO917538:BGO917540 BQK917538:BQK917540 CAG917538:CAG917540 CKC917538:CKC917540 CTY917538:CTY917540 DDU917538:DDU917540 DNQ917538:DNQ917540 DXM917538:DXM917540 EHI917538:EHI917540 ERE917538:ERE917540 FBA917538:FBA917540 FKW917538:FKW917540 FUS917538:FUS917540 GEO917538:GEO917540 GOK917538:GOK917540 GYG917538:GYG917540 HIC917538:HIC917540 HRY917538:HRY917540 IBU917538:IBU917540 ILQ917538:ILQ917540 IVM917538:IVM917540 JFI917538:JFI917540 JPE917538:JPE917540 JZA917538:JZA917540 KIW917538:KIW917540 KSS917538:KSS917540 LCO917538:LCO917540 LMK917538:LMK917540 LWG917538:LWG917540 MGC917538:MGC917540 MPY917538:MPY917540 MZU917538:MZU917540 NJQ917538:NJQ917540 NTM917538:NTM917540 ODI917538:ODI917540 ONE917538:ONE917540 OXA917538:OXA917540 PGW917538:PGW917540 PQS917538:PQS917540 QAO917538:QAO917540 QKK917538:QKK917540 QUG917538:QUG917540 REC917538:REC917540 RNY917538:RNY917540 RXU917538:RXU917540 SHQ917538:SHQ917540 SRM917538:SRM917540 TBI917538:TBI917540 TLE917538:TLE917540 TVA917538:TVA917540 UEW917538:UEW917540 UOS917538:UOS917540 UYO917538:UYO917540 VIK917538:VIK917540 VSG917538:VSG917540 WCC917538:WCC917540 WLY917538:WLY917540 WVU917538:WVU917540 M983074:M983076 JI983074:JI983076 TE983074:TE983076 ADA983074:ADA983076 AMW983074:AMW983076 AWS983074:AWS983076 BGO983074:BGO983076 BQK983074:BQK983076 CAG983074:CAG983076 CKC983074:CKC983076 CTY983074:CTY983076 DDU983074:DDU983076 DNQ983074:DNQ983076 DXM983074:DXM983076 EHI983074:EHI983076 ERE983074:ERE983076 FBA983074:FBA983076 FKW983074:FKW983076 FUS983074:FUS983076 GEO983074:GEO983076 GOK983074:GOK983076 GYG983074:GYG983076 HIC983074:HIC983076 HRY983074:HRY983076 IBU983074:IBU983076 ILQ983074:ILQ983076 IVM983074:IVM983076 JFI983074:JFI983076 JPE983074:JPE983076 JZA983074:JZA983076 KIW983074:KIW983076 KSS983074:KSS983076 LCO983074:LCO983076 LMK983074:LMK983076 LWG983074:LWG983076 MGC983074:MGC983076 MPY983074:MPY983076 MZU983074:MZU983076 NJQ983074:NJQ983076 NTM983074:NTM983076 ODI983074:ODI983076 ONE983074:ONE983076 OXA983074:OXA983076 PGW983074:PGW983076 PQS983074:PQS983076 QAO983074:QAO983076 QKK983074:QKK983076 QUG983074:QUG983076 REC983074:REC983076 RNY983074:RNY983076 RXU983074:RXU983076 SHQ983074:SHQ983076 SRM983074:SRM983076 TBI983074:TBI983076 TLE983074:TLE983076 TVA983074:TVA983076 UEW983074:UEW983076 UOS983074:UOS983076 UYO983074:UYO983076 VIK983074:VIK983076 VSG983074:VSG983076 WCC983074:WCC983076 WLY983074:WLY983076 WVU983074:WVU983076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N45:N46 JJ45:JJ46 TF45:TF46 ADB45:ADB46 AMX45:AMX46 AWT45:AWT46 BGP45:BGP46 BQL45:BQL46 CAH45:CAH46 CKD45:CKD46 CTZ45:CTZ46 DDV45:DDV46 DNR45:DNR46 DXN45:DXN46 EHJ45:EHJ46 ERF45:ERF46 FBB45:FBB46 FKX45:FKX46 FUT45:FUT46 GEP45:GEP46 GOL45:GOL46 GYH45:GYH46 HID45:HID46 HRZ45:HRZ46 IBV45:IBV46 ILR45:ILR46 IVN45:IVN46 JFJ45:JFJ46 JPF45:JPF46 JZB45:JZB46 KIX45:KIX46 KST45:KST46 LCP45:LCP46 LML45:LML46 LWH45:LWH46 MGD45:MGD46 MPZ45:MPZ46 MZV45:MZV46 NJR45:NJR46 NTN45:NTN46 ODJ45:ODJ46 ONF45:ONF46 OXB45:OXB46 PGX45:PGX46 PQT45:PQT46 QAP45:QAP46 QKL45:QKL46 QUH45:QUH46 RED45:RED46 RNZ45:RNZ46 RXV45:RXV46 SHR45:SHR46 SRN45:SRN46 TBJ45:TBJ46 TLF45:TLF46 TVB45:TVB46 UEX45:UEX46 UOT45:UOT46 UYP45:UYP46 VIL45:VIL46 VSH45:VSH46 WCD45:WCD46 WLZ45:WLZ46 WVV45:WVV46 N65581:N65582 JJ65581:JJ65582 TF65581:TF65582 ADB65581:ADB65582 AMX65581:AMX65582 AWT65581:AWT65582 BGP65581:BGP65582 BQL65581:BQL65582 CAH65581:CAH65582 CKD65581:CKD65582 CTZ65581:CTZ65582 DDV65581:DDV65582 DNR65581:DNR65582 DXN65581:DXN65582 EHJ65581:EHJ65582 ERF65581:ERF65582 FBB65581:FBB65582 FKX65581:FKX65582 FUT65581:FUT65582 GEP65581:GEP65582 GOL65581:GOL65582 GYH65581:GYH65582 HID65581:HID65582 HRZ65581:HRZ65582 IBV65581:IBV65582 ILR65581:ILR65582 IVN65581:IVN65582 JFJ65581:JFJ65582 JPF65581:JPF65582 JZB65581:JZB65582 KIX65581:KIX65582 KST65581:KST65582 LCP65581:LCP65582 LML65581:LML65582 LWH65581:LWH65582 MGD65581:MGD65582 MPZ65581:MPZ65582 MZV65581:MZV65582 NJR65581:NJR65582 NTN65581:NTN65582 ODJ65581:ODJ65582 ONF65581:ONF65582 OXB65581:OXB65582 PGX65581:PGX65582 PQT65581:PQT65582 QAP65581:QAP65582 QKL65581:QKL65582 QUH65581:QUH65582 RED65581:RED65582 RNZ65581:RNZ65582 RXV65581:RXV65582 SHR65581:SHR65582 SRN65581:SRN65582 TBJ65581:TBJ65582 TLF65581:TLF65582 TVB65581:TVB65582 UEX65581:UEX65582 UOT65581:UOT65582 UYP65581:UYP65582 VIL65581:VIL65582 VSH65581:VSH65582 WCD65581:WCD65582 WLZ65581:WLZ65582 WVV65581:WVV65582 N131117:N131118 JJ131117:JJ131118 TF131117:TF131118 ADB131117:ADB131118 AMX131117:AMX131118 AWT131117:AWT131118 BGP131117:BGP131118 BQL131117:BQL131118 CAH131117:CAH131118 CKD131117:CKD131118 CTZ131117:CTZ131118 DDV131117:DDV131118 DNR131117:DNR131118 DXN131117:DXN131118 EHJ131117:EHJ131118 ERF131117:ERF131118 FBB131117:FBB131118 FKX131117:FKX131118 FUT131117:FUT131118 GEP131117:GEP131118 GOL131117:GOL131118 GYH131117:GYH131118 HID131117:HID131118 HRZ131117:HRZ131118 IBV131117:IBV131118 ILR131117:ILR131118 IVN131117:IVN131118 JFJ131117:JFJ131118 JPF131117:JPF131118 JZB131117:JZB131118 KIX131117:KIX131118 KST131117:KST131118 LCP131117:LCP131118 LML131117:LML131118 LWH131117:LWH131118 MGD131117:MGD131118 MPZ131117:MPZ131118 MZV131117:MZV131118 NJR131117:NJR131118 NTN131117:NTN131118 ODJ131117:ODJ131118 ONF131117:ONF131118 OXB131117:OXB131118 PGX131117:PGX131118 PQT131117:PQT131118 QAP131117:QAP131118 QKL131117:QKL131118 QUH131117:QUH131118 RED131117:RED131118 RNZ131117:RNZ131118 RXV131117:RXV131118 SHR131117:SHR131118 SRN131117:SRN131118 TBJ131117:TBJ131118 TLF131117:TLF131118 TVB131117:TVB131118 UEX131117:UEX131118 UOT131117:UOT131118 UYP131117:UYP131118 VIL131117:VIL131118 VSH131117:VSH131118 WCD131117:WCD131118 WLZ131117:WLZ131118 WVV131117:WVV131118 N196653:N196654 JJ196653:JJ196654 TF196653:TF196654 ADB196653:ADB196654 AMX196653:AMX196654 AWT196653:AWT196654 BGP196653:BGP196654 BQL196653:BQL196654 CAH196653:CAH196654 CKD196653:CKD196654 CTZ196653:CTZ196654 DDV196653:DDV196654 DNR196653:DNR196654 DXN196653:DXN196654 EHJ196653:EHJ196654 ERF196653:ERF196654 FBB196653:FBB196654 FKX196653:FKX196654 FUT196653:FUT196654 GEP196653:GEP196654 GOL196653:GOL196654 GYH196653:GYH196654 HID196653:HID196654 HRZ196653:HRZ196654 IBV196653:IBV196654 ILR196653:ILR196654 IVN196653:IVN196654 JFJ196653:JFJ196654 JPF196653:JPF196654 JZB196653:JZB196654 KIX196653:KIX196654 KST196653:KST196654 LCP196653:LCP196654 LML196653:LML196654 LWH196653:LWH196654 MGD196653:MGD196654 MPZ196653:MPZ196654 MZV196653:MZV196654 NJR196653:NJR196654 NTN196653:NTN196654 ODJ196653:ODJ196654 ONF196653:ONF196654 OXB196653:OXB196654 PGX196653:PGX196654 PQT196653:PQT196654 QAP196653:QAP196654 QKL196653:QKL196654 QUH196653:QUH196654 RED196653:RED196654 RNZ196653:RNZ196654 RXV196653:RXV196654 SHR196653:SHR196654 SRN196653:SRN196654 TBJ196653:TBJ196654 TLF196653:TLF196654 TVB196653:TVB196654 UEX196653:UEX196654 UOT196653:UOT196654 UYP196653:UYP196654 VIL196653:VIL196654 VSH196653:VSH196654 WCD196653:WCD196654 WLZ196653:WLZ196654 WVV196653:WVV196654 N262189:N262190 JJ262189:JJ262190 TF262189:TF262190 ADB262189:ADB262190 AMX262189:AMX262190 AWT262189:AWT262190 BGP262189:BGP262190 BQL262189:BQL262190 CAH262189:CAH262190 CKD262189:CKD262190 CTZ262189:CTZ262190 DDV262189:DDV262190 DNR262189:DNR262190 DXN262189:DXN262190 EHJ262189:EHJ262190 ERF262189:ERF262190 FBB262189:FBB262190 FKX262189:FKX262190 FUT262189:FUT262190 GEP262189:GEP262190 GOL262189:GOL262190 GYH262189:GYH262190 HID262189:HID262190 HRZ262189:HRZ262190 IBV262189:IBV262190 ILR262189:ILR262190 IVN262189:IVN262190 JFJ262189:JFJ262190 JPF262189:JPF262190 JZB262189:JZB262190 KIX262189:KIX262190 KST262189:KST262190 LCP262189:LCP262190 LML262189:LML262190 LWH262189:LWH262190 MGD262189:MGD262190 MPZ262189:MPZ262190 MZV262189:MZV262190 NJR262189:NJR262190 NTN262189:NTN262190 ODJ262189:ODJ262190 ONF262189:ONF262190 OXB262189:OXB262190 PGX262189:PGX262190 PQT262189:PQT262190 QAP262189:QAP262190 QKL262189:QKL262190 QUH262189:QUH262190 RED262189:RED262190 RNZ262189:RNZ262190 RXV262189:RXV262190 SHR262189:SHR262190 SRN262189:SRN262190 TBJ262189:TBJ262190 TLF262189:TLF262190 TVB262189:TVB262190 UEX262189:UEX262190 UOT262189:UOT262190 UYP262189:UYP262190 VIL262189:VIL262190 VSH262189:VSH262190 WCD262189:WCD262190 WLZ262189:WLZ262190 WVV262189:WVV262190 N327725:N327726 JJ327725:JJ327726 TF327725:TF327726 ADB327725:ADB327726 AMX327725:AMX327726 AWT327725:AWT327726 BGP327725:BGP327726 BQL327725:BQL327726 CAH327725:CAH327726 CKD327725:CKD327726 CTZ327725:CTZ327726 DDV327725:DDV327726 DNR327725:DNR327726 DXN327725:DXN327726 EHJ327725:EHJ327726 ERF327725:ERF327726 FBB327725:FBB327726 FKX327725:FKX327726 FUT327725:FUT327726 GEP327725:GEP327726 GOL327725:GOL327726 GYH327725:GYH327726 HID327725:HID327726 HRZ327725:HRZ327726 IBV327725:IBV327726 ILR327725:ILR327726 IVN327725:IVN327726 JFJ327725:JFJ327726 JPF327725:JPF327726 JZB327725:JZB327726 KIX327725:KIX327726 KST327725:KST327726 LCP327725:LCP327726 LML327725:LML327726 LWH327725:LWH327726 MGD327725:MGD327726 MPZ327725:MPZ327726 MZV327725:MZV327726 NJR327725:NJR327726 NTN327725:NTN327726 ODJ327725:ODJ327726 ONF327725:ONF327726 OXB327725:OXB327726 PGX327725:PGX327726 PQT327725:PQT327726 QAP327725:QAP327726 QKL327725:QKL327726 QUH327725:QUH327726 RED327725:RED327726 RNZ327725:RNZ327726 RXV327725:RXV327726 SHR327725:SHR327726 SRN327725:SRN327726 TBJ327725:TBJ327726 TLF327725:TLF327726 TVB327725:TVB327726 UEX327725:UEX327726 UOT327725:UOT327726 UYP327725:UYP327726 VIL327725:VIL327726 VSH327725:VSH327726 WCD327725:WCD327726 WLZ327725:WLZ327726 WVV327725:WVV327726 N393261:N393262 JJ393261:JJ393262 TF393261:TF393262 ADB393261:ADB393262 AMX393261:AMX393262 AWT393261:AWT393262 BGP393261:BGP393262 BQL393261:BQL393262 CAH393261:CAH393262 CKD393261:CKD393262 CTZ393261:CTZ393262 DDV393261:DDV393262 DNR393261:DNR393262 DXN393261:DXN393262 EHJ393261:EHJ393262 ERF393261:ERF393262 FBB393261:FBB393262 FKX393261:FKX393262 FUT393261:FUT393262 GEP393261:GEP393262 GOL393261:GOL393262 GYH393261:GYH393262 HID393261:HID393262 HRZ393261:HRZ393262 IBV393261:IBV393262 ILR393261:ILR393262 IVN393261:IVN393262 JFJ393261:JFJ393262 JPF393261:JPF393262 JZB393261:JZB393262 KIX393261:KIX393262 KST393261:KST393262 LCP393261:LCP393262 LML393261:LML393262 LWH393261:LWH393262 MGD393261:MGD393262 MPZ393261:MPZ393262 MZV393261:MZV393262 NJR393261:NJR393262 NTN393261:NTN393262 ODJ393261:ODJ393262 ONF393261:ONF393262 OXB393261:OXB393262 PGX393261:PGX393262 PQT393261:PQT393262 QAP393261:QAP393262 QKL393261:QKL393262 QUH393261:QUH393262 RED393261:RED393262 RNZ393261:RNZ393262 RXV393261:RXV393262 SHR393261:SHR393262 SRN393261:SRN393262 TBJ393261:TBJ393262 TLF393261:TLF393262 TVB393261:TVB393262 UEX393261:UEX393262 UOT393261:UOT393262 UYP393261:UYP393262 VIL393261:VIL393262 VSH393261:VSH393262 WCD393261:WCD393262 WLZ393261:WLZ393262 WVV393261:WVV393262 N458797:N458798 JJ458797:JJ458798 TF458797:TF458798 ADB458797:ADB458798 AMX458797:AMX458798 AWT458797:AWT458798 BGP458797:BGP458798 BQL458797:BQL458798 CAH458797:CAH458798 CKD458797:CKD458798 CTZ458797:CTZ458798 DDV458797:DDV458798 DNR458797:DNR458798 DXN458797:DXN458798 EHJ458797:EHJ458798 ERF458797:ERF458798 FBB458797:FBB458798 FKX458797:FKX458798 FUT458797:FUT458798 GEP458797:GEP458798 GOL458797:GOL458798 GYH458797:GYH458798 HID458797:HID458798 HRZ458797:HRZ458798 IBV458797:IBV458798 ILR458797:ILR458798 IVN458797:IVN458798 JFJ458797:JFJ458798 JPF458797:JPF458798 JZB458797:JZB458798 KIX458797:KIX458798 KST458797:KST458798 LCP458797:LCP458798 LML458797:LML458798 LWH458797:LWH458798 MGD458797:MGD458798 MPZ458797:MPZ458798 MZV458797:MZV458798 NJR458797:NJR458798 NTN458797:NTN458798 ODJ458797:ODJ458798 ONF458797:ONF458798 OXB458797:OXB458798 PGX458797:PGX458798 PQT458797:PQT458798 QAP458797:QAP458798 QKL458797:QKL458798 QUH458797:QUH458798 RED458797:RED458798 RNZ458797:RNZ458798 RXV458797:RXV458798 SHR458797:SHR458798 SRN458797:SRN458798 TBJ458797:TBJ458798 TLF458797:TLF458798 TVB458797:TVB458798 UEX458797:UEX458798 UOT458797:UOT458798 UYP458797:UYP458798 VIL458797:VIL458798 VSH458797:VSH458798 WCD458797:WCD458798 WLZ458797:WLZ458798 WVV458797:WVV458798 N524333:N524334 JJ524333:JJ524334 TF524333:TF524334 ADB524333:ADB524334 AMX524333:AMX524334 AWT524333:AWT524334 BGP524333:BGP524334 BQL524333:BQL524334 CAH524333:CAH524334 CKD524333:CKD524334 CTZ524333:CTZ524334 DDV524333:DDV524334 DNR524333:DNR524334 DXN524333:DXN524334 EHJ524333:EHJ524334 ERF524333:ERF524334 FBB524333:FBB524334 FKX524333:FKX524334 FUT524333:FUT524334 GEP524333:GEP524334 GOL524333:GOL524334 GYH524333:GYH524334 HID524333:HID524334 HRZ524333:HRZ524334 IBV524333:IBV524334 ILR524333:ILR524334 IVN524333:IVN524334 JFJ524333:JFJ524334 JPF524333:JPF524334 JZB524333:JZB524334 KIX524333:KIX524334 KST524333:KST524334 LCP524333:LCP524334 LML524333:LML524334 LWH524333:LWH524334 MGD524333:MGD524334 MPZ524333:MPZ524334 MZV524333:MZV524334 NJR524333:NJR524334 NTN524333:NTN524334 ODJ524333:ODJ524334 ONF524333:ONF524334 OXB524333:OXB524334 PGX524333:PGX524334 PQT524333:PQT524334 QAP524333:QAP524334 QKL524333:QKL524334 QUH524333:QUH524334 RED524333:RED524334 RNZ524333:RNZ524334 RXV524333:RXV524334 SHR524333:SHR524334 SRN524333:SRN524334 TBJ524333:TBJ524334 TLF524333:TLF524334 TVB524333:TVB524334 UEX524333:UEX524334 UOT524333:UOT524334 UYP524333:UYP524334 VIL524333:VIL524334 VSH524333:VSH524334 WCD524333:WCD524334 WLZ524333:WLZ524334 WVV524333:WVV524334 N589869:N589870 JJ589869:JJ589870 TF589869:TF589870 ADB589869:ADB589870 AMX589869:AMX589870 AWT589869:AWT589870 BGP589869:BGP589870 BQL589869:BQL589870 CAH589869:CAH589870 CKD589869:CKD589870 CTZ589869:CTZ589870 DDV589869:DDV589870 DNR589869:DNR589870 DXN589869:DXN589870 EHJ589869:EHJ589870 ERF589869:ERF589870 FBB589869:FBB589870 FKX589869:FKX589870 FUT589869:FUT589870 GEP589869:GEP589870 GOL589869:GOL589870 GYH589869:GYH589870 HID589869:HID589870 HRZ589869:HRZ589870 IBV589869:IBV589870 ILR589869:ILR589870 IVN589869:IVN589870 JFJ589869:JFJ589870 JPF589869:JPF589870 JZB589869:JZB589870 KIX589869:KIX589870 KST589869:KST589870 LCP589869:LCP589870 LML589869:LML589870 LWH589869:LWH589870 MGD589869:MGD589870 MPZ589869:MPZ589870 MZV589869:MZV589870 NJR589869:NJR589870 NTN589869:NTN589870 ODJ589869:ODJ589870 ONF589869:ONF589870 OXB589869:OXB589870 PGX589869:PGX589870 PQT589869:PQT589870 QAP589869:QAP589870 QKL589869:QKL589870 QUH589869:QUH589870 RED589869:RED589870 RNZ589869:RNZ589870 RXV589869:RXV589870 SHR589869:SHR589870 SRN589869:SRN589870 TBJ589869:TBJ589870 TLF589869:TLF589870 TVB589869:TVB589870 UEX589869:UEX589870 UOT589869:UOT589870 UYP589869:UYP589870 VIL589869:VIL589870 VSH589869:VSH589870 WCD589869:WCD589870 WLZ589869:WLZ589870 WVV589869:WVV589870 N655405:N655406 JJ655405:JJ655406 TF655405:TF655406 ADB655405:ADB655406 AMX655405:AMX655406 AWT655405:AWT655406 BGP655405:BGP655406 BQL655405:BQL655406 CAH655405:CAH655406 CKD655405:CKD655406 CTZ655405:CTZ655406 DDV655405:DDV655406 DNR655405:DNR655406 DXN655405:DXN655406 EHJ655405:EHJ655406 ERF655405:ERF655406 FBB655405:FBB655406 FKX655405:FKX655406 FUT655405:FUT655406 GEP655405:GEP655406 GOL655405:GOL655406 GYH655405:GYH655406 HID655405:HID655406 HRZ655405:HRZ655406 IBV655405:IBV655406 ILR655405:ILR655406 IVN655405:IVN655406 JFJ655405:JFJ655406 JPF655405:JPF655406 JZB655405:JZB655406 KIX655405:KIX655406 KST655405:KST655406 LCP655405:LCP655406 LML655405:LML655406 LWH655405:LWH655406 MGD655405:MGD655406 MPZ655405:MPZ655406 MZV655405:MZV655406 NJR655405:NJR655406 NTN655405:NTN655406 ODJ655405:ODJ655406 ONF655405:ONF655406 OXB655405:OXB655406 PGX655405:PGX655406 PQT655405:PQT655406 QAP655405:QAP655406 QKL655405:QKL655406 QUH655405:QUH655406 RED655405:RED655406 RNZ655405:RNZ655406 RXV655405:RXV655406 SHR655405:SHR655406 SRN655405:SRN655406 TBJ655405:TBJ655406 TLF655405:TLF655406 TVB655405:TVB655406 UEX655405:UEX655406 UOT655405:UOT655406 UYP655405:UYP655406 VIL655405:VIL655406 VSH655405:VSH655406 WCD655405:WCD655406 WLZ655405:WLZ655406 WVV655405:WVV655406 N720941:N720942 JJ720941:JJ720942 TF720941:TF720942 ADB720941:ADB720942 AMX720941:AMX720942 AWT720941:AWT720942 BGP720941:BGP720942 BQL720941:BQL720942 CAH720941:CAH720942 CKD720941:CKD720942 CTZ720941:CTZ720942 DDV720941:DDV720942 DNR720941:DNR720942 DXN720941:DXN720942 EHJ720941:EHJ720942 ERF720941:ERF720942 FBB720941:FBB720942 FKX720941:FKX720942 FUT720941:FUT720942 GEP720941:GEP720942 GOL720941:GOL720942 GYH720941:GYH720942 HID720941:HID720942 HRZ720941:HRZ720942 IBV720941:IBV720942 ILR720941:ILR720942 IVN720941:IVN720942 JFJ720941:JFJ720942 JPF720941:JPF720942 JZB720941:JZB720942 KIX720941:KIX720942 KST720941:KST720942 LCP720941:LCP720942 LML720941:LML720942 LWH720941:LWH720942 MGD720941:MGD720942 MPZ720941:MPZ720942 MZV720941:MZV720942 NJR720941:NJR720942 NTN720941:NTN720942 ODJ720941:ODJ720942 ONF720941:ONF720942 OXB720941:OXB720942 PGX720941:PGX720942 PQT720941:PQT720942 QAP720941:QAP720942 QKL720941:QKL720942 QUH720941:QUH720942 RED720941:RED720942 RNZ720941:RNZ720942 RXV720941:RXV720942 SHR720941:SHR720942 SRN720941:SRN720942 TBJ720941:TBJ720942 TLF720941:TLF720942 TVB720941:TVB720942 UEX720941:UEX720942 UOT720941:UOT720942 UYP720941:UYP720942 VIL720941:VIL720942 VSH720941:VSH720942 WCD720941:WCD720942 WLZ720941:WLZ720942 WVV720941:WVV720942 N786477:N786478 JJ786477:JJ786478 TF786477:TF786478 ADB786477:ADB786478 AMX786477:AMX786478 AWT786477:AWT786478 BGP786477:BGP786478 BQL786477:BQL786478 CAH786477:CAH786478 CKD786477:CKD786478 CTZ786477:CTZ786478 DDV786477:DDV786478 DNR786477:DNR786478 DXN786477:DXN786478 EHJ786477:EHJ786478 ERF786477:ERF786478 FBB786477:FBB786478 FKX786477:FKX786478 FUT786477:FUT786478 GEP786477:GEP786478 GOL786477:GOL786478 GYH786477:GYH786478 HID786477:HID786478 HRZ786477:HRZ786478 IBV786477:IBV786478 ILR786477:ILR786478 IVN786477:IVN786478 JFJ786477:JFJ786478 JPF786477:JPF786478 JZB786477:JZB786478 KIX786477:KIX786478 KST786477:KST786478 LCP786477:LCP786478 LML786477:LML786478 LWH786477:LWH786478 MGD786477:MGD786478 MPZ786477:MPZ786478 MZV786477:MZV786478 NJR786477:NJR786478 NTN786477:NTN786478 ODJ786477:ODJ786478 ONF786477:ONF786478 OXB786477:OXB786478 PGX786477:PGX786478 PQT786477:PQT786478 QAP786477:QAP786478 QKL786477:QKL786478 QUH786477:QUH786478 RED786477:RED786478 RNZ786477:RNZ786478 RXV786477:RXV786478 SHR786477:SHR786478 SRN786477:SRN786478 TBJ786477:TBJ786478 TLF786477:TLF786478 TVB786477:TVB786478 UEX786477:UEX786478 UOT786477:UOT786478 UYP786477:UYP786478 VIL786477:VIL786478 VSH786477:VSH786478 WCD786477:WCD786478 WLZ786477:WLZ786478 WVV786477:WVV786478 N852013:N852014 JJ852013:JJ852014 TF852013:TF852014 ADB852013:ADB852014 AMX852013:AMX852014 AWT852013:AWT852014 BGP852013:BGP852014 BQL852013:BQL852014 CAH852013:CAH852014 CKD852013:CKD852014 CTZ852013:CTZ852014 DDV852013:DDV852014 DNR852013:DNR852014 DXN852013:DXN852014 EHJ852013:EHJ852014 ERF852013:ERF852014 FBB852013:FBB852014 FKX852013:FKX852014 FUT852013:FUT852014 GEP852013:GEP852014 GOL852013:GOL852014 GYH852013:GYH852014 HID852013:HID852014 HRZ852013:HRZ852014 IBV852013:IBV852014 ILR852013:ILR852014 IVN852013:IVN852014 JFJ852013:JFJ852014 JPF852013:JPF852014 JZB852013:JZB852014 KIX852013:KIX852014 KST852013:KST852014 LCP852013:LCP852014 LML852013:LML852014 LWH852013:LWH852014 MGD852013:MGD852014 MPZ852013:MPZ852014 MZV852013:MZV852014 NJR852013:NJR852014 NTN852013:NTN852014 ODJ852013:ODJ852014 ONF852013:ONF852014 OXB852013:OXB852014 PGX852013:PGX852014 PQT852013:PQT852014 QAP852013:QAP852014 QKL852013:QKL852014 QUH852013:QUH852014 RED852013:RED852014 RNZ852013:RNZ852014 RXV852013:RXV852014 SHR852013:SHR852014 SRN852013:SRN852014 TBJ852013:TBJ852014 TLF852013:TLF852014 TVB852013:TVB852014 UEX852013:UEX852014 UOT852013:UOT852014 UYP852013:UYP852014 VIL852013:VIL852014 VSH852013:VSH852014 WCD852013:WCD852014 WLZ852013:WLZ852014 WVV852013:WVV852014 N917549:N917550 JJ917549:JJ917550 TF917549:TF917550 ADB917549:ADB917550 AMX917549:AMX917550 AWT917549:AWT917550 BGP917549:BGP917550 BQL917549:BQL917550 CAH917549:CAH917550 CKD917549:CKD917550 CTZ917549:CTZ917550 DDV917549:DDV917550 DNR917549:DNR917550 DXN917549:DXN917550 EHJ917549:EHJ917550 ERF917549:ERF917550 FBB917549:FBB917550 FKX917549:FKX917550 FUT917549:FUT917550 GEP917549:GEP917550 GOL917549:GOL917550 GYH917549:GYH917550 HID917549:HID917550 HRZ917549:HRZ917550 IBV917549:IBV917550 ILR917549:ILR917550 IVN917549:IVN917550 JFJ917549:JFJ917550 JPF917549:JPF917550 JZB917549:JZB917550 KIX917549:KIX917550 KST917549:KST917550 LCP917549:LCP917550 LML917549:LML917550 LWH917549:LWH917550 MGD917549:MGD917550 MPZ917549:MPZ917550 MZV917549:MZV917550 NJR917549:NJR917550 NTN917549:NTN917550 ODJ917549:ODJ917550 ONF917549:ONF917550 OXB917549:OXB917550 PGX917549:PGX917550 PQT917549:PQT917550 QAP917549:QAP917550 QKL917549:QKL917550 QUH917549:QUH917550 RED917549:RED917550 RNZ917549:RNZ917550 RXV917549:RXV917550 SHR917549:SHR917550 SRN917549:SRN917550 TBJ917549:TBJ917550 TLF917549:TLF917550 TVB917549:TVB917550 UEX917549:UEX917550 UOT917549:UOT917550 UYP917549:UYP917550 VIL917549:VIL917550 VSH917549:VSH917550 WCD917549:WCD917550 WLZ917549:WLZ917550 WVV917549:WVV917550 N983085:N983086 JJ983085:JJ983086 TF983085:TF983086 ADB983085:ADB983086 AMX983085:AMX983086 AWT983085:AWT983086 BGP983085:BGP983086 BQL983085:BQL983086 CAH983085:CAH983086 CKD983085:CKD983086 CTZ983085:CTZ983086 DDV983085:DDV983086 DNR983085:DNR983086 DXN983085:DXN983086 EHJ983085:EHJ983086 ERF983085:ERF983086 FBB983085:FBB983086 FKX983085:FKX983086 FUT983085:FUT983086 GEP983085:GEP983086 GOL983085:GOL983086 GYH983085:GYH983086 HID983085:HID983086 HRZ983085:HRZ983086 IBV983085:IBV983086 ILR983085:ILR983086 IVN983085:IVN983086 JFJ983085:JFJ983086 JPF983085:JPF983086 JZB983085:JZB983086 KIX983085:KIX983086 KST983085:KST983086 LCP983085:LCP983086 LML983085:LML983086 LWH983085:LWH983086 MGD983085:MGD983086 MPZ983085:MPZ983086 MZV983085:MZV983086 NJR983085:NJR983086 NTN983085:NTN983086 ODJ983085:ODJ983086 ONF983085:ONF983086 OXB983085:OXB983086 PGX983085:PGX983086 PQT983085:PQT983086 QAP983085:QAP983086 QKL983085:QKL983086 QUH983085:QUH983086 RED983085:RED983086 RNZ983085:RNZ983086 RXV983085:RXV983086 SHR983085:SHR983086 SRN983085:SRN983086 TBJ983085:TBJ983086 TLF983085:TLF983086 TVB983085:TVB983086 UEX983085:UEX983086 UOT983085:UOT983086 UYP983085:UYP983086 VIL983085:VIL983086 VSH983085:VSH983086 WCD983085:WCD983086 WLZ983085:WLZ983086 WVV983085:WVV983086 K42:K43 JG42:JG43 TC42:TC43 ACY42:ACY43 AMU42:AMU43 AWQ42:AWQ43 BGM42:BGM43 BQI42:BQI43 CAE42:CAE43 CKA42:CKA43 CTW42:CTW43 DDS42:DDS43 DNO42:DNO43 DXK42:DXK43 EHG42:EHG43 ERC42:ERC43 FAY42:FAY43 FKU42:FKU43 FUQ42:FUQ43 GEM42:GEM43 GOI42:GOI43 GYE42:GYE43 HIA42:HIA43 HRW42:HRW43 IBS42:IBS43 ILO42:ILO43 IVK42:IVK43 JFG42:JFG43 JPC42:JPC43 JYY42:JYY43 KIU42:KIU43 KSQ42:KSQ43 LCM42:LCM43 LMI42:LMI43 LWE42:LWE43 MGA42:MGA43 MPW42:MPW43 MZS42:MZS43 NJO42:NJO43 NTK42:NTK43 ODG42:ODG43 ONC42:ONC43 OWY42:OWY43 PGU42:PGU43 PQQ42:PQQ43 QAM42:QAM43 QKI42:QKI43 QUE42:QUE43 REA42:REA43 RNW42:RNW43 RXS42:RXS43 SHO42:SHO43 SRK42:SRK43 TBG42:TBG43 TLC42:TLC43 TUY42:TUY43 UEU42:UEU43 UOQ42:UOQ43 UYM42:UYM43 VII42:VII43 VSE42:VSE43 WCA42:WCA43 WLW42:WLW43 WVS42:WVS43 K65578:K65579 JG65578:JG65579 TC65578:TC65579 ACY65578:ACY65579 AMU65578:AMU65579 AWQ65578:AWQ65579 BGM65578:BGM65579 BQI65578:BQI65579 CAE65578:CAE65579 CKA65578:CKA65579 CTW65578:CTW65579 DDS65578:DDS65579 DNO65578:DNO65579 DXK65578:DXK65579 EHG65578:EHG65579 ERC65578:ERC65579 FAY65578:FAY65579 FKU65578:FKU65579 FUQ65578:FUQ65579 GEM65578:GEM65579 GOI65578:GOI65579 GYE65578:GYE65579 HIA65578:HIA65579 HRW65578:HRW65579 IBS65578:IBS65579 ILO65578:ILO65579 IVK65578:IVK65579 JFG65578:JFG65579 JPC65578:JPC65579 JYY65578:JYY65579 KIU65578:KIU65579 KSQ65578:KSQ65579 LCM65578:LCM65579 LMI65578:LMI65579 LWE65578:LWE65579 MGA65578:MGA65579 MPW65578:MPW65579 MZS65578:MZS65579 NJO65578:NJO65579 NTK65578:NTK65579 ODG65578:ODG65579 ONC65578:ONC65579 OWY65578:OWY65579 PGU65578:PGU65579 PQQ65578:PQQ65579 QAM65578:QAM65579 QKI65578:QKI65579 QUE65578:QUE65579 REA65578:REA65579 RNW65578:RNW65579 RXS65578:RXS65579 SHO65578:SHO65579 SRK65578:SRK65579 TBG65578:TBG65579 TLC65578:TLC65579 TUY65578:TUY65579 UEU65578:UEU65579 UOQ65578:UOQ65579 UYM65578:UYM65579 VII65578:VII65579 VSE65578:VSE65579 WCA65578:WCA65579 WLW65578:WLW65579 WVS65578:WVS65579 K131114:K131115 JG131114:JG131115 TC131114:TC131115 ACY131114:ACY131115 AMU131114:AMU131115 AWQ131114:AWQ131115 BGM131114:BGM131115 BQI131114:BQI131115 CAE131114:CAE131115 CKA131114:CKA131115 CTW131114:CTW131115 DDS131114:DDS131115 DNO131114:DNO131115 DXK131114:DXK131115 EHG131114:EHG131115 ERC131114:ERC131115 FAY131114:FAY131115 FKU131114:FKU131115 FUQ131114:FUQ131115 GEM131114:GEM131115 GOI131114:GOI131115 GYE131114:GYE131115 HIA131114:HIA131115 HRW131114:HRW131115 IBS131114:IBS131115 ILO131114:ILO131115 IVK131114:IVK131115 JFG131114:JFG131115 JPC131114:JPC131115 JYY131114:JYY131115 KIU131114:KIU131115 KSQ131114:KSQ131115 LCM131114:LCM131115 LMI131114:LMI131115 LWE131114:LWE131115 MGA131114:MGA131115 MPW131114:MPW131115 MZS131114:MZS131115 NJO131114:NJO131115 NTK131114:NTK131115 ODG131114:ODG131115 ONC131114:ONC131115 OWY131114:OWY131115 PGU131114:PGU131115 PQQ131114:PQQ131115 QAM131114:QAM131115 QKI131114:QKI131115 QUE131114:QUE131115 REA131114:REA131115 RNW131114:RNW131115 RXS131114:RXS131115 SHO131114:SHO131115 SRK131114:SRK131115 TBG131114:TBG131115 TLC131114:TLC131115 TUY131114:TUY131115 UEU131114:UEU131115 UOQ131114:UOQ131115 UYM131114:UYM131115 VII131114:VII131115 VSE131114:VSE131115 WCA131114:WCA131115 WLW131114:WLW131115 WVS131114:WVS131115 K196650:K196651 JG196650:JG196651 TC196650:TC196651 ACY196650:ACY196651 AMU196650:AMU196651 AWQ196650:AWQ196651 BGM196650:BGM196651 BQI196650:BQI196651 CAE196650:CAE196651 CKA196650:CKA196651 CTW196650:CTW196651 DDS196650:DDS196651 DNO196650:DNO196651 DXK196650:DXK196651 EHG196650:EHG196651 ERC196650:ERC196651 FAY196650:FAY196651 FKU196650:FKU196651 FUQ196650:FUQ196651 GEM196650:GEM196651 GOI196650:GOI196651 GYE196650:GYE196651 HIA196650:HIA196651 HRW196650:HRW196651 IBS196650:IBS196651 ILO196650:ILO196651 IVK196650:IVK196651 JFG196650:JFG196651 JPC196650:JPC196651 JYY196650:JYY196651 KIU196650:KIU196651 KSQ196650:KSQ196651 LCM196650:LCM196651 LMI196650:LMI196651 LWE196650:LWE196651 MGA196650:MGA196651 MPW196650:MPW196651 MZS196650:MZS196651 NJO196650:NJO196651 NTK196650:NTK196651 ODG196650:ODG196651 ONC196650:ONC196651 OWY196650:OWY196651 PGU196650:PGU196651 PQQ196650:PQQ196651 QAM196650:QAM196651 QKI196650:QKI196651 QUE196650:QUE196651 REA196650:REA196651 RNW196650:RNW196651 RXS196650:RXS196651 SHO196650:SHO196651 SRK196650:SRK196651 TBG196650:TBG196651 TLC196650:TLC196651 TUY196650:TUY196651 UEU196650:UEU196651 UOQ196650:UOQ196651 UYM196650:UYM196651 VII196650:VII196651 VSE196650:VSE196651 WCA196650:WCA196651 WLW196650:WLW196651 WVS196650:WVS196651 K262186:K262187 JG262186:JG262187 TC262186:TC262187 ACY262186:ACY262187 AMU262186:AMU262187 AWQ262186:AWQ262187 BGM262186:BGM262187 BQI262186:BQI262187 CAE262186:CAE262187 CKA262186:CKA262187 CTW262186:CTW262187 DDS262186:DDS262187 DNO262186:DNO262187 DXK262186:DXK262187 EHG262186:EHG262187 ERC262186:ERC262187 FAY262186:FAY262187 FKU262186:FKU262187 FUQ262186:FUQ262187 GEM262186:GEM262187 GOI262186:GOI262187 GYE262186:GYE262187 HIA262186:HIA262187 HRW262186:HRW262187 IBS262186:IBS262187 ILO262186:ILO262187 IVK262186:IVK262187 JFG262186:JFG262187 JPC262186:JPC262187 JYY262186:JYY262187 KIU262186:KIU262187 KSQ262186:KSQ262187 LCM262186:LCM262187 LMI262186:LMI262187 LWE262186:LWE262187 MGA262186:MGA262187 MPW262186:MPW262187 MZS262186:MZS262187 NJO262186:NJO262187 NTK262186:NTK262187 ODG262186:ODG262187 ONC262186:ONC262187 OWY262186:OWY262187 PGU262186:PGU262187 PQQ262186:PQQ262187 QAM262186:QAM262187 QKI262186:QKI262187 QUE262186:QUE262187 REA262186:REA262187 RNW262186:RNW262187 RXS262186:RXS262187 SHO262186:SHO262187 SRK262186:SRK262187 TBG262186:TBG262187 TLC262186:TLC262187 TUY262186:TUY262187 UEU262186:UEU262187 UOQ262186:UOQ262187 UYM262186:UYM262187 VII262186:VII262187 VSE262186:VSE262187 WCA262186:WCA262187 WLW262186:WLW262187 WVS262186:WVS262187 K327722:K327723 JG327722:JG327723 TC327722:TC327723 ACY327722:ACY327723 AMU327722:AMU327723 AWQ327722:AWQ327723 BGM327722:BGM327723 BQI327722:BQI327723 CAE327722:CAE327723 CKA327722:CKA327723 CTW327722:CTW327723 DDS327722:DDS327723 DNO327722:DNO327723 DXK327722:DXK327723 EHG327722:EHG327723 ERC327722:ERC327723 FAY327722:FAY327723 FKU327722:FKU327723 FUQ327722:FUQ327723 GEM327722:GEM327723 GOI327722:GOI327723 GYE327722:GYE327723 HIA327722:HIA327723 HRW327722:HRW327723 IBS327722:IBS327723 ILO327722:ILO327723 IVK327722:IVK327723 JFG327722:JFG327723 JPC327722:JPC327723 JYY327722:JYY327723 KIU327722:KIU327723 KSQ327722:KSQ327723 LCM327722:LCM327723 LMI327722:LMI327723 LWE327722:LWE327723 MGA327722:MGA327723 MPW327722:MPW327723 MZS327722:MZS327723 NJO327722:NJO327723 NTK327722:NTK327723 ODG327722:ODG327723 ONC327722:ONC327723 OWY327722:OWY327723 PGU327722:PGU327723 PQQ327722:PQQ327723 QAM327722:QAM327723 QKI327722:QKI327723 QUE327722:QUE327723 REA327722:REA327723 RNW327722:RNW327723 RXS327722:RXS327723 SHO327722:SHO327723 SRK327722:SRK327723 TBG327722:TBG327723 TLC327722:TLC327723 TUY327722:TUY327723 UEU327722:UEU327723 UOQ327722:UOQ327723 UYM327722:UYM327723 VII327722:VII327723 VSE327722:VSE327723 WCA327722:WCA327723 WLW327722:WLW327723 WVS327722:WVS327723 K393258:K393259 JG393258:JG393259 TC393258:TC393259 ACY393258:ACY393259 AMU393258:AMU393259 AWQ393258:AWQ393259 BGM393258:BGM393259 BQI393258:BQI393259 CAE393258:CAE393259 CKA393258:CKA393259 CTW393258:CTW393259 DDS393258:DDS393259 DNO393258:DNO393259 DXK393258:DXK393259 EHG393258:EHG393259 ERC393258:ERC393259 FAY393258:FAY393259 FKU393258:FKU393259 FUQ393258:FUQ393259 GEM393258:GEM393259 GOI393258:GOI393259 GYE393258:GYE393259 HIA393258:HIA393259 HRW393258:HRW393259 IBS393258:IBS393259 ILO393258:ILO393259 IVK393258:IVK393259 JFG393258:JFG393259 JPC393258:JPC393259 JYY393258:JYY393259 KIU393258:KIU393259 KSQ393258:KSQ393259 LCM393258:LCM393259 LMI393258:LMI393259 LWE393258:LWE393259 MGA393258:MGA393259 MPW393258:MPW393259 MZS393258:MZS393259 NJO393258:NJO393259 NTK393258:NTK393259 ODG393258:ODG393259 ONC393258:ONC393259 OWY393258:OWY393259 PGU393258:PGU393259 PQQ393258:PQQ393259 QAM393258:QAM393259 QKI393258:QKI393259 QUE393258:QUE393259 REA393258:REA393259 RNW393258:RNW393259 RXS393258:RXS393259 SHO393258:SHO393259 SRK393258:SRK393259 TBG393258:TBG393259 TLC393258:TLC393259 TUY393258:TUY393259 UEU393258:UEU393259 UOQ393258:UOQ393259 UYM393258:UYM393259 VII393258:VII393259 VSE393258:VSE393259 WCA393258:WCA393259 WLW393258:WLW393259 WVS393258:WVS393259 K458794:K458795 JG458794:JG458795 TC458794:TC458795 ACY458794:ACY458795 AMU458794:AMU458795 AWQ458794:AWQ458795 BGM458794:BGM458795 BQI458794:BQI458795 CAE458794:CAE458795 CKA458794:CKA458795 CTW458794:CTW458795 DDS458794:DDS458795 DNO458794:DNO458795 DXK458794:DXK458795 EHG458794:EHG458795 ERC458794:ERC458795 FAY458794:FAY458795 FKU458794:FKU458795 FUQ458794:FUQ458795 GEM458794:GEM458795 GOI458794:GOI458795 GYE458794:GYE458795 HIA458794:HIA458795 HRW458794:HRW458795 IBS458794:IBS458795 ILO458794:ILO458795 IVK458794:IVK458795 JFG458794:JFG458795 JPC458794:JPC458795 JYY458794:JYY458795 KIU458794:KIU458795 KSQ458794:KSQ458795 LCM458794:LCM458795 LMI458794:LMI458795 LWE458794:LWE458795 MGA458794:MGA458795 MPW458794:MPW458795 MZS458794:MZS458795 NJO458794:NJO458795 NTK458794:NTK458795 ODG458794:ODG458795 ONC458794:ONC458795 OWY458794:OWY458795 PGU458794:PGU458795 PQQ458794:PQQ458795 QAM458794:QAM458795 QKI458794:QKI458795 QUE458794:QUE458795 REA458794:REA458795 RNW458794:RNW458795 RXS458794:RXS458795 SHO458794:SHO458795 SRK458794:SRK458795 TBG458794:TBG458795 TLC458794:TLC458795 TUY458794:TUY458795 UEU458794:UEU458795 UOQ458794:UOQ458795 UYM458794:UYM458795 VII458794:VII458795 VSE458794:VSE458795 WCA458794:WCA458795 WLW458794:WLW458795 WVS458794:WVS458795 K524330:K524331 JG524330:JG524331 TC524330:TC524331 ACY524330:ACY524331 AMU524330:AMU524331 AWQ524330:AWQ524331 BGM524330:BGM524331 BQI524330:BQI524331 CAE524330:CAE524331 CKA524330:CKA524331 CTW524330:CTW524331 DDS524330:DDS524331 DNO524330:DNO524331 DXK524330:DXK524331 EHG524330:EHG524331 ERC524330:ERC524331 FAY524330:FAY524331 FKU524330:FKU524331 FUQ524330:FUQ524331 GEM524330:GEM524331 GOI524330:GOI524331 GYE524330:GYE524331 HIA524330:HIA524331 HRW524330:HRW524331 IBS524330:IBS524331 ILO524330:ILO524331 IVK524330:IVK524331 JFG524330:JFG524331 JPC524330:JPC524331 JYY524330:JYY524331 KIU524330:KIU524331 KSQ524330:KSQ524331 LCM524330:LCM524331 LMI524330:LMI524331 LWE524330:LWE524331 MGA524330:MGA524331 MPW524330:MPW524331 MZS524330:MZS524331 NJO524330:NJO524331 NTK524330:NTK524331 ODG524330:ODG524331 ONC524330:ONC524331 OWY524330:OWY524331 PGU524330:PGU524331 PQQ524330:PQQ524331 QAM524330:QAM524331 QKI524330:QKI524331 QUE524330:QUE524331 REA524330:REA524331 RNW524330:RNW524331 RXS524330:RXS524331 SHO524330:SHO524331 SRK524330:SRK524331 TBG524330:TBG524331 TLC524330:TLC524331 TUY524330:TUY524331 UEU524330:UEU524331 UOQ524330:UOQ524331 UYM524330:UYM524331 VII524330:VII524331 VSE524330:VSE524331 WCA524330:WCA524331 WLW524330:WLW524331 WVS524330:WVS524331 K589866:K589867 JG589866:JG589867 TC589866:TC589867 ACY589866:ACY589867 AMU589866:AMU589867 AWQ589866:AWQ589867 BGM589866:BGM589867 BQI589866:BQI589867 CAE589866:CAE589867 CKA589866:CKA589867 CTW589866:CTW589867 DDS589866:DDS589867 DNO589866:DNO589867 DXK589866:DXK589867 EHG589866:EHG589867 ERC589866:ERC589867 FAY589866:FAY589867 FKU589866:FKU589867 FUQ589866:FUQ589867 GEM589866:GEM589867 GOI589866:GOI589867 GYE589866:GYE589867 HIA589866:HIA589867 HRW589866:HRW589867 IBS589866:IBS589867 ILO589866:ILO589867 IVK589866:IVK589867 JFG589866:JFG589867 JPC589866:JPC589867 JYY589866:JYY589867 KIU589866:KIU589867 KSQ589866:KSQ589867 LCM589866:LCM589867 LMI589866:LMI589867 LWE589866:LWE589867 MGA589866:MGA589867 MPW589866:MPW589867 MZS589866:MZS589867 NJO589866:NJO589867 NTK589866:NTK589867 ODG589866:ODG589867 ONC589866:ONC589867 OWY589866:OWY589867 PGU589866:PGU589867 PQQ589866:PQQ589867 QAM589866:QAM589867 QKI589866:QKI589867 QUE589866:QUE589867 REA589866:REA589867 RNW589866:RNW589867 RXS589866:RXS589867 SHO589866:SHO589867 SRK589866:SRK589867 TBG589866:TBG589867 TLC589866:TLC589867 TUY589866:TUY589867 UEU589866:UEU589867 UOQ589866:UOQ589867 UYM589866:UYM589867 VII589866:VII589867 VSE589866:VSE589867 WCA589866:WCA589867 WLW589866:WLW589867 WVS589866:WVS589867 K655402:K655403 JG655402:JG655403 TC655402:TC655403 ACY655402:ACY655403 AMU655402:AMU655403 AWQ655402:AWQ655403 BGM655402:BGM655403 BQI655402:BQI655403 CAE655402:CAE655403 CKA655402:CKA655403 CTW655402:CTW655403 DDS655402:DDS655403 DNO655402:DNO655403 DXK655402:DXK655403 EHG655402:EHG655403 ERC655402:ERC655403 FAY655402:FAY655403 FKU655402:FKU655403 FUQ655402:FUQ655403 GEM655402:GEM655403 GOI655402:GOI655403 GYE655402:GYE655403 HIA655402:HIA655403 HRW655402:HRW655403 IBS655402:IBS655403 ILO655402:ILO655403 IVK655402:IVK655403 JFG655402:JFG655403 JPC655402:JPC655403 JYY655402:JYY655403 KIU655402:KIU655403 KSQ655402:KSQ655403 LCM655402:LCM655403 LMI655402:LMI655403 LWE655402:LWE655403 MGA655402:MGA655403 MPW655402:MPW655403 MZS655402:MZS655403 NJO655402:NJO655403 NTK655402:NTK655403 ODG655402:ODG655403 ONC655402:ONC655403 OWY655402:OWY655403 PGU655402:PGU655403 PQQ655402:PQQ655403 QAM655402:QAM655403 QKI655402:QKI655403 QUE655402:QUE655403 REA655402:REA655403 RNW655402:RNW655403 RXS655402:RXS655403 SHO655402:SHO655403 SRK655402:SRK655403 TBG655402:TBG655403 TLC655402:TLC655403 TUY655402:TUY655403 UEU655402:UEU655403 UOQ655402:UOQ655403 UYM655402:UYM655403 VII655402:VII655403 VSE655402:VSE655403 WCA655402:WCA655403 WLW655402:WLW655403 WVS655402:WVS655403 K720938:K720939 JG720938:JG720939 TC720938:TC720939 ACY720938:ACY720939 AMU720938:AMU720939 AWQ720938:AWQ720939 BGM720938:BGM720939 BQI720938:BQI720939 CAE720938:CAE720939 CKA720938:CKA720939 CTW720938:CTW720939 DDS720938:DDS720939 DNO720938:DNO720939 DXK720938:DXK720939 EHG720938:EHG720939 ERC720938:ERC720939 FAY720938:FAY720939 FKU720938:FKU720939 FUQ720938:FUQ720939 GEM720938:GEM720939 GOI720938:GOI720939 GYE720938:GYE720939 HIA720938:HIA720939 HRW720938:HRW720939 IBS720938:IBS720939 ILO720938:ILO720939 IVK720938:IVK720939 JFG720938:JFG720939 JPC720938:JPC720939 JYY720938:JYY720939 KIU720938:KIU720939 KSQ720938:KSQ720939 LCM720938:LCM720939 LMI720938:LMI720939 LWE720938:LWE720939 MGA720938:MGA720939 MPW720938:MPW720939 MZS720938:MZS720939 NJO720938:NJO720939 NTK720938:NTK720939 ODG720938:ODG720939 ONC720938:ONC720939 OWY720938:OWY720939 PGU720938:PGU720939 PQQ720938:PQQ720939 QAM720938:QAM720939 QKI720938:QKI720939 QUE720938:QUE720939 REA720938:REA720939 RNW720938:RNW720939 RXS720938:RXS720939 SHO720938:SHO720939 SRK720938:SRK720939 TBG720938:TBG720939 TLC720938:TLC720939 TUY720938:TUY720939 UEU720938:UEU720939 UOQ720938:UOQ720939 UYM720938:UYM720939 VII720938:VII720939 VSE720938:VSE720939 WCA720938:WCA720939 WLW720938:WLW720939 WVS720938:WVS720939 K786474:K786475 JG786474:JG786475 TC786474:TC786475 ACY786474:ACY786475 AMU786474:AMU786475 AWQ786474:AWQ786475 BGM786474:BGM786475 BQI786474:BQI786475 CAE786474:CAE786475 CKA786474:CKA786475 CTW786474:CTW786475 DDS786474:DDS786475 DNO786474:DNO786475 DXK786474:DXK786475 EHG786474:EHG786475 ERC786474:ERC786475 FAY786474:FAY786475 FKU786474:FKU786475 FUQ786474:FUQ786475 GEM786474:GEM786475 GOI786474:GOI786475 GYE786474:GYE786475 HIA786474:HIA786475 HRW786474:HRW786475 IBS786474:IBS786475 ILO786474:ILO786475 IVK786474:IVK786475 JFG786474:JFG786475 JPC786474:JPC786475 JYY786474:JYY786475 KIU786474:KIU786475 KSQ786474:KSQ786475 LCM786474:LCM786475 LMI786474:LMI786475 LWE786474:LWE786475 MGA786474:MGA786475 MPW786474:MPW786475 MZS786474:MZS786475 NJO786474:NJO786475 NTK786474:NTK786475 ODG786474:ODG786475 ONC786474:ONC786475 OWY786474:OWY786475 PGU786474:PGU786475 PQQ786474:PQQ786475 QAM786474:QAM786475 QKI786474:QKI786475 QUE786474:QUE786475 REA786474:REA786475 RNW786474:RNW786475 RXS786474:RXS786475 SHO786474:SHO786475 SRK786474:SRK786475 TBG786474:TBG786475 TLC786474:TLC786475 TUY786474:TUY786475 UEU786474:UEU786475 UOQ786474:UOQ786475 UYM786474:UYM786475 VII786474:VII786475 VSE786474:VSE786475 WCA786474:WCA786475 WLW786474:WLW786475 WVS786474:WVS786475 K852010:K852011 JG852010:JG852011 TC852010:TC852011 ACY852010:ACY852011 AMU852010:AMU852011 AWQ852010:AWQ852011 BGM852010:BGM852011 BQI852010:BQI852011 CAE852010:CAE852011 CKA852010:CKA852011 CTW852010:CTW852011 DDS852010:DDS852011 DNO852010:DNO852011 DXK852010:DXK852011 EHG852010:EHG852011 ERC852010:ERC852011 FAY852010:FAY852011 FKU852010:FKU852011 FUQ852010:FUQ852011 GEM852010:GEM852011 GOI852010:GOI852011 GYE852010:GYE852011 HIA852010:HIA852011 HRW852010:HRW852011 IBS852010:IBS852011 ILO852010:ILO852011 IVK852010:IVK852011 JFG852010:JFG852011 JPC852010:JPC852011 JYY852010:JYY852011 KIU852010:KIU852011 KSQ852010:KSQ852011 LCM852010:LCM852011 LMI852010:LMI852011 LWE852010:LWE852011 MGA852010:MGA852011 MPW852010:MPW852011 MZS852010:MZS852011 NJO852010:NJO852011 NTK852010:NTK852011 ODG852010:ODG852011 ONC852010:ONC852011 OWY852010:OWY852011 PGU852010:PGU852011 PQQ852010:PQQ852011 QAM852010:QAM852011 QKI852010:QKI852011 QUE852010:QUE852011 REA852010:REA852011 RNW852010:RNW852011 RXS852010:RXS852011 SHO852010:SHO852011 SRK852010:SRK852011 TBG852010:TBG852011 TLC852010:TLC852011 TUY852010:TUY852011 UEU852010:UEU852011 UOQ852010:UOQ852011 UYM852010:UYM852011 VII852010:VII852011 VSE852010:VSE852011 WCA852010:WCA852011 WLW852010:WLW852011 WVS852010:WVS852011 K917546:K917547 JG917546:JG917547 TC917546:TC917547 ACY917546:ACY917547 AMU917546:AMU917547 AWQ917546:AWQ917547 BGM917546:BGM917547 BQI917546:BQI917547 CAE917546:CAE917547 CKA917546:CKA917547 CTW917546:CTW917547 DDS917546:DDS917547 DNO917546:DNO917547 DXK917546:DXK917547 EHG917546:EHG917547 ERC917546:ERC917547 FAY917546:FAY917547 FKU917546:FKU917547 FUQ917546:FUQ917547 GEM917546:GEM917547 GOI917546:GOI917547 GYE917546:GYE917547 HIA917546:HIA917547 HRW917546:HRW917547 IBS917546:IBS917547 ILO917546:ILO917547 IVK917546:IVK917547 JFG917546:JFG917547 JPC917546:JPC917547 JYY917546:JYY917547 KIU917546:KIU917547 KSQ917546:KSQ917547 LCM917546:LCM917547 LMI917546:LMI917547 LWE917546:LWE917547 MGA917546:MGA917547 MPW917546:MPW917547 MZS917546:MZS917547 NJO917546:NJO917547 NTK917546:NTK917547 ODG917546:ODG917547 ONC917546:ONC917547 OWY917546:OWY917547 PGU917546:PGU917547 PQQ917546:PQQ917547 QAM917546:QAM917547 QKI917546:QKI917547 QUE917546:QUE917547 REA917546:REA917547 RNW917546:RNW917547 RXS917546:RXS917547 SHO917546:SHO917547 SRK917546:SRK917547 TBG917546:TBG917547 TLC917546:TLC917547 TUY917546:TUY917547 UEU917546:UEU917547 UOQ917546:UOQ917547 UYM917546:UYM917547 VII917546:VII917547 VSE917546:VSE917547 WCA917546:WCA917547 WLW917546:WLW917547 WVS917546:WVS917547 K983082:K983083 JG983082:JG983083 TC983082:TC983083 ACY983082:ACY983083 AMU983082:AMU983083 AWQ983082:AWQ983083 BGM983082:BGM983083 BQI983082:BQI983083 CAE983082:CAE983083 CKA983082:CKA983083 CTW983082:CTW983083 DDS983082:DDS983083 DNO983082:DNO983083 DXK983082:DXK983083 EHG983082:EHG983083 ERC983082:ERC983083 FAY983082:FAY983083 FKU983082:FKU983083 FUQ983082:FUQ983083 GEM983082:GEM983083 GOI983082:GOI983083 GYE983082:GYE983083 HIA983082:HIA983083 HRW983082:HRW983083 IBS983082:IBS983083 ILO983082:ILO983083 IVK983082:IVK983083 JFG983082:JFG983083 JPC983082:JPC983083 JYY983082:JYY983083 KIU983082:KIU983083 KSQ983082:KSQ983083 LCM983082:LCM983083 LMI983082:LMI983083 LWE983082:LWE983083 MGA983082:MGA983083 MPW983082:MPW983083 MZS983082:MZS983083 NJO983082:NJO983083 NTK983082:NTK983083 ODG983082:ODG983083 ONC983082:ONC983083 OWY983082:OWY983083 PGU983082:PGU983083 PQQ983082:PQQ983083 QAM983082:QAM983083 QKI983082:QKI983083 QUE983082:QUE983083 REA983082:REA983083 RNW983082:RNW983083 RXS983082:RXS983083 SHO983082:SHO983083 SRK983082:SRK983083 TBG983082:TBG983083 TLC983082:TLC983083 TUY983082:TUY983083 UEU983082:UEU983083 UOQ983082:UOQ983083 UYM983082:UYM983083 VII983082:VII983083 VSE983082:VSE983083 WCA983082:WCA983083 WLW983082:WLW983083 WVS983082:WVS983083 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I16:I19 JE16:JE19 TA16:TA19 ACW16:ACW19 AMS16:AMS19 AWO16:AWO19 BGK16:BGK19 BQG16:BQG19 CAC16:CAC19 CJY16:CJY19 CTU16:CTU19 DDQ16:DDQ19 DNM16:DNM19 DXI16:DXI19 EHE16:EHE19 ERA16:ERA19 FAW16:FAW19 FKS16:FKS19 FUO16:FUO19 GEK16:GEK19 GOG16:GOG19 GYC16:GYC19 HHY16:HHY19 HRU16:HRU19 IBQ16:IBQ19 ILM16:ILM19 IVI16:IVI19 JFE16:JFE19 JPA16:JPA19 JYW16:JYW19 KIS16:KIS19 KSO16:KSO19 LCK16:LCK19 LMG16:LMG19 LWC16:LWC19 MFY16:MFY19 MPU16:MPU19 MZQ16:MZQ19 NJM16:NJM19 NTI16:NTI19 ODE16:ODE19 ONA16:ONA19 OWW16:OWW19 PGS16:PGS19 PQO16:PQO19 QAK16:QAK19 QKG16:QKG19 QUC16:QUC19 RDY16:RDY19 RNU16:RNU19 RXQ16:RXQ19 SHM16:SHM19 SRI16:SRI19 TBE16:TBE19 TLA16:TLA19 TUW16:TUW19 UES16:UES19 UOO16:UOO19 UYK16:UYK19 VIG16:VIG19 VSC16:VSC19 WBY16:WBY19 WLU16:WLU19 WVQ16:WVQ19 I65552:I65555 JE65552:JE65555 TA65552:TA65555 ACW65552:ACW65555 AMS65552:AMS65555 AWO65552:AWO65555 BGK65552:BGK65555 BQG65552:BQG65555 CAC65552:CAC65555 CJY65552:CJY65555 CTU65552:CTU65555 DDQ65552:DDQ65555 DNM65552:DNM65555 DXI65552:DXI65555 EHE65552:EHE65555 ERA65552:ERA65555 FAW65552:FAW65555 FKS65552:FKS65555 FUO65552:FUO65555 GEK65552:GEK65555 GOG65552:GOG65555 GYC65552:GYC65555 HHY65552:HHY65555 HRU65552:HRU65555 IBQ65552:IBQ65555 ILM65552:ILM65555 IVI65552:IVI65555 JFE65552:JFE65555 JPA65552:JPA65555 JYW65552:JYW65555 KIS65552:KIS65555 KSO65552:KSO65555 LCK65552:LCK65555 LMG65552:LMG65555 LWC65552:LWC65555 MFY65552:MFY65555 MPU65552:MPU65555 MZQ65552:MZQ65555 NJM65552:NJM65555 NTI65552:NTI65555 ODE65552:ODE65555 ONA65552:ONA65555 OWW65552:OWW65555 PGS65552:PGS65555 PQO65552:PQO65555 QAK65552:QAK65555 QKG65552:QKG65555 QUC65552:QUC65555 RDY65552:RDY65555 RNU65552:RNU65555 RXQ65552:RXQ65555 SHM65552:SHM65555 SRI65552:SRI65555 TBE65552:TBE65555 TLA65552:TLA65555 TUW65552:TUW65555 UES65552:UES65555 UOO65552:UOO65555 UYK65552:UYK65555 VIG65552:VIG65555 VSC65552:VSC65555 WBY65552:WBY65555 WLU65552:WLU65555 WVQ65552:WVQ65555 I131088:I131091 JE131088:JE131091 TA131088:TA131091 ACW131088:ACW131091 AMS131088:AMS131091 AWO131088:AWO131091 BGK131088:BGK131091 BQG131088:BQG131091 CAC131088:CAC131091 CJY131088:CJY131091 CTU131088:CTU131091 DDQ131088:DDQ131091 DNM131088:DNM131091 DXI131088:DXI131091 EHE131088:EHE131091 ERA131088:ERA131091 FAW131088:FAW131091 FKS131088:FKS131091 FUO131088:FUO131091 GEK131088:GEK131091 GOG131088:GOG131091 GYC131088:GYC131091 HHY131088:HHY131091 HRU131088:HRU131091 IBQ131088:IBQ131091 ILM131088:ILM131091 IVI131088:IVI131091 JFE131088:JFE131091 JPA131088:JPA131091 JYW131088:JYW131091 KIS131088:KIS131091 KSO131088:KSO131091 LCK131088:LCK131091 LMG131088:LMG131091 LWC131088:LWC131091 MFY131088:MFY131091 MPU131088:MPU131091 MZQ131088:MZQ131091 NJM131088:NJM131091 NTI131088:NTI131091 ODE131088:ODE131091 ONA131088:ONA131091 OWW131088:OWW131091 PGS131088:PGS131091 PQO131088:PQO131091 QAK131088:QAK131091 QKG131088:QKG131091 QUC131088:QUC131091 RDY131088:RDY131091 RNU131088:RNU131091 RXQ131088:RXQ131091 SHM131088:SHM131091 SRI131088:SRI131091 TBE131088:TBE131091 TLA131088:TLA131091 TUW131088:TUW131091 UES131088:UES131091 UOO131088:UOO131091 UYK131088:UYK131091 VIG131088:VIG131091 VSC131088:VSC131091 WBY131088:WBY131091 WLU131088:WLU131091 WVQ131088:WVQ131091 I196624:I196627 JE196624:JE196627 TA196624:TA196627 ACW196624:ACW196627 AMS196624:AMS196627 AWO196624:AWO196627 BGK196624:BGK196627 BQG196624:BQG196627 CAC196624:CAC196627 CJY196624:CJY196627 CTU196624:CTU196627 DDQ196624:DDQ196627 DNM196624:DNM196627 DXI196624:DXI196627 EHE196624:EHE196627 ERA196624:ERA196627 FAW196624:FAW196627 FKS196624:FKS196627 FUO196624:FUO196627 GEK196624:GEK196627 GOG196624:GOG196627 GYC196624:GYC196627 HHY196624:HHY196627 HRU196624:HRU196627 IBQ196624:IBQ196627 ILM196624:ILM196627 IVI196624:IVI196627 JFE196624:JFE196627 JPA196624:JPA196627 JYW196624:JYW196627 KIS196624:KIS196627 KSO196624:KSO196627 LCK196624:LCK196627 LMG196624:LMG196627 LWC196624:LWC196627 MFY196624:MFY196627 MPU196624:MPU196627 MZQ196624:MZQ196627 NJM196624:NJM196627 NTI196624:NTI196627 ODE196624:ODE196627 ONA196624:ONA196627 OWW196624:OWW196627 PGS196624:PGS196627 PQO196624:PQO196627 QAK196624:QAK196627 QKG196624:QKG196627 QUC196624:QUC196627 RDY196624:RDY196627 RNU196624:RNU196627 RXQ196624:RXQ196627 SHM196624:SHM196627 SRI196624:SRI196627 TBE196624:TBE196627 TLA196624:TLA196627 TUW196624:TUW196627 UES196624:UES196627 UOO196624:UOO196627 UYK196624:UYK196627 VIG196624:VIG196627 VSC196624:VSC196627 WBY196624:WBY196627 WLU196624:WLU196627 WVQ196624:WVQ196627 I262160:I262163 JE262160:JE262163 TA262160:TA262163 ACW262160:ACW262163 AMS262160:AMS262163 AWO262160:AWO262163 BGK262160:BGK262163 BQG262160:BQG262163 CAC262160:CAC262163 CJY262160:CJY262163 CTU262160:CTU262163 DDQ262160:DDQ262163 DNM262160:DNM262163 DXI262160:DXI262163 EHE262160:EHE262163 ERA262160:ERA262163 FAW262160:FAW262163 FKS262160:FKS262163 FUO262160:FUO262163 GEK262160:GEK262163 GOG262160:GOG262163 GYC262160:GYC262163 HHY262160:HHY262163 HRU262160:HRU262163 IBQ262160:IBQ262163 ILM262160:ILM262163 IVI262160:IVI262163 JFE262160:JFE262163 JPA262160:JPA262163 JYW262160:JYW262163 KIS262160:KIS262163 KSO262160:KSO262163 LCK262160:LCK262163 LMG262160:LMG262163 LWC262160:LWC262163 MFY262160:MFY262163 MPU262160:MPU262163 MZQ262160:MZQ262163 NJM262160:NJM262163 NTI262160:NTI262163 ODE262160:ODE262163 ONA262160:ONA262163 OWW262160:OWW262163 PGS262160:PGS262163 PQO262160:PQO262163 QAK262160:QAK262163 QKG262160:QKG262163 QUC262160:QUC262163 RDY262160:RDY262163 RNU262160:RNU262163 RXQ262160:RXQ262163 SHM262160:SHM262163 SRI262160:SRI262163 TBE262160:TBE262163 TLA262160:TLA262163 TUW262160:TUW262163 UES262160:UES262163 UOO262160:UOO262163 UYK262160:UYK262163 VIG262160:VIG262163 VSC262160:VSC262163 WBY262160:WBY262163 WLU262160:WLU262163 WVQ262160:WVQ262163 I327696:I327699 JE327696:JE327699 TA327696:TA327699 ACW327696:ACW327699 AMS327696:AMS327699 AWO327696:AWO327699 BGK327696:BGK327699 BQG327696:BQG327699 CAC327696:CAC327699 CJY327696:CJY327699 CTU327696:CTU327699 DDQ327696:DDQ327699 DNM327696:DNM327699 DXI327696:DXI327699 EHE327696:EHE327699 ERA327696:ERA327699 FAW327696:FAW327699 FKS327696:FKS327699 FUO327696:FUO327699 GEK327696:GEK327699 GOG327696:GOG327699 GYC327696:GYC327699 HHY327696:HHY327699 HRU327696:HRU327699 IBQ327696:IBQ327699 ILM327696:ILM327699 IVI327696:IVI327699 JFE327696:JFE327699 JPA327696:JPA327699 JYW327696:JYW327699 KIS327696:KIS327699 KSO327696:KSO327699 LCK327696:LCK327699 LMG327696:LMG327699 LWC327696:LWC327699 MFY327696:MFY327699 MPU327696:MPU327699 MZQ327696:MZQ327699 NJM327696:NJM327699 NTI327696:NTI327699 ODE327696:ODE327699 ONA327696:ONA327699 OWW327696:OWW327699 PGS327696:PGS327699 PQO327696:PQO327699 QAK327696:QAK327699 QKG327696:QKG327699 QUC327696:QUC327699 RDY327696:RDY327699 RNU327696:RNU327699 RXQ327696:RXQ327699 SHM327696:SHM327699 SRI327696:SRI327699 TBE327696:TBE327699 TLA327696:TLA327699 TUW327696:TUW327699 UES327696:UES327699 UOO327696:UOO327699 UYK327696:UYK327699 VIG327696:VIG327699 VSC327696:VSC327699 WBY327696:WBY327699 WLU327696:WLU327699 WVQ327696:WVQ327699 I393232:I393235 JE393232:JE393235 TA393232:TA393235 ACW393232:ACW393235 AMS393232:AMS393235 AWO393232:AWO393235 BGK393232:BGK393235 BQG393232:BQG393235 CAC393232:CAC393235 CJY393232:CJY393235 CTU393232:CTU393235 DDQ393232:DDQ393235 DNM393232:DNM393235 DXI393232:DXI393235 EHE393232:EHE393235 ERA393232:ERA393235 FAW393232:FAW393235 FKS393232:FKS393235 FUO393232:FUO393235 GEK393232:GEK393235 GOG393232:GOG393235 GYC393232:GYC393235 HHY393232:HHY393235 HRU393232:HRU393235 IBQ393232:IBQ393235 ILM393232:ILM393235 IVI393232:IVI393235 JFE393232:JFE393235 JPA393232:JPA393235 JYW393232:JYW393235 KIS393232:KIS393235 KSO393232:KSO393235 LCK393232:LCK393235 LMG393232:LMG393235 LWC393232:LWC393235 MFY393232:MFY393235 MPU393232:MPU393235 MZQ393232:MZQ393235 NJM393232:NJM393235 NTI393232:NTI393235 ODE393232:ODE393235 ONA393232:ONA393235 OWW393232:OWW393235 PGS393232:PGS393235 PQO393232:PQO393235 QAK393232:QAK393235 QKG393232:QKG393235 QUC393232:QUC393235 RDY393232:RDY393235 RNU393232:RNU393235 RXQ393232:RXQ393235 SHM393232:SHM393235 SRI393232:SRI393235 TBE393232:TBE393235 TLA393232:TLA393235 TUW393232:TUW393235 UES393232:UES393235 UOO393232:UOO393235 UYK393232:UYK393235 VIG393232:VIG393235 VSC393232:VSC393235 WBY393232:WBY393235 WLU393232:WLU393235 WVQ393232:WVQ393235 I458768:I458771 JE458768:JE458771 TA458768:TA458771 ACW458768:ACW458771 AMS458768:AMS458771 AWO458768:AWO458771 BGK458768:BGK458771 BQG458768:BQG458771 CAC458768:CAC458771 CJY458768:CJY458771 CTU458768:CTU458771 DDQ458768:DDQ458771 DNM458768:DNM458771 DXI458768:DXI458771 EHE458768:EHE458771 ERA458768:ERA458771 FAW458768:FAW458771 FKS458768:FKS458771 FUO458768:FUO458771 GEK458768:GEK458771 GOG458768:GOG458771 GYC458768:GYC458771 HHY458768:HHY458771 HRU458768:HRU458771 IBQ458768:IBQ458771 ILM458768:ILM458771 IVI458768:IVI458771 JFE458768:JFE458771 JPA458768:JPA458771 JYW458768:JYW458771 KIS458768:KIS458771 KSO458768:KSO458771 LCK458768:LCK458771 LMG458768:LMG458771 LWC458768:LWC458771 MFY458768:MFY458771 MPU458768:MPU458771 MZQ458768:MZQ458771 NJM458768:NJM458771 NTI458768:NTI458771 ODE458768:ODE458771 ONA458768:ONA458771 OWW458768:OWW458771 PGS458768:PGS458771 PQO458768:PQO458771 QAK458768:QAK458771 QKG458768:QKG458771 QUC458768:QUC458771 RDY458768:RDY458771 RNU458768:RNU458771 RXQ458768:RXQ458771 SHM458768:SHM458771 SRI458768:SRI458771 TBE458768:TBE458771 TLA458768:TLA458771 TUW458768:TUW458771 UES458768:UES458771 UOO458768:UOO458771 UYK458768:UYK458771 VIG458768:VIG458771 VSC458768:VSC458771 WBY458768:WBY458771 WLU458768:WLU458771 WVQ458768:WVQ458771 I524304:I524307 JE524304:JE524307 TA524304:TA524307 ACW524304:ACW524307 AMS524304:AMS524307 AWO524304:AWO524307 BGK524304:BGK524307 BQG524304:BQG524307 CAC524304:CAC524307 CJY524304:CJY524307 CTU524304:CTU524307 DDQ524304:DDQ524307 DNM524304:DNM524307 DXI524304:DXI524307 EHE524304:EHE524307 ERA524304:ERA524307 FAW524304:FAW524307 FKS524304:FKS524307 FUO524304:FUO524307 GEK524304:GEK524307 GOG524304:GOG524307 GYC524304:GYC524307 HHY524304:HHY524307 HRU524304:HRU524307 IBQ524304:IBQ524307 ILM524304:ILM524307 IVI524304:IVI524307 JFE524304:JFE524307 JPA524304:JPA524307 JYW524304:JYW524307 KIS524304:KIS524307 KSO524304:KSO524307 LCK524304:LCK524307 LMG524304:LMG524307 LWC524304:LWC524307 MFY524304:MFY524307 MPU524304:MPU524307 MZQ524304:MZQ524307 NJM524304:NJM524307 NTI524304:NTI524307 ODE524304:ODE524307 ONA524304:ONA524307 OWW524304:OWW524307 PGS524304:PGS524307 PQO524304:PQO524307 QAK524304:QAK524307 QKG524304:QKG524307 QUC524304:QUC524307 RDY524304:RDY524307 RNU524304:RNU524307 RXQ524304:RXQ524307 SHM524304:SHM524307 SRI524304:SRI524307 TBE524304:TBE524307 TLA524304:TLA524307 TUW524304:TUW524307 UES524304:UES524307 UOO524304:UOO524307 UYK524304:UYK524307 VIG524304:VIG524307 VSC524304:VSC524307 WBY524304:WBY524307 WLU524304:WLU524307 WVQ524304:WVQ524307 I589840:I589843 JE589840:JE589843 TA589840:TA589843 ACW589840:ACW589843 AMS589840:AMS589843 AWO589840:AWO589843 BGK589840:BGK589843 BQG589840:BQG589843 CAC589840:CAC589843 CJY589840:CJY589843 CTU589840:CTU589843 DDQ589840:DDQ589843 DNM589840:DNM589843 DXI589840:DXI589843 EHE589840:EHE589843 ERA589840:ERA589843 FAW589840:FAW589843 FKS589840:FKS589843 FUO589840:FUO589843 GEK589840:GEK589843 GOG589840:GOG589843 GYC589840:GYC589843 HHY589840:HHY589843 HRU589840:HRU589843 IBQ589840:IBQ589843 ILM589840:ILM589843 IVI589840:IVI589843 JFE589840:JFE589843 JPA589840:JPA589843 JYW589840:JYW589843 KIS589840:KIS589843 KSO589840:KSO589843 LCK589840:LCK589843 LMG589840:LMG589843 LWC589840:LWC589843 MFY589840:MFY589843 MPU589840:MPU589843 MZQ589840:MZQ589843 NJM589840:NJM589843 NTI589840:NTI589843 ODE589840:ODE589843 ONA589840:ONA589843 OWW589840:OWW589843 PGS589840:PGS589843 PQO589840:PQO589843 QAK589840:QAK589843 QKG589840:QKG589843 QUC589840:QUC589843 RDY589840:RDY589843 RNU589840:RNU589843 RXQ589840:RXQ589843 SHM589840:SHM589843 SRI589840:SRI589843 TBE589840:TBE589843 TLA589840:TLA589843 TUW589840:TUW589843 UES589840:UES589843 UOO589840:UOO589843 UYK589840:UYK589843 VIG589840:VIG589843 VSC589840:VSC589843 WBY589840:WBY589843 WLU589840:WLU589843 WVQ589840:WVQ589843 I655376:I655379 JE655376:JE655379 TA655376:TA655379 ACW655376:ACW655379 AMS655376:AMS655379 AWO655376:AWO655379 BGK655376:BGK655379 BQG655376:BQG655379 CAC655376:CAC655379 CJY655376:CJY655379 CTU655376:CTU655379 DDQ655376:DDQ655379 DNM655376:DNM655379 DXI655376:DXI655379 EHE655376:EHE655379 ERA655376:ERA655379 FAW655376:FAW655379 FKS655376:FKS655379 FUO655376:FUO655379 GEK655376:GEK655379 GOG655376:GOG655379 GYC655376:GYC655379 HHY655376:HHY655379 HRU655376:HRU655379 IBQ655376:IBQ655379 ILM655376:ILM655379 IVI655376:IVI655379 JFE655376:JFE655379 JPA655376:JPA655379 JYW655376:JYW655379 KIS655376:KIS655379 KSO655376:KSO655379 LCK655376:LCK655379 LMG655376:LMG655379 LWC655376:LWC655379 MFY655376:MFY655379 MPU655376:MPU655379 MZQ655376:MZQ655379 NJM655376:NJM655379 NTI655376:NTI655379 ODE655376:ODE655379 ONA655376:ONA655379 OWW655376:OWW655379 PGS655376:PGS655379 PQO655376:PQO655379 QAK655376:QAK655379 QKG655376:QKG655379 QUC655376:QUC655379 RDY655376:RDY655379 RNU655376:RNU655379 RXQ655376:RXQ655379 SHM655376:SHM655379 SRI655376:SRI655379 TBE655376:TBE655379 TLA655376:TLA655379 TUW655376:TUW655379 UES655376:UES655379 UOO655376:UOO655379 UYK655376:UYK655379 VIG655376:VIG655379 VSC655376:VSC655379 WBY655376:WBY655379 WLU655376:WLU655379 WVQ655376:WVQ655379 I720912:I720915 JE720912:JE720915 TA720912:TA720915 ACW720912:ACW720915 AMS720912:AMS720915 AWO720912:AWO720915 BGK720912:BGK720915 BQG720912:BQG720915 CAC720912:CAC720915 CJY720912:CJY720915 CTU720912:CTU720915 DDQ720912:DDQ720915 DNM720912:DNM720915 DXI720912:DXI720915 EHE720912:EHE720915 ERA720912:ERA720915 FAW720912:FAW720915 FKS720912:FKS720915 FUO720912:FUO720915 GEK720912:GEK720915 GOG720912:GOG720915 GYC720912:GYC720915 HHY720912:HHY720915 HRU720912:HRU720915 IBQ720912:IBQ720915 ILM720912:ILM720915 IVI720912:IVI720915 JFE720912:JFE720915 JPA720912:JPA720915 JYW720912:JYW720915 KIS720912:KIS720915 KSO720912:KSO720915 LCK720912:LCK720915 LMG720912:LMG720915 LWC720912:LWC720915 MFY720912:MFY720915 MPU720912:MPU720915 MZQ720912:MZQ720915 NJM720912:NJM720915 NTI720912:NTI720915 ODE720912:ODE720915 ONA720912:ONA720915 OWW720912:OWW720915 PGS720912:PGS720915 PQO720912:PQO720915 QAK720912:QAK720915 QKG720912:QKG720915 QUC720912:QUC720915 RDY720912:RDY720915 RNU720912:RNU720915 RXQ720912:RXQ720915 SHM720912:SHM720915 SRI720912:SRI720915 TBE720912:TBE720915 TLA720912:TLA720915 TUW720912:TUW720915 UES720912:UES720915 UOO720912:UOO720915 UYK720912:UYK720915 VIG720912:VIG720915 VSC720912:VSC720915 WBY720912:WBY720915 WLU720912:WLU720915 WVQ720912:WVQ720915 I786448:I786451 JE786448:JE786451 TA786448:TA786451 ACW786448:ACW786451 AMS786448:AMS786451 AWO786448:AWO786451 BGK786448:BGK786451 BQG786448:BQG786451 CAC786448:CAC786451 CJY786448:CJY786451 CTU786448:CTU786451 DDQ786448:DDQ786451 DNM786448:DNM786451 DXI786448:DXI786451 EHE786448:EHE786451 ERA786448:ERA786451 FAW786448:FAW786451 FKS786448:FKS786451 FUO786448:FUO786451 GEK786448:GEK786451 GOG786448:GOG786451 GYC786448:GYC786451 HHY786448:HHY786451 HRU786448:HRU786451 IBQ786448:IBQ786451 ILM786448:ILM786451 IVI786448:IVI786451 JFE786448:JFE786451 JPA786448:JPA786451 JYW786448:JYW786451 KIS786448:KIS786451 KSO786448:KSO786451 LCK786448:LCK786451 LMG786448:LMG786451 LWC786448:LWC786451 MFY786448:MFY786451 MPU786448:MPU786451 MZQ786448:MZQ786451 NJM786448:NJM786451 NTI786448:NTI786451 ODE786448:ODE786451 ONA786448:ONA786451 OWW786448:OWW786451 PGS786448:PGS786451 PQO786448:PQO786451 QAK786448:QAK786451 QKG786448:QKG786451 QUC786448:QUC786451 RDY786448:RDY786451 RNU786448:RNU786451 RXQ786448:RXQ786451 SHM786448:SHM786451 SRI786448:SRI786451 TBE786448:TBE786451 TLA786448:TLA786451 TUW786448:TUW786451 UES786448:UES786451 UOO786448:UOO786451 UYK786448:UYK786451 VIG786448:VIG786451 VSC786448:VSC786451 WBY786448:WBY786451 WLU786448:WLU786451 WVQ786448:WVQ786451 I851984:I851987 JE851984:JE851987 TA851984:TA851987 ACW851984:ACW851987 AMS851984:AMS851987 AWO851984:AWO851987 BGK851984:BGK851987 BQG851984:BQG851987 CAC851984:CAC851987 CJY851984:CJY851987 CTU851984:CTU851987 DDQ851984:DDQ851987 DNM851984:DNM851987 DXI851984:DXI851987 EHE851984:EHE851987 ERA851984:ERA851987 FAW851984:FAW851987 FKS851984:FKS851987 FUO851984:FUO851987 GEK851984:GEK851987 GOG851984:GOG851987 GYC851984:GYC851987 HHY851984:HHY851987 HRU851984:HRU851987 IBQ851984:IBQ851987 ILM851984:ILM851987 IVI851984:IVI851987 JFE851984:JFE851987 JPA851984:JPA851987 JYW851984:JYW851987 KIS851984:KIS851987 KSO851984:KSO851987 LCK851984:LCK851987 LMG851984:LMG851987 LWC851984:LWC851987 MFY851984:MFY851987 MPU851984:MPU851987 MZQ851984:MZQ851987 NJM851984:NJM851987 NTI851984:NTI851987 ODE851984:ODE851987 ONA851984:ONA851987 OWW851984:OWW851987 PGS851984:PGS851987 PQO851984:PQO851987 QAK851984:QAK851987 QKG851984:QKG851987 QUC851984:QUC851987 RDY851984:RDY851987 RNU851984:RNU851987 RXQ851984:RXQ851987 SHM851984:SHM851987 SRI851984:SRI851987 TBE851984:TBE851987 TLA851984:TLA851987 TUW851984:TUW851987 UES851984:UES851987 UOO851984:UOO851987 UYK851984:UYK851987 VIG851984:VIG851987 VSC851984:VSC851987 WBY851984:WBY851987 WLU851984:WLU851987 WVQ851984:WVQ851987 I917520:I917523 JE917520:JE917523 TA917520:TA917523 ACW917520:ACW917523 AMS917520:AMS917523 AWO917520:AWO917523 BGK917520:BGK917523 BQG917520:BQG917523 CAC917520:CAC917523 CJY917520:CJY917523 CTU917520:CTU917523 DDQ917520:DDQ917523 DNM917520:DNM917523 DXI917520:DXI917523 EHE917520:EHE917523 ERA917520:ERA917523 FAW917520:FAW917523 FKS917520:FKS917523 FUO917520:FUO917523 GEK917520:GEK917523 GOG917520:GOG917523 GYC917520:GYC917523 HHY917520:HHY917523 HRU917520:HRU917523 IBQ917520:IBQ917523 ILM917520:ILM917523 IVI917520:IVI917523 JFE917520:JFE917523 JPA917520:JPA917523 JYW917520:JYW917523 KIS917520:KIS917523 KSO917520:KSO917523 LCK917520:LCK917523 LMG917520:LMG917523 LWC917520:LWC917523 MFY917520:MFY917523 MPU917520:MPU917523 MZQ917520:MZQ917523 NJM917520:NJM917523 NTI917520:NTI917523 ODE917520:ODE917523 ONA917520:ONA917523 OWW917520:OWW917523 PGS917520:PGS917523 PQO917520:PQO917523 QAK917520:QAK917523 QKG917520:QKG917523 QUC917520:QUC917523 RDY917520:RDY917523 RNU917520:RNU917523 RXQ917520:RXQ917523 SHM917520:SHM917523 SRI917520:SRI917523 TBE917520:TBE917523 TLA917520:TLA917523 TUW917520:TUW917523 UES917520:UES917523 UOO917520:UOO917523 UYK917520:UYK917523 VIG917520:VIG917523 VSC917520:VSC917523 WBY917520:WBY917523 WLU917520:WLU917523 WVQ917520:WVQ917523 I983056:I983059 JE983056:JE983059 TA983056:TA983059 ACW983056:ACW983059 AMS983056:AMS983059 AWO983056:AWO983059 BGK983056:BGK983059 BQG983056:BQG983059 CAC983056:CAC983059 CJY983056:CJY983059 CTU983056:CTU983059 DDQ983056:DDQ983059 DNM983056:DNM983059 DXI983056:DXI983059 EHE983056:EHE983059 ERA983056:ERA983059 FAW983056:FAW983059 FKS983056:FKS983059 FUO983056:FUO983059 GEK983056:GEK983059 GOG983056:GOG983059 GYC983056:GYC983059 HHY983056:HHY983059 HRU983056:HRU983059 IBQ983056:IBQ983059 ILM983056:ILM983059 IVI983056:IVI983059 JFE983056:JFE983059 JPA983056:JPA983059 JYW983056:JYW983059 KIS983056:KIS983059 KSO983056:KSO983059 LCK983056:LCK983059 LMG983056:LMG983059 LWC983056:LWC983059 MFY983056:MFY983059 MPU983056:MPU983059 MZQ983056:MZQ983059 NJM983056:NJM983059 NTI983056:NTI983059 ODE983056:ODE983059 ONA983056:ONA983059 OWW983056:OWW983059 PGS983056:PGS983059 PQO983056:PQO983059 QAK983056:QAK983059 QKG983056:QKG983059 QUC983056:QUC983059 RDY983056:RDY983059 RNU983056:RNU983059 RXQ983056:RXQ983059 SHM983056:SHM983059 SRI983056:SRI983059 TBE983056:TBE983059 TLA983056:TLA983059 TUW983056:TUW983059 UES983056:UES983059 UOO983056:UOO983059 UYK983056:UYK983059 VIG983056:VIG983059 VSC983056:VSC983059 WBY983056:WBY983059 WLU983056:WLU983059 WVQ983056:WVQ983059 I34:I36 JE34:JE36 TA34:TA36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I65570:I65572 JE65570:JE65572 TA65570:TA65572 ACW65570:ACW65572 AMS65570:AMS65572 AWO65570:AWO65572 BGK65570:BGK65572 BQG65570:BQG65572 CAC65570:CAC65572 CJY65570:CJY65572 CTU65570:CTU65572 DDQ65570:DDQ65572 DNM65570:DNM65572 DXI65570:DXI65572 EHE65570:EHE65572 ERA65570:ERA65572 FAW65570:FAW65572 FKS65570:FKS65572 FUO65570:FUO65572 GEK65570:GEK65572 GOG65570:GOG65572 GYC65570:GYC65572 HHY65570:HHY65572 HRU65570:HRU65572 IBQ65570:IBQ65572 ILM65570:ILM65572 IVI65570:IVI65572 JFE65570:JFE65572 JPA65570:JPA65572 JYW65570:JYW65572 KIS65570:KIS65572 KSO65570:KSO65572 LCK65570:LCK65572 LMG65570:LMG65572 LWC65570:LWC65572 MFY65570:MFY65572 MPU65570:MPU65572 MZQ65570:MZQ65572 NJM65570:NJM65572 NTI65570:NTI65572 ODE65570:ODE65572 ONA65570:ONA65572 OWW65570:OWW65572 PGS65570:PGS65572 PQO65570:PQO65572 QAK65570:QAK65572 QKG65570:QKG65572 QUC65570:QUC65572 RDY65570:RDY65572 RNU65570:RNU65572 RXQ65570:RXQ65572 SHM65570:SHM65572 SRI65570:SRI65572 TBE65570:TBE65572 TLA65570:TLA65572 TUW65570:TUW65572 UES65570:UES65572 UOO65570:UOO65572 UYK65570:UYK65572 VIG65570:VIG65572 VSC65570:VSC65572 WBY65570:WBY65572 WLU65570:WLU65572 WVQ65570:WVQ65572 I131106:I131108 JE131106:JE131108 TA131106:TA131108 ACW131106:ACW131108 AMS131106:AMS131108 AWO131106:AWO131108 BGK131106:BGK131108 BQG131106:BQG131108 CAC131106:CAC131108 CJY131106:CJY131108 CTU131106:CTU131108 DDQ131106:DDQ131108 DNM131106:DNM131108 DXI131106:DXI131108 EHE131106:EHE131108 ERA131106:ERA131108 FAW131106:FAW131108 FKS131106:FKS131108 FUO131106:FUO131108 GEK131106:GEK131108 GOG131106:GOG131108 GYC131106:GYC131108 HHY131106:HHY131108 HRU131106:HRU131108 IBQ131106:IBQ131108 ILM131106:ILM131108 IVI131106:IVI131108 JFE131106:JFE131108 JPA131106:JPA131108 JYW131106:JYW131108 KIS131106:KIS131108 KSO131106:KSO131108 LCK131106:LCK131108 LMG131106:LMG131108 LWC131106:LWC131108 MFY131106:MFY131108 MPU131106:MPU131108 MZQ131106:MZQ131108 NJM131106:NJM131108 NTI131106:NTI131108 ODE131106:ODE131108 ONA131106:ONA131108 OWW131106:OWW131108 PGS131106:PGS131108 PQO131106:PQO131108 QAK131106:QAK131108 QKG131106:QKG131108 QUC131106:QUC131108 RDY131106:RDY131108 RNU131106:RNU131108 RXQ131106:RXQ131108 SHM131106:SHM131108 SRI131106:SRI131108 TBE131106:TBE131108 TLA131106:TLA131108 TUW131106:TUW131108 UES131106:UES131108 UOO131106:UOO131108 UYK131106:UYK131108 VIG131106:VIG131108 VSC131106:VSC131108 WBY131106:WBY131108 WLU131106:WLU131108 WVQ131106:WVQ131108 I196642:I196644 JE196642:JE196644 TA196642:TA196644 ACW196642:ACW196644 AMS196642:AMS196644 AWO196642:AWO196644 BGK196642:BGK196644 BQG196642:BQG196644 CAC196642:CAC196644 CJY196642:CJY196644 CTU196642:CTU196644 DDQ196642:DDQ196644 DNM196642:DNM196644 DXI196642:DXI196644 EHE196642:EHE196644 ERA196642:ERA196644 FAW196642:FAW196644 FKS196642:FKS196644 FUO196642:FUO196644 GEK196642:GEK196644 GOG196642:GOG196644 GYC196642:GYC196644 HHY196642:HHY196644 HRU196642:HRU196644 IBQ196642:IBQ196644 ILM196642:ILM196644 IVI196642:IVI196644 JFE196642:JFE196644 JPA196642:JPA196644 JYW196642:JYW196644 KIS196642:KIS196644 KSO196642:KSO196644 LCK196642:LCK196644 LMG196642:LMG196644 LWC196642:LWC196644 MFY196642:MFY196644 MPU196642:MPU196644 MZQ196642:MZQ196644 NJM196642:NJM196644 NTI196642:NTI196644 ODE196642:ODE196644 ONA196642:ONA196644 OWW196642:OWW196644 PGS196642:PGS196644 PQO196642:PQO196644 QAK196642:QAK196644 QKG196642:QKG196644 QUC196642:QUC196644 RDY196642:RDY196644 RNU196642:RNU196644 RXQ196642:RXQ196644 SHM196642:SHM196644 SRI196642:SRI196644 TBE196642:TBE196644 TLA196642:TLA196644 TUW196642:TUW196644 UES196642:UES196644 UOO196642:UOO196644 UYK196642:UYK196644 VIG196642:VIG196644 VSC196642:VSC196644 WBY196642:WBY196644 WLU196642:WLU196644 WVQ196642:WVQ196644 I262178:I262180 JE262178:JE262180 TA262178:TA262180 ACW262178:ACW262180 AMS262178:AMS262180 AWO262178:AWO262180 BGK262178:BGK262180 BQG262178:BQG262180 CAC262178:CAC262180 CJY262178:CJY262180 CTU262178:CTU262180 DDQ262178:DDQ262180 DNM262178:DNM262180 DXI262178:DXI262180 EHE262178:EHE262180 ERA262178:ERA262180 FAW262178:FAW262180 FKS262178:FKS262180 FUO262178:FUO262180 GEK262178:GEK262180 GOG262178:GOG262180 GYC262178:GYC262180 HHY262178:HHY262180 HRU262178:HRU262180 IBQ262178:IBQ262180 ILM262178:ILM262180 IVI262178:IVI262180 JFE262178:JFE262180 JPA262178:JPA262180 JYW262178:JYW262180 KIS262178:KIS262180 KSO262178:KSO262180 LCK262178:LCK262180 LMG262178:LMG262180 LWC262178:LWC262180 MFY262178:MFY262180 MPU262178:MPU262180 MZQ262178:MZQ262180 NJM262178:NJM262180 NTI262178:NTI262180 ODE262178:ODE262180 ONA262178:ONA262180 OWW262178:OWW262180 PGS262178:PGS262180 PQO262178:PQO262180 QAK262178:QAK262180 QKG262178:QKG262180 QUC262178:QUC262180 RDY262178:RDY262180 RNU262178:RNU262180 RXQ262178:RXQ262180 SHM262178:SHM262180 SRI262178:SRI262180 TBE262178:TBE262180 TLA262178:TLA262180 TUW262178:TUW262180 UES262178:UES262180 UOO262178:UOO262180 UYK262178:UYK262180 VIG262178:VIG262180 VSC262178:VSC262180 WBY262178:WBY262180 WLU262178:WLU262180 WVQ262178:WVQ262180 I327714:I327716 JE327714:JE327716 TA327714:TA327716 ACW327714:ACW327716 AMS327714:AMS327716 AWO327714:AWO327716 BGK327714:BGK327716 BQG327714:BQG327716 CAC327714:CAC327716 CJY327714:CJY327716 CTU327714:CTU327716 DDQ327714:DDQ327716 DNM327714:DNM327716 DXI327714:DXI327716 EHE327714:EHE327716 ERA327714:ERA327716 FAW327714:FAW327716 FKS327714:FKS327716 FUO327714:FUO327716 GEK327714:GEK327716 GOG327714:GOG327716 GYC327714:GYC327716 HHY327714:HHY327716 HRU327714:HRU327716 IBQ327714:IBQ327716 ILM327714:ILM327716 IVI327714:IVI327716 JFE327714:JFE327716 JPA327714:JPA327716 JYW327714:JYW327716 KIS327714:KIS327716 KSO327714:KSO327716 LCK327714:LCK327716 LMG327714:LMG327716 LWC327714:LWC327716 MFY327714:MFY327716 MPU327714:MPU327716 MZQ327714:MZQ327716 NJM327714:NJM327716 NTI327714:NTI327716 ODE327714:ODE327716 ONA327714:ONA327716 OWW327714:OWW327716 PGS327714:PGS327716 PQO327714:PQO327716 QAK327714:QAK327716 QKG327714:QKG327716 QUC327714:QUC327716 RDY327714:RDY327716 RNU327714:RNU327716 RXQ327714:RXQ327716 SHM327714:SHM327716 SRI327714:SRI327716 TBE327714:TBE327716 TLA327714:TLA327716 TUW327714:TUW327716 UES327714:UES327716 UOO327714:UOO327716 UYK327714:UYK327716 VIG327714:VIG327716 VSC327714:VSC327716 WBY327714:WBY327716 WLU327714:WLU327716 WVQ327714:WVQ327716 I393250:I393252 JE393250:JE393252 TA393250:TA393252 ACW393250:ACW393252 AMS393250:AMS393252 AWO393250:AWO393252 BGK393250:BGK393252 BQG393250:BQG393252 CAC393250:CAC393252 CJY393250:CJY393252 CTU393250:CTU393252 DDQ393250:DDQ393252 DNM393250:DNM393252 DXI393250:DXI393252 EHE393250:EHE393252 ERA393250:ERA393252 FAW393250:FAW393252 FKS393250:FKS393252 FUO393250:FUO393252 GEK393250:GEK393252 GOG393250:GOG393252 GYC393250:GYC393252 HHY393250:HHY393252 HRU393250:HRU393252 IBQ393250:IBQ393252 ILM393250:ILM393252 IVI393250:IVI393252 JFE393250:JFE393252 JPA393250:JPA393252 JYW393250:JYW393252 KIS393250:KIS393252 KSO393250:KSO393252 LCK393250:LCK393252 LMG393250:LMG393252 LWC393250:LWC393252 MFY393250:MFY393252 MPU393250:MPU393252 MZQ393250:MZQ393252 NJM393250:NJM393252 NTI393250:NTI393252 ODE393250:ODE393252 ONA393250:ONA393252 OWW393250:OWW393252 PGS393250:PGS393252 PQO393250:PQO393252 QAK393250:QAK393252 QKG393250:QKG393252 QUC393250:QUC393252 RDY393250:RDY393252 RNU393250:RNU393252 RXQ393250:RXQ393252 SHM393250:SHM393252 SRI393250:SRI393252 TBE393250:TBE393252 TLA393250:TLA393252 TUW393250:TUW393252 UES393250:UES393252 UOO393250:UOO393252 UYK393250:UYK393252 VIG393250:VIG393252 VSC393250:VSC393252 WBY393250:WBY393252 WLU393250:WLU393252 WVQ393250:WVQ393252 I458786:I458788 JE458786:JE458788 TA458786:TA458788 ACW458786:ACW458788 AMS458786:AMS458788 AWO458786:AWO458788 BGK458786:BGK458788 BQG458786:BQG458788 CAC458786:CAC458788 CJY458786:CJY458788 CTU458786:CTU458788 DDQ458786:DDQ458788 DNM458786:DNM458788 DXI458786:DXI458788 EHE458786:EHE458788 ERA458786:ERA458788 FAW458786:FAW458788 FKS458786:FKS458788 FUO458786:FUO458788 GEK458786:GEK458788 GOG458786:GOG458788 GYC458786:GYC458788 HHY458786:HHY458788 HRU458786:HRU458788 IBQ458786:IBQ458788 ILM458786:ILM458788 IVI458786:IVI458788 JFE458786:JFE458788 JPA458786:JPA458788 JYW458786:JYW458788 KIS458786:KIS458788 KSO458786:KSO458788 LCK458786:LCK458788 LMG458786:LMG458788 LWC458786:LWC458788 MFY458786:MFY458788 MPU458786:MPU458788 MZQ458786:MZQ458788 NJM458786:NJM458788 NTI458786:NTI458788 ODE458786:ODE458788 ONA458786:ONA458788 OWW458786:OWW458788 PGS458786:PGS458788 PQO458786:PQO458788 QAK458786:QAK458788 QKG458786:QKG458788 QUC458786:QUC458788 RDY458786:RDY458788 RNU458786:RNU458788 RXQ458786:RXQ458788 SHM458786:SHM458788 SRI458786:SRI458788 TBE458786:TBE458788 TLA458786:TLA458788 TUW458786:TUW458788 UES458786:UES458788 UOO458786:UOO458788 UYK458786:UYK458788 VIG458786:VIG458788 VSC458786:VSC458788 WBY458786:WBY458788 WLU458786:WLU458788 WVQ458786:WVQ458788 I524322:I524324 JE524322:JE524324 TA524322:TA524324 ACW524322:ACW524324 AMS524322:AMS524324 AWO524322:AWO524324 BGK524322:BGK524324 BQG524322:BQG524324 CAC524322:CAC524324 CJY524322:CJY524324 CTU524322:CTU524324 DDQ524322:DDQ524324 DNM524322:DNM524324 DXI524322:DXI524324 EHE524322:EHE524324 ERA524322:ERA524324 FAW524322:FAW524324 FKS524322:FKS524324 FUO524322:FUO524324 GEK524322:GEK524324 GOG524322:GOG524324 GYC524322:GYC524324 HHY524322:HHY524324 HRU524322:HRU524324 IBQ524322:IBQ524324 ILM524322:ILM524324 IVI524322:IVI524324 JFE524322:JFE524324 JPA524322:JPA524324 JYW524322:JYW524324 KIS524322:KIS524324 KSO524322:KSO524324 LCK524322:LCK524324 LMG524322:LMG524324 LWC524322:LWC524324 MFY524322:MFY524324 MPU524322:MPU524324 MZQ524322:MZQ524324 NJM524322:NJM524324 NTI524322:NTI524324 ODE524322:ODE524324 ONA524322:ONA524324 OWW524322:OWW524324 PGS524322:PGS524324 PQO524322:PQO524324 QAK524322:QAK524324 QKG524322:QKG524324 QUC524322:QUC524324 RDY524322:RDY524324 RNU524322:RNU524324 RXQ524322:RXQ524324 SHM524322:SHM524324 SRI524322:SRI524324 TBE524322:TBE524324 TLA524322:TLA524324 TUW524322:TUW524324 UES524322:UES524324 UOO524322:UOO524324 UYK524322:UYK524324 VIG524322:VIG524324 VSC524322:VSC524324 WBY524322:WBY524324 WLU524322:WLU524324 WVQ524322:WVQ524324 I589858:I589860 JE589858:JE589860 TA589858:TA589860 ACW589858:ACW589860 AMS589858:AMS589860 AWO589858:AWO589860 BGK589858:BGK589860 BQG589858:BQG589860 CAC589858:CAC589860 CJY589858:CJY589860 CTU589858:CTU589860 DDQ589858:DDQ589860 DNM589858:DNM589860 DXI589858:DXI589860 EHE589858:EHE589860 ERA589858:ERA589860 FAW589858:FAW589860 FKS589858:FKS589860 FUO589858:FUO589860 GEK589858:GEK589860 GOG589858:GOG589860 GYC589858:GYC589860 HHY589858:HHY589860 HRU589858:HRU589860 IBQ589858:IBQ589860 ILM589858:ILM589860 IVI589858:IVI589860 JFE589858:JFE589860 JPA589858:JPA589860 JYW589858:JYW589860 KIS589858:KIS589860 KSO589858:KSO589860 LCK589858:LCK589860 LMG589858:LMG589860 LWC589858:LWC589860 MFY589858:MFY589860 MPU589858:MPU589860 MZQ589858:MZQ589860 NJM589858:NJM589860 NTI589858:NTI589860 ODE589858:ODE589860 ONA589858:ONA589860 OWW589858:OWW589860 PGS589858:PGS589860 PQO589858:PQO589860 QAK589858:QAK589860 QKG589858:QKG589860 QUC589858:QUC589860 RDY589858:RDY589860 RNU589858:RNU589860 RXQ589858:RXQ589860 SHM589858:SHM589860 SRI589858:SRI589860 TBE589858:TBE589860 TLA589858:TLA589860 TUW589858:TUW589860 UES589858:UES589860 UOO589858:UOO589860 UYK589858:UYK589860 VIG589858:VIG589860 VSC589858:VSC589860 WBY589858:WBY589860 WLU589858:WLU589860 WVQ589858:WVQ589860 I655394:I655396 JE655394:JE655396 TA655394:TA655396 ACW655394:ACW655396 AMS655394:AMS655396 AWO655394:AWO655396 BGK655394:BGK655396 BQG655394:BQG655396 CAC655394:CAC655396 CJY655394:CJY655396 CTU655394:CTU655396 DDQ655394:DDQ655396 DNM655394:DNM655396 DXI655394:DXI655396 EHE655394:EHE655396 ERA655394:ERA655396 FAW655394:FAW655396 FKS655394:FKS655396 FUO655394:FUO655396 GEK655394:GEK655396 GOG655394:GOG655396 GYC655394:GYC655396 HHY655394:HHY655396 HRU655394:HRU655396 IBQ655394:IBQ655396 ILM655394:ILM655396 IVI655394:IVI655396 JFE655394:JFE655396 JPA655394:JPA655396 JYW655394:JYW655396 KIS655394:KIS655396 KSO655394:KSO655396 LCK655394:LCK655396 LMG655394:LMG655396 LWC655394:LWC655396 MFY655394:MFY655396 MPU655394:MPU655396 MZQ655394:MZQ655396 NJM655394:NJM655396 NTI655394:NTI655396 ODE655394:ODE655396 ONA655394:ONA655396 OWW655394:OWW655396 PGS655394:PGS655396 PQO655394:PQO655396 QAK655394:QAK655396 QKG655394:QKG655396 QUC655394:QUC655396 RDY655394:RDY655396 RNU655394:RNU655396 RXQ655394:RXQ655396 SHM655394:SHM655396 SRI655394:SRI655396 TBE655394:TBE655396 TLA655394:TLA655396 TUW655394:TUW655396 UES655394:UES655396 UOO655394:UOO655396 UYK655394:UYK655396 VIG655394:VIG655396 VSC655394:VSC655396 WBY655394:WBY655396 WLU655394:WLU655396 WVQ655394:WVQ655396 I720930:I720932 JE720930:JE720932 TA720930:TA720932 ACW720930:ACW720932 AMS720930:AMS720932 AWO720930:AWO720932 BGK720930:BGK720932 BQG720930:BQG720932 CAC720930:CAC720932 CJY720930:CJY720932 CTU720930:CTU720932 DDQ720930:DDQ720932 DNM720930:DNM720932 DXI720930:DXI720932 EHE720930:EHE720932 ERA720930:ERA720932 FAW720930:FAW720932 FKS720930:FKS720932 FUO720930:FUO720932 GEK720930:GEK720932 GOG720930:GOG720932 GYC720930:GYC720932 HHY720930:HHY720932 HRU720930:HRU720932 IBQ720930:IBQ720932 ILM720930:ILM720932 IVI720930:IVI720932 JFE720930:JFE720932 JPA720930:JPA720932 JYW720930:JYW720932 KIS720930:KIS720932 KSO720930:KSO720932 LCK720930:LCK720932 LMG720930:LMG720932 LWC720930:LWC720932 MFY720930:MFY720932 MPU720930:MPU720932 MZQ720930:MZQ720932 NJM720930:NJM720932 NTI720930:NTI720932 ODE720930:ODE720932 ONA720930:ONA720932 OWW720930:OWW720932 PGS720930:PGS720932 PQO720930:PQO720932 QAK720930:QAK720932 QKG720930:QKG720932 QUC720930:QUC720932 RDY720930:RDY720932 RNU720930:RNU720932 RXQ720930:RXQ720932 SHM720930:SHM720932 SRI720930:SRI720932 TBE720930:TBE720932 TLA720930:TLA720932 TUW720930:TUW720932 UES720930:UES720932 UOO720930:UOO720932 UYK720930:UYK720932 VIG720930:VIG720932 VSC720930:VSC720932 WBY720930:WBY720932 WLU720930:WLU720932 WVQ720930:WVQ720932 I786466:I786468 JE786466:JE786468 TA786466:TA786468 ACW786466:ACW786468 AMS786466:AMS786468 AWO786466:AWO786468 BGK786466:BGK786468 BQG786466:BQG786468 CAC786466:CAC786468 CJY786466:CJY786468 CTU786466:CTU786468 DDQ786466:DDQ786468 DNM786466:DNM786468 DXI786466:DXI786468 EHE786466:EHE786468 ERA786466:ERA786468 FAW786466:FAW786468 FKS786466:FKS786468 FUO786466:FUO786468 GEK786466:GEK786468 GOG786466:GOG786468 GYC786466:GYC786468 HHY786466:HHY786468 HRU786466:HRU786468 IBQ786466:IBQ786468 ILM786466:ILM786468 IVI786466:IVI786468 JFE786466:JFE786468 JPA786466:JPA786468 JYW786466:JYW786468 KIS786466:KIS786468 KSO786466:KSO786468 LCK786466:LCK786468 LMG786466:LMG786468 LWC786466:LWC786468 MFY786466:MFY786468 MPU786466:MPU786468 MZQ786466:MZQ786468 NJM786466:NJM786468 NTI786466:NTI786468 ODE786466:ODE786468 ONA786466:ONA786468 OWW786466:OWW786468 PGS786466:PGS786468 PQO786466:PQO786468 QAK786466:QAK786468 QKG786466:QKG786468 QUC786466:QUC786468 RDY786466:RDY786468 RNU786466:RNU786468 RXQ786466:RXQ786468 SHM786466:SHM786468 SRI786466:SRI786468 TBE786466:TBE786468 TLA786466:TLA786468 TUW786466:TUW786468 UES786466:UES786468 UOO786466:UOO786468 UYK786466:UYK786468 VIG786466:VIG786468 VSC786466:VSC786468 WBY786466:WBY786468 WLU786466:WLU786468 WVQ786466:WVQ786468 I852002:I852004 JE852002:JE852004 TA852002:TA852004 ACW852002:ACW852004 AMS852002:AMS852004 AWO852002:AWO852004 BGK852002:BGK852004 BQG852002:BQG852004 CAC852002:CAC852004 CJY852002:CJY852004 CTU852002:CTU852004 DDQ852002:DDQ852004 DNM852002:DNM852004 DXI852002:DXI852004 EHE852002:EHE852004 ERA852002:ERA852004 FAW852002:FAW852004 FKS852002:FKS852004 FUO852002:FUO852004 GEK852002:GEK852004 GOG852002:GOG852004 GYC852002:GYC852004 HHY852002:HHY852004 HRU852002:HRU852004 IBQ852002:IBQ852004 ILM852002:ILM852004 IVI852002:IVI852004 JFE852002:JFE852004 JPA852002:JPA852004 JYW852002:JYW852004 KIS852002:KIS852004 KSO852002:KSO852004 LCK852002:LCK852004 LMG852002:LMG852004 LWC852002:LWC852004 MFY852002:MFY852004 MPU852002:MPU852004 MZQ852002:MZQ852004 NJM852002:NJM852004 NTI852002:NTI852004 ODE852002:ODE852004 ONA852002:ONA852004 OWW852002:OWW852004 PGS852002:PGS852004 PQO852002:PQO852004 QAK852002:QAK852004 QKG852002:QKG852004 QUC852002:QUC852004 RDY852002:RDY852004 RNU852002:RNU852004 RXQ852002:RXQ852004 SHM852002:SHM852004 SRI852002:SRI852004 TBE852002:TBE852004 TLA852002:TLA852004 TUW852002:TUW852004 UES852002:UES852004 UOO852002:UOO852004 UYK852002:UYK852004 VIG852002:VIG852004 VSC852002:VSC852004 WBY852002:WBY852004 WLU852002:WLU852004 WVQ852002:WVQ852004 I917538:I917540 JE917538:JE917540 TA917538:TA917540 ACW917538:ACW917540 AMS917538:AMS917540 AWO917538:AWO917540 BGK917538:BGK917540 BQG917538:BQG917540 CAC917538:CAC917540 CJY917538:CJY917540 CTU917538:CTU917540 DDQ917538:DDQ917540 DNM917538:DNM917540 DXI917538:DXI917540 EHE917538:EHE917540 ERA917538:ERA917540 FAW917538:FAW917540 FKS917538:FKS917540 FUO917538:FUO917540 GEK917538:GEK917540 GOG917538:GOG917540 GYC917538:GYC917540 HHY917538:HHY917540 HRU917538:HRU917540 IBQ917538:IBQ917540 ILM917538:ILM917540 IVI917538:IVI917540 JFE917538:JFE917540 JPA917538:JPA917540 JYW917538:JYW917540 KIS917538:KIS917540 KSO917538:KSO917540 LCK917538:LCK917540 LMG917538:LMG917540 LWC917538:LWC917540 MFY917538:MFY917540 MPU917538:MPU917540 MZQ917538:MZQ917540 NJM917538:NJM917540 NTI917538:NTI917540 ODE917538:ODE917540 ONA917538:ONA917540 OWW917538:OWW917540 PGS917538:PGS917540 PQO917538:PQO917540 QAK917538:QAK917540 QKG917538:QKG917540 QUC917538:QUC917540 RDY917538:RDY917540 RNU917538:RNU917540 RXQ917538:RXQ917540 SHM917538:SHM917540 SRI917538:SRI917540 TBE917538:TBE917540 TLA917538:TLA917540 TUW917538:TUW917540 UES917538:UES917540 UOO917538:UOO917540 UYK917538:UYK917540 VIG917538:VIG917540 VSC917538:VSC917540 WBY917538:WBY917540 WLU917538:WLU917540 WVQ917538:WVQ917540 I983074:I983076 JE983074:JE983076 TA983074:TA983076 ACW983074:ACW983076 AMS983074:AMS983076 AWO983074:AWO983076 BGK983074:BGK983076 BQG983074:BQG983076 CAC983074:CAC983076 CJY983074:CJY983076 CTU983074:CTU983076 DDQ983074:DDQ983076 DNM983074:DNM983076 DXI983074:DXI983076 EHE983074:EHE983076 ERA983074:ERA983076 FAW983074:FAW983076 FKS983074:FKS983076 FUO983074:FUO983076 GEK983074:GEK983076 GOG983074:GOG983076 GYC983074:GYC983076 HHY983074:HHY983076 HRU983074:HRU983076 IBQ983074:IBQ983076 ILM983074:ILM983076 IVI983074:IVI983076 JFE983074:JFE983076 JPA983074:JPA983076 JYW983074:JYW983076 KIS983074:KIS983076 KSO983074:KSO983076 LCK983074:LCK983076 LMG983074:LMG983076 LWC983074:LWC983076 MFY983074:MFY983076 MPU983074:MPU983076 MZQ983074:MZQ983076 NJM983074:NJM983076 NTI983074:NTI983076 ODE983074:ODE983076 ONA983074:ONA983076 OWW983074:OWW983076 PGS983074:PGS983076 PQO983074:PQO983076 QAK983074:QAK983076 QKG983074:QKG983076 QUC983074:QUC983076 RDY983074:RDY983076 RNU983074:RNU983076 RXQ983074:RXQ983076 SHM983074:SHM983076 SRI983074:SRI983076 TBE983074:TBE983076 TLA983074:TLA983076 TUW983074:TUW983076 UES983074:UES983076 UOO983074:UOO983076 UYK983074:UYK983076 VIG983074:VIG983076 VSC983074:VSC983076 WBY983074:WBY983076 WLU983074:WLU983076 WVQ983074:WVQ983076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Y34:Y35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Y65570:Y65571 JU65570:JU65571 TQ65570:TQ65571 ADM65570:ADM65571 ANI65570:ANI65571 AXE65570:AXE65571 BHA65570:BHA65571 BQW65570:BQW65571 CAS65570:CAS65571 CKO65570:CKO65571 CUK65570:CUK65571 DEG65570:DEG65571 DOC65570:DOC65571 DXY65570:DXY65571 EHU65570:EHU65571 ERQ65570:ERQ65571 FBM65570:FBM65571 FLI65570:FLI65571 FVE65570:FVE65571 GFA65570:GFA65571 GOW65570:GOW65571 GYS65570:GYS65571 HIO65570:HIO65571 HSK65570:HSK65571 ICG65570:ICG65571 IMC65570:IMC65571 IVY65570:IVY65571 JFU65570:JFU65571 JPQ65570:JPQ65571 JZM65570:JZM65571 KJI65570:KJI65571 KTE65570:KTE65571 LDA65570:LDA65571 LMW65570:LMW65571 LWS65570:LWS65571 MGO65570:MGO65571 MQK65570:MQK65571 NAG65570:NAG65571 NKC65570:NKC65571 NTY65570:NTY65571 ODU65570:ODU65571 ONQ65570:ONQ65571 OXM65570:OXM65571 PHI65570:PHI65571 PRE65570:PRE65571 QBA65570:QBA65571 QKW65570:QKW65571 QUS65570:QUS65571 REO65570:REO65571 ROK65570:ROK65571 RYG65570:RYG65571 SIC65570:SIC65571 SRY65570:SRY65571 TBU65570:TBU65571 TLQ65570:TLQ65571 TVM65570:TVM65571 UFI65570:UFI65571 UPE65570:UPE65571 UZA65570:UZA65571 VIW65570:VIW65571 VSS65570:VSS65571 WCO65570:WCO65571 WMK65570:WMK65571 WWG65570:WWG65571 Y131106:Y131107 JU131106:JU131107 TQ131106:TQ131107 ADM131106:ADM131107 ANI131106:ANI131107 AXE131106:AXE131107 BHA131106:BHA131107 BQW131106:BQW131107 CAS131106:CAS131107 CKO131106:CKO131107 CUK131106:CUK131107 DEG131106:DEG131107 DOC131106:DOC131107 DXY131106:DXY131107 EHU131106:EHU131107 ERQ131106:ERQ131107 FBM131106:FBM131107 FLI131106:FLI131107 FVE131106:FVE131107 GFA131106:GFA131107 GOW131106:GOW131107 GYS131106:GYS131107 HIO131106:HIO131107 HSK131106:HSK131107 ICG131106:ICG131107 IMC131106:IMC131107 IVY131106:IVY131107 JFU131106:JFU131107 JPQ131106:JPQ131107 JZM131106:JZM131107 KJI131106:KJI131107 KTE131106:KTE131107 LDA131106:LDA131107 LMW131106:LMW131107 LWS131106:LWS131107 MGO131106:MGO131107 MQK131106:MQK131107 NAG131106:NAG131107 NKC131106:NKC131107 NTY131106:NTY131107 ODU131106:ODU131107 ONQ131106:ONQ131107 OXM131106:OXM131107 PHI131106:PHI131107 PRE131106:PRE131107 QBA131106:QBA131107 QKW131106:QKW131107 QUS131106:QUS131107 REO131106:REO131107 ROK131106:ROK131107 RYG131106:RYG131107 SIC131106:SIC131107 SRY131106:SRY131107 TBU131106:TBU131107 TLQ131106:TLQ131107 TVM131106:TVM131107 UFI131106:UFI131107 UPE131106:UPE131107 UZA131106:UZA131107 VIW131106:VIW131107 VSS131106:VSS131107 WCO131106:WCO131107 WMK131106:WMK131107 WWG131106:WWG131107 Y196642:Y196643 JU196642:JU196643 TQ196642:TQ196643 ADM196642:ADM196643 ANI196642:ANI196643 AXE196642:AXE196643 BHA196642:BHA196643 BQW196642:BQW196643 CAS196642:CAS196643 CKO196642:CKO196643 CUK196642:CUK196643 DEG196642:DEG196643 DOC196642:DOC196643 DXY196642:DXY196643 EHU196642:EHU196643 ERQ196642:ERQ196643 FBM196642:FBM196643 FLI196642:FLI196643 FVE196642:FVE196643 GFA196642:GFA196643 GOW196642:GOW196643 GYS196642:GYS196643 HIO196642:HIO196643 HSK196642:HSK196643 ICG196642:ICG196643 IMC196642:IMC196643 IVY196642:IVY196643 JFU196642:JFU196643 JPQ196642:JPQ196643 JZM196642:JZM196643 KJI196642:KJI196643 KTE196642:KTE196643 LDA196642:LDA196643 LMW196642:LMW196643 LWS196642:LWS196643 MGO196642:MGO196643 MQK196642:MQK196643 NAG196642:NAG196643 NKC196642:NKC196643 NTY196642:NTY196643 ODU196642:ODU196643 ONQ196642:ONQ196643 OXM196642:OXM196643 PHI196642:PHI196643 PRE196642:PRE196643 QBA196642:QBA196643 QKW196642:QKW196643 QUS196642:QUS196643 REO196642:REO196643 ROK196642:ROK196643 RYG196642:RYG196643 SIC196642:SIC196643 SRY196642:SRY196643 TBU196642:TBU196643 TLQ196642:TLQ196643 TVM196642:TVM196643 UFI196642:UFI196643 UPE196642:UPE196643 UZA196642:UZA196643 VIW196642:VIW196643 VSS196642:VSS196643 WCO196642:WCO196643 WMK196642:WMK196643 WWG196642:WWG196643 Y262178:Y262179 JU262178:JU262179 TQ262178:TQ262179 ADM262178:ADM262179 ANI262178:ANI262179 AXE262178:AXE262179 BHA262178:BHA262179 BQW262178:BQW262179 CAS262178:CAS262179 CKO262178:CKO262179 CUK262178:CUK262179 DEG262178:DEG262179 DOC262178:DOC262179 DXY262178:DXY262179 EHU262178:EHU262179 ERQ262178:ERQ262179 FBM262178:FBM262179 FLI262178:FLI262179 FVE262178:FVE262179 GFA262178:GFA262179 GOW262178:GOW262179 GYS262178:GYS262179 HIO262178:HIO262179 HSK262178:HSK262179 ICG262178:ICG262179 IMC262178:IMC262179 IVY262178:IVY262179 JFU262178:JFU262179 JPQ262178:JPQ262179 JZM262178:JZM262179 KJI262178:KJI262179 KTE262178:KTE262179 LDA262178:LDA262179 LMW262178:LMW262179 LWS262178:LWS262179 MGO262178:MGO262179 MQK262178:MQK262179 NAG262178:NAG262179 NKC262178:NKC262179 NTY262178:NTY262179 ODU262178:ODU262179 ONQ262178:ONQ262179 OXM262178:OXM262179 PHI262178:PHI262179 PRE262178:PRE262179 QBA262178:QBA262179 QKW262178:QKW262179 QUS262178:QUS262179 REO262178:REO262179 ROK262178:ROK262179 RYG262178:RYG262179 SIC262178:SIC262179 SRY262178:SRY262179 TBU262178:TBU262179 TLQ262178:TLQ262179 TVM262178:TVM262179 UFI262178:UFI262179 UPE262178:UPE262179 UZA262178:UZA262179 VIW262178:VIW262179 VSS262178:VSS262179 WCO262178:WCO262179 WMK262178:WMK262179 WWG262178:WWG262179 Y327714:Y327715 JU327714:JU327715 TQ327714:TQ327715 ADM327714:ADM327715 ANI327714:ANI327715 AXE327714:AXE327715 BHA327714:BHA327715 BQW327714:BQW327715 CAS327714:CAS327715 CKO327714:CKO327715 CUK327714:CUK327715 DEG327714:DEG327715 DOC327714:DOC327715 DXY327714:DXY327715 EHU327714:EHU327715 ERQ327714:ERQ327715 FBM327714:FBM327715 FLI327714:FLI327715 FVE327714:FVE327715 GFA327714:GFA327715 GOW327714:GOW327715 GYS327714:GYS327715 HIO327714:HIO327715 HSK327714:HSK327715 ICG327714:ICG327715 IMC327714:IMC327715 IVY327714:IVY327715 JFU327714:JFU327715 JPQ327714:JPQ327715 JZM327714:JZM327715 KJI327714:KJI327715 KTE327714:KTE327715 LDA327714:LDA327715 LMW327714:LMW327715 LWS327714:LWS327715 MGO327714:MGO327715 MQK327714:MQK327715 NAG327714:NAG327715 NKC327714:NKC327715 NTY327714:NTY327715 ODU327714:ODU327715 ONQ327714:ONQ327715 OXM327714:OXM327715 PHI327714:PHI327715 PRE327714:PRE327715 QBA327714:QBA327715 QKW327714:QKW327715 QUS327714:QUS327715 REO327714:REO327715 ROK327714:ROK327715 RYG327714:RYG327715 SIC327714:SIC327715 SRY327714:SRY327715 TBU327714:TBU327715 TLQ327714:TLQ327715 TVM327714:TVM327715 UFI327714:UFI327715 UPE327714:UPE327715 UZA327714:UZA327715 VIW327714:VIW327715 VSS327714:VSS327715 WCO327714:WCO327715 WMK327714:WMK327715 WWG327714:WWG327715 Y393250:Y393251 JU393250:JU393251 TQ393250:TQ393251 ADM393250:ADM393251 ANI393250:ANI393251 AXE393250:AXE393251 BHA393250:BHA393251 BQW393250:BQW393251 CAS393250:CAS393251 CKO393250:CKO393251 CUK393250:CUK393251 DEG393250:DEG393251 DOC393250:DOC393251 DXY393250:DXY393251 EHU393250:EHU393251 ERQ393250:ERQ393251 FBM393250:FBM393251 FLI393250:FLI393251 FVE393250:FVE393251 GFA393250:GFA393251 GOW393250:GOW393251 GYS393250:GYS393251 HIO393250:HIO393251 HSK393250:HSK393251 ICG393250:ICG393251 IMC393250:IMC393251 IVY393250:IVY393251 JFU393250:JFU393251 JPQ393250:JPQ393251 JZM393250:JZM393251 KJI393250:KJI393251 KTE393250:KTE393251 LDA393250:LDA393251 LMW393250:LMW393251 LWS393250:LWS393251 MGO393250:MGO393251 MQK393250:MQK393251 NAG393250:NAG393251 NKC393250:NKC393251 NTY393250:NTY393251 ODU393250:ODU393251 ONQ393250:ONQ393251 OXM393250:OXM393251 PHI393250:PHI393251 PRE393250:PRE393251 QBA393250:QBA393251 QKW393250:QKW393251 QUS393250:QUS393251 REO393250:REO393251 ROK393250:ROK393251 RYG393250:RYG393251 SIC393250:SIC393251 SRY393250:SRY393251 TBU393250:TBU393251 TLQ393250:TLQ393251 TVM393250:TVM393251 UFI393250:UFI393251 UPE393250:UPE393251 UZA393250:UZA393251 VIW393250:VIW393251 VSS393250:VSS393251 WCO393250:WCO393251 WMK393250:WMK393251 WWG393250:WWG393251 Y458786:Y458787 JU458786:JU458787 TQ458786:TQ458787 ADM458786:ADM458787 ANI458786:ANI458787 AXE458786:AXE458787 BHA458786:BHA458787 BQW458786:BQW458787 CAS458786:CAS458787 CKO458786:CKO458787 CUK458786:CUK458787 DEG458786:DEG458787 DOC458786:DOC458787 DXY458786:DXY458787 EHU458786:EHU458787 ERQ458786:ERQ458787 FBM458786:FBM458787 FLI458786:FLI458787 FVE458786:FVE458787 GFA458786:GFA458787 GOW458786:GOW458787 GYS458786:GYS458787 HIO458786:HIO458787 HSK458786:HSK458787 ICG458786:ICG458787 IMC458786:IMC458787 IVY458786:IVY458787 JFU458786:JFU458787 JPQ458786:JPQ458787 JZM458786:JZM458787 KJI458786:KJI458787 KTE458786:KTE458787 LDA458786:LDA458787 LMW458786:LMW458787 LWS458786:LWS458787 MGO458786:MGO458787 MQK458786:MQK458787 NAG458786:NAG458787 NKC458786:NKC458787 NTY458786:NTY458787 ODU458786:ODU458787 ONQ458786:ONQ458787 OXM458786:OXM458787 PHI458786:PHI458787 PRE458786:PRE458787 QBA458786:QBA458787 QKW458786:QKW458787 QUS458786:QUS458787 REO458786:REO458787 ROK458786:ROK458787 RYG458786:RYG458787 SIC458786:SIC458787 SRY458786:SRY458787 TBU458786:TBU458787 TLQ458786:TLQ458787 TVM458786:TVM458787 UFI458786:UFI458787 UPE458786:UPE458787 UZA458786:UZA458787 VIW458786:VIW458787 VSS458786:VSS458787 WCO458786:WCO458787 WMK458786:WMK458787 WWG458786:WWG458787 Y524322:Y524323 JU524322:JU524323 TQ524322:TQ524323 ADM524322:ADM524323 ANI524322:ANI524323 AXE524322:AXE524323 BHA524322:BHA524323 BQW524322:BQW524323 CAS524322:CAS524323 CKO524322:CKO524323 CUK524322:CUK524323 DEG524322:DEG524323 DOC524322:DOC524323 DXY524322:DXY524323 EHU524322:EHU524323 ERQ524322:ERQ524323 FBM524322:FBM524323 FLI524322:FLI524323 FVE524322:FVE524323 GFA524322:GFA524323 GOW524322:GOW524323 GYS524322:GYS524323 HIO524322:HIO524323 HSK524322:HSK524323 ICG524322:ICG524323 IMC524322:IMC524323 IVY524322:IVY524323 JFU524322:JFU524323 JPQ524322:JPQ524323 JZM524322:JZM524323 KJI524322:KJI524323 KTE524322:KTE524323 LDA524322:LDA524323 LMW524322:LMW524323 LWS524322:LWS524323 MGO524322:MGO524323 MQK524322:MQK524323 NAG524322:NAG524323 NKC524322:NKC524323 NTY524322:NTY524323 ODU524322:ODU524323 ONQ524322:ONQ524323 OXM524322:OXM524323 PHI524322:PHI524323 PRE524322:PRE524323 QBA524322:QBA524323 QKW524322:QKW524323 QUS524322:QUS524323 REO524322:REO524323 ROK524322:ROK524323 RYG524322:RYG524323 SIC524322:SIC524323 SRY524322:SRY524323 TBU524322:TBU524323 TLQ524322:TLQ524323 TVM524322:TVM524323 UFI524322:UFI524323 UPE524322:UPE524323 UZA524322:UZA524323 VIW524322:VIW524323 VSS524322:VSS524323 WCO524322:WCO524323 WMK524322:WMK524323 WWG524322:WWG524323 Y589858:Y589859 JU589858:JU589859 TQ589858:TQ589859 ADM589858:ADM589859 ANI589858:ANI589859 AXE589858:AXE589859 BHA589858:BHA589859 BQW589858:BQW589859 CAS589858:CAS589859 CKO589858:CKO589859 CUK589858:CUK589859 DEG589858:DEG589859 DOC589858:DOC589859 DXY589858:DXY589859 EHU589858:EHU589859 ERQ589858:ERQ589859 FBM589858:FBM589859 FLI589858:FLI589859 FVE589858:FVE589859 GFA589858:GFA589859 GOW589858:GOW589859 GYS589858:GYS589859 HIO589858:HIO589859 HSK589858:HSK589859 ICG589858:ICG589859 IMC589858:IMC589859 IVY589858:IVY589859 JFU589858:JFU589859 JPQ589858:JPQ589859 JZM589858:JZM589859 KJI589858:KJI589859 KTE589858:KTE589859 LDA589858:LDA589859 LMW589858:LMW589859 LWS589858:LWS589859 MGO589858:MGO589859 MQK589858:MQK589859 NAG589858:NAG589859 NKC589858:NKC589859 NTY589858:NTY589859 ODU589858:ODU589859 ONQ589858:ONQ589859 OXM589858:OXM589859 PHI589858:PHI589859 PRE589858:PRE589859 QBA589858:QBA589859 QKW589858:QKW589859 QUS589858:QUS589859 REO589858:REO589859 ROK589858:ROK589859 RYG589858:RYG589859 SIC589858:SIC589859 SRY589858:SRY589859 TBU589858:TBU589859 TLQ589858:TLQ589859 TVM589858:TVM589859 UFI589858:UFI589859 UPE589858:UPE589859 UZA589858:UZA589859 VIW589858:VIW589859 VSS589858:VSS589859 WCO589858:WCO589859 WMK589858:WMK589859 WWG589858:WWG589859 Y655394:Y655395 JU655394:JU655395 TQ655394:TQ655395 ADM655394:ADM655395 ANI655394:ANI655395 AXE655394:AXE655395 BHA655394:BHA655395 BQW655394:BQW655395 CAS655394:CAS655395 CKO655394:CKO655395 CUK655394:CUK655395 DEG655394:DEG655395 DOC655394:DOC655395 DXY655394:DXY655395 EHU655394:EHU655395 ERQ655394:ERQ655395 FBM655394:FBM655395 FLI655394:FLI655395 FVE655394:FVE655395 GFA655394:GFA655395 GOW655394:GOW655395 GYS655394:GYS655395 HIO655394:HIO655395 HSK655394:HSK655395 ICG655394:ICG655395 IMC655394:IMC655395 IVY655394:IVY655395 JFU655394:JFU655395 JPQ655394:JPQ655395 JZM655394:JZM655395 KJI655394:KJI655395 KTE655394:KTE655395 LDA655394:LDA655395 LMW655394:LMW655395 LWS655394:LWS655395 MGO655394:MGO655395 MQK655394:MQK655395 NAG655394:NAG655395 NKC655394:NKC655395 NTY655394:NTY655395 ODU655394:ODU655395 ONQ655394:ONQ655395 OXM655394:OXM655395 PHI655394:PHI655395 PRE655394:PRE655395 QBA655394:QBA655395 QKW655394:QKW655395 QUS655394:QUS655395 REO655394:REO655395 ROK655394:ROK655395 RYG655394:RYG655395 SIC655394:SIC655395 SRY655394:SRY655395 TBU655394:TBU655395 TLQ655394:TLQ655395 TVM655394:TVM655395 UFI655394:UFI655395 UPE655394:UPE655395 UZA655394:UZA655395 VIW655394:VIW655395 VSS655394:VSS655395 WCO655394:WCO655395 WMK655394:WMK655395 WWG655394:WWG655395 Y720930:Y720931 JU720930:JU720931 TQ720930:TQ720931 ADM720930:ADM720931 ANI720930:ANI720931 AXE720930:AXE720931 BHA720930:BHA720931 BQW720930:BQW720931 CAS720930:CAS720931 CKO720930:CKO720931 CUK720930:CUK720931 DEG720930:DEG720931 DOC720930:DOC720931 DXY720930:DXY720931 EHU720930:EHU720931 ERQ720930:ERQ720931 FBM720930:FBM720931 FLI720930:FLI720931 FVE720930:FVE720931 GFA720930:GFA720931 GOW720930:GOW720931 GYS720930:GYS720931 HIO720930:HIO720931 HSK720930:HSK720931 ICG720930:ICG720931 IMC720930:IMC720931 IVY720930:IVY720931 JFU720930:JFU720931 JPQ720930:JPQ720931 JZM720930:JZM720931 KJI720930:KJI720931 KTE720930:KTE720931 LDA720930:LDA720931 LMW720930:LMW720931 LWS720930:LWS720931 MGO720930:MGO720931 MQK720930:MQK720931 NAG720930:NAG720931 NKC720930:NKC720931 NTY720930:NTY720931 ODU720930:ODU720931 ONQ720930:ONQ720931 OXM720930:OXM720931 PHI720930:PHI720931 PRE720930:PRE720931 QBA720930:QBA720931 QKW720930:QKW720931 QUS720930:QUS720931 REO720930:REO720931 ROK720930:ROK720931 RYG720930:RYG720931 SIC720930:SIC720931 SRY720930:SRY720931 TBU720930:TBU720931 TLQ720930:TLQ720931 TVM720930:TVM720931 UFI720930:UFI720931 UPE720930:UPE720931 UZA720930:UZA720931 VIW720930:VIW720931 VSS720930:VSS720931 WCO720930:WCO720931 WMK720930:WMK720931 WWG720930:WWG720931 Y786466:Y786467 JU786466:JU786467 TQ786466:TQ786467 ADM786466:ADM786467 ANI786466:ANI786467 AXE786466:AXE786467 BHA786466:BHA786467 BQW786466:BQW786467 CAS786466:CAS786467 CKO786466:CKO786467 CUK786466:CUK786467 DEG786466:DEG786467 DOC786466:DOC786467 DXY786466:DXY786467 EHU786466:EHU786467 ERQ786466:ERQ786467 FBM786466:FBM786467 FLI786466:FLI786467 FVE786466:FVE786467 GFA786466:GFA786467 GOW786466:GOW786467 GYS786466:GYS786467 HIO786466:HIO786467 HSK786466:HSK786467 ICG786466:ICG786467 IMC786466:IMC786467 IVY786466:IVY786467 JFU786466:JFU786467 JPQ786466:JPQ786467 JZM786466:JZM786467 KJI786466:KJI786467 KTE786466:KTE786467 LDA786466:LDA786467 LMW786466:LMW786467 LWS786466:LWS786467 MGO786466:MGO786467 MQK786466:MQK786467 NAG786466:NAG786467 NKC786466:NKC786467 NTY786466:NTY786467 ODU786466:ODU786467 ONQ786466:ONQ786467 OXM786466:OXM786467 PHI786466:PHI786467 PRE786466:PRE786467 QBA786466:QBA786467 QKW786466:QKW786467 QUS786466:QUS786467 REO786466:REO786467 ROK786466:ROK786467 RYG786466:RYG786467 SIC786466:SIC786467 SRY786466:SRY786467 TBU786466:TBU786467 TLQ786466:TLQ786467 TVM786466:TVM786467 UFI786466:UFI786467 UPE786466:UPE786467 UZA786466:UZA786467 VIW786466:VIW786467 VSS786466:VSS786467 WCO786466:WCO786467 WMK786466:WMK786467 WWG786466:WWG786467 Y852002:Y852003 JU852002:JU852003 TQ852002:TQ852003 ADM852002:ADM852003 ANI852002:ANI852003 AXE852002:AXE852003 BHA852002:BHA852003 BQW852002:BQW852003 CAS852002:CAS852003 CKO852002:CKO852003 CUK852002:CUK852003 DEG852002:DEG852003 DOC852002:DOC852003 DXY852002:DXY852003 EHU852002:EHU852003 ERQ852002:ERQ852003 FBM852002:FBM852003 FLI852002:FLI852003 FVE852002:FVE852003 GFA852002:GFA852003 GOW852002:GOW852003 GYS852002:GYS852003 HIO852002:HIO852003 HSK852002:HSK852003 ICG852002:ICG852003 IMC852002:IMC852003 IVY852002:IVY852003 JFU852002:JFU852003 JPQ852002:JPQ852003 JZM852002:JZM852003 KJI852002:KJI852003 KTE852002:KTE852003 LDA852002:LDA852003 LMW852002:LMW852003 LWS852002:LWS852003 MGO852002:MGO852003 MQK852002:MQK852003 NAG852002:NAG852003 NKC852002:NKC852003 NTY852002:NTY852003 ODU852002:ODU852003 ONQ852002:ONQ852003 OXM852002:OXM852003 PHI852002:PHI852003 PRE852002:PRE852003 QBA852002:QBA852003 QKW852002:QKW852003 QUS852002:QUS852003 REO852002:REO852003 ROK852002:ROK852003 RYG852002:RYG852003 SIC852002:SIC852003 SRY852002:SRY852003 TBU852002:TBU852003 TLQ852002:TLQ852003 TVM852002:TVM852003 UFI852002:UFI852003 UPE852002:UPE852003 UZA852002:UZA852003 VIW852002:VIW852003 VSS852002:VSS852003 WCO852002:WCO852003 WMK852002:WMK852003 WWG852002:WWG852003 Y917538:Y917539 JU917538:JU917539 TQ917538:TQ917539 ADM917538:ADM917539 ANI917538:ANI917539 AXE917538:AXE917539 BHA917538:BHA917539 BQW917538:BQW917539 CAS917538:CAS917539 CKO917538:CKO917539 CUK917538:CUK917539 DEG917538:DEG917539 DOC917538:DOC917539 DXY917538:DXY917539 EHU917538:EHU917539 ERQ917538:ERQ917539 FBM917538:FBM917539 FLI917538:FLI917539 FVE917538:FVE917539 GFA917538:GFA917539 GOW917538:GOW917539 GYS917538:GYS917539 HIO917538:HIO917539 HSK917538:HSK917539 ICG917538:ICG917539 IMC917538:IMC917539 IVY917538:IVY917539 JFU917538:JFU917539 JPQ917538:JPQ917539 JZM917538:JZM917539 KJI917538:KJI917539 KTE917538:KTE917539 LDA917538:LDA917539 LMW917538:LMW917539 LWS917538:LWS917539 MGO917538:MGO917539 MQK917538:MQK917539 NAG917538:NAG917539 NKC917538:NKC917539 NTY917538:NTY917539 ODU917538:ODU917539 ONQ917538:ONQ917539 OXM917538:OXM917539 PHI917538:PHI917539 PRE917538:PRE917539 QBA917538:QBA917539 QKW917538:QKW917539 QUS917538:QUS917539 REO917538:REO917539 ROK917538:ROK917539 RYG917538:RYG917539 SIC917538:SIC917539 SRY917538:SRY917539 TBU917538:TBU917539 TLQ917538:TLQ917539 TVM917538:TVM917539 UFI917538:UFI917539 UPE917538:UPE917539 UZA917538:UZA917539 VIW917538:VIW917539 VSS917538:VSS917539 WCO917538:WCO917539 WMK917538:WMK917539 WWG917538:WWG917539 Y983074:Y983075 JU983074:JU983075 TQ983074:TQ983075 ADM983074:ADM983075 ANI983074:ANI983075 AXE983074:AXE983075 BHA983074:BHA983075 BQW983074:BQW983075 CAS983074:CAS983075 CKO983074:CKO983075 CUK983074:CUK983075 DEG983074:DEG983075 DOC983074:DOC983075 DXY983074:DXY983075 EHU983074:EHU983075 ERQ983074:ERQ983075 FBM983074:FBM983075 FLI983074:FLI983075 FVE983074:FVE983075 GFA983074:GFA983075 GOW983074:GOW983075 GYS983074:GYS983075 HIO983074:HIO983075 HSK983074:HSK983075 ICG983074:ICG983075 IMC983074:IMC983075 IVY983074:IVY983075 JFU983074:JFU983075 JPQ983074:JPQ983075 JZM983074:JZM983075 KJI983074:KJI983075 KTE983074:KTE983075 LDA983074:LDA983075 LMW983074:LMW983075 LWS983074:LWS983075 MGO983074:MGO983075 MQK983074:MQK983075 NAG983074:NAG983075 NKC983074:NKC983075 NTY983074:NTY983075 ODU983074:ODU983075 ONQ983074:ONQ983075 OXM983074:OXM983075 PHI983074:PHI983075 PRE983074:PRE983075 QBA983074:QBA983075 QKW983074:QKW983075 QUS983074:QUS983075 REO983074:REO983075 ROK983074:ROK983075 RYG983074:RYG983075 SIC983074:SIC983075 SRY983074:SRY983075 TBU983074:TBU983075 TLQ983074:TLQ983075 TVM983074:TVM983075 UFI983074:UFI983075 UPE983074:UPE983075 UZA983074:UZA983075 VIW983074:VIW983075 VSS983074:VSS983075 WCO983074:WCO983075 WMK983074:WMK983075 WWG983074:WWG983075 U34:U35 JQ34:JQ35 TM34:TM35 ADI34:ADI35 ANE34:ANE35 AXA34:AXA35 BGW34:BGW35 BQS34:BQS35 CAO34:CAO35 CKK34:CKK35 CUG34:CUG35 DEC34:DEC35 DNY34:DNY35 DXU34:DXU35 EHQ34:EHQ35 ERM34:ERM35 FBI34:FBI35 FLE34:FLE35 FVA34:FVA35 GEW34:GEW35 GOS34:GOS35 GYO34:GYO35 HIK34:HIK35 HSG34:HSG35 ICC34:ICC35 ILY34:ILY35 IVU34:IVU35 JFQ34:JFQ35 JPM34:JPM35 JZI34:JZI35 KJE34:KJE35 KTA34:KTA35 LCW34:LCW35 LMS34:LMS35 LWO34:LWO35 MGK34:MGK35 MQG34:MQG35 NAC34:NAC35 NJY34:NJY35 NTU34:NTU35 ODQ34:ODQ35 ONM34:ONM35 OXI34:OXI35 PHE34:PHE35 PRA34:PRA35 QAW34:QAW35 QKS34:QKS35 QUO34:QUO35 REK34:REK35 ROG34:ROG35 RYC34:RYC35 SHY34:SHY35 SRU34:SRU35 TBQ34:TBQ35 TLM34:TLM35 TVI34:TVI35 UFE34:UFE35 UPA34:UPA35 UYW34:UYW35 VIS34:VIS35 VSO34:VSO35 WCK34:WCK35 WMG34:WMG35 WWC34:WWC35 U65570:U65571 JQ65570:JQ65571 TM65570:TM65571 ADI65570:ADI65571 ANE65570:ANE65571 AXA65570:AXA65571 BGW65570:BGW65571 BQS65570:BQS65571 CAO65570:CAO65571 CKK65570:CKK65571 CUG65570:CUG65571 DEC65570:DEC65571 DNY65570:DNY65571 DXU65570:DXU65571 EHQ65570:EHQ65571 ERM65570:ERM65571 FBI65570:FBI65571 FLE65570:FLE65571 FVA65570:FVA65571 GEW65570:GEW65571 GOS65570:GOS65571 GYO65570:GYO65571 HIK65570:HIK65571 HSG65570:HSG65571 ICC65570:ICC65571 ILY65570:ILY65571 IVU65570:IVU65571 JFQ65570:JFQ65571 JPM65570:JPM65571 JZI65570:JZI65571 KJE65570:KJE65571 KTA65570:KTA65571 LCW65570:LCW65571 LMS65570:LMS65571 LWO65570:LWO65571 MGK65570:MGK65571 MQG65570:MQG65571 NAC65570:NAC65571 NJY65570:NJY65571 NTU65570:NTU65571 ODQ65570:ODQ65571 ONM65570:ONM65571 OXI65570:OXI65571 PHE65570:PHE65571 PRA65570:PRA65571 QAW65570:QAW65571 QKS65570:QKS65571 QUO65570:QUO65571 REK65570:REK65571 ROG65570:ROG65571 RYC65570:RYC65571 SHY65570:SHY65571 SRU65570:SRU65571 TBQ65570:TBQ65571 TLM65570:TLM65571 TVI65570:TVI65571 UFE65570:UFE65571 UPA65570:UPA65571 UYW65570:UYW65571 VIS65570:VIS65571 VSO65570:VSO65571 WCK65570:WCK65571 WMG65570:WMG65571 WWC65570:WWC65571 U131106:U131107 JQ131106:JQ131107 TM131106:TM131107 ADI131106:ADI131107 ANE131106:ANE131107 AXA131106:AXA131107 BGW131106:BGW131107 BQS131106:BQS131107 CAO131106:CAO131107 CKK131106:CKK131107 CUG131106:CUG131107 DEC131106:DEC131107 DNY131106:DNY131107 DXU131106:DXU131107 EHQ131106:EHQ131107 ERM131106:ERM131107 FBI131106:FBI131107 FLE131106:FLE131107 FVA131106:FVA131107 GEW131106:GEW131107 GOS131106:GOS131107 GYO131106:GYO131107 HIK131106:HIK131107 HSG131106:HSG131107 ICC131106:ICC131107 ILY131106:ILY131107 IVU131106:IVU131107 JFQ131106:JFQ131107 JPM131106:JPM131107 JZI131106:JZI131107 KJE131106:KJE131107 KTA131106:KTA131107 LCW131106:LCW131107 LMS131106:LMS131107 LWO131106:LWO131107 MGK131106:MGK131107 MQG131106:MQG131107 NAC131106:NAC131107 NJY131106:NJY131107 NTU131106:NTU131107 ODQ131106:ODQ131107 ONM131106:ONM131107 OXI131106:OXI131107 PHE131106:PHE131107 PRA131106:PRA131107 QAW131106:QAW131107 QKS131106:QKS131107 QUO131106:QUO131107 REK131106:REK131107 ROG131106:ROG131107 RYC131106:RYC131107 SHY131106:SHY131107 SRU131106:SRU131107 TBQ131106:TBQ131107 TLM131106:TLM131107 TVI131106:TVI131107 UFE131106:UFE131107 UPA131106:UPA131107 UYW131106:UYW131107 VIS131106:VIS131107 VSO131106:VSO131107 WCK131106:WCK131107 WMG131106:WMG131107 WWC131106:WWC131107 U196642:U196643 JQ196642:JQ196643 TM196642:TM196643 ADI196642:ADI196643 ANE196642:ANE196643 AXA196642:AXA196643 BGW196642:BGW196643 BQS196642:BQS196643 CAO196642:CAO196643 CKK196642:CKK196643 CUG196642:CUG196643 DEC196642:DEC196643 DNY196642:DNY196643 DXU196642:DXU196643 EHQ196642:EHQ196643 ERM196642:ERM196643 FBI196642:FBI196643 FLE196642:FLE196643 FVA196642:FVA196643 GEW196642:GEW196643 GOS196642:GOS196643 GYO196642:GYO196643 HIK196642:HIK196643 HSG196642:HSG196643 ICC196642:ICC196643 ILY196642:ILY196643 IVU196642:IVU196643 JFQ196642:JFQ196643 JPM196642:JPM196643 JZI196642:JZI196643 KJE196642:KJE196643 KTA196642:KTA196643 LCW196642:LCW196643 LMS196642:LMS196643 LWO196642:LWO196643 MGK196642:MGK196643 MQG196642:MQG196643 NAC196642:NAC196643 NJY196642:NJY196643 NTU196642:NTU196643 ODQ196642:ODQ196643 ONM196642:ONM196643 OXI196642:OXI196643 PHE196642:PHE196643 PRA196642:PRA196643 QAW196642:QAW196643 QKS196642:QKS196643 QUO196642:QUO196643 REK196642:REK196643 ROG196642:ROG196643 RYC196642:RYC196643 SHY196642:SHY196643 SRU196642:SRU196643 TBQ196642:TBQ196643 TLM196642:TLM196643 TVI196642:TVI196643 UFE196642:UFE196643 UPA196642:UPA196643 UYW196642:UYW196643 VIS196642:VIS196643 VSO196642:VSO196643 WCK196642:WCK196643 WMG196642:WMG196643 WWC196642:WWC196643 U262178:U262179 JQ262178:JQ262179 TM262178:TM262179 ADI262178:ADI262179 ANE262178:ANE262179 AXA262178:AXA262179 BGW262178:BGW262179 BQS262178:BQS262179 CAO262178:CAO262179 CKK262178:CKK262179 CUG262178:CUG262179 DEC262178:DEC262179 DNY262178:DNY262179 DXU262178:DXU262179 EHQ262178:EHQ262179 ERM262178:ERM262179 FBI262178:FBI262179 FLE262178:FLE262179 FVA262178:FVA262179 GEW262178:GEW262179 GOS262178:GOS262179 GYO262178:GYO262179 HIK262178:HIK262179 HSG262178:HSG262179 ICC262178:ICC262179 ILY262178:ILY262179 IVU262178:IVU262179 JFQ262178:JFQ262179 JPM262178:JPM262179 JZI262178:JZI262179 KJE262178:KJE262179 KTA262178:KTA262179 LCW262178:LCW262179 LMS262178:LMS262179 LWO262178:LWO262179 MGK262178:MGK262179 MQG262178:MQG262179 NAC262178:NAC262179 NJY262178:NJY262179 NTU262178:NTU262179 ODQ262178:ODQ262179 ONM262178:ONM262179 OXI262178:OXI262179 PHE262178:PHE262179 PRA262178:PRA262179 QAW262178:QAW262179 QKS262178:QKS262179 QUO262178:QUO262179 REK262178:REK262179 ROG262178:ROG262179 RYC262178:RYC262179 SHY262178:SHY262179 SRU262178:SRU262179 TBQ262178:TBQ262179 TLM262178:TLM262179 TVI262178:TVI262179 UFE262178:UFE262179 UPA262178:UPA262179 UYW262178:UYW262179 VIS262178:VIS262179 VSO262178:VSO262179 WCK262178:WCK262179 WMG262178:WMG262179 WWC262178:WWC262179 U327714:U327715 JQ327714:JQ327715 TM327714:TM327715 ADI327714:ADI327715 ANE327714:ANE327715 AXA327714:AXA327715 BGW327714:BGW327715 BQS327714:BQS327715 CAO327714:CAO327715 CKK327714:CKK327715 CUG327714:CUG327715 DEC327714:DEC327715 DNY327714:DNY327715 DXU327714:DXU327715 EHQ327714:EHQ327715 ERM327714:ERM327715 FBI327714:FBI327715 FLE327714:FLE327715 FVA327714:FVA327715 GEW327714:GEW327715 GOS327714:GOS327715 GYO327714:GYO327715 HIK327714:HIK327715 HSG327714:HSG327715 ICC327714:ICC327715 ILY327714:ILY327715 IVU327714:IVU327715 JFQ327714:JFQ327715 JPM327714:JPM327715 JZI327714:JZI327715 KJE327714:KJE327715 KTA327714:KTA327715 LCW327714:LCW327715 LMS327714:LMS327715 LWO327714:LWO327715 MGK327714:MGK327715 MQG327714:MQG327715 NAC327714:NAC327715 NJY327714:NJY327715 NTU327714:NTU327715 ODQ327714:ODQ327715 ONM327714:ONM327715 OXI327714:OXI327715 PHE327714:PHE327715 PRA327714:PRA327715 QAW327714:QAW327715 QKS327714:QKS327715 QUO327714:QUO327715 REK327714:REK327715 ROG327714:ROG327715 RYC327714:RYC327715 SHY327714:SHY327715 SRU327714:SRU327715 TBQ327714:TBQ327715 TLM327714:TLM327715 TVI327714:TVI327715 UFE327714:UFE327715 UPA327714:UPA327715 UYW327714:UYW327715 VIS327714:VIS327715 VSO327714:VSO327715 WCK327714:WCK327715 WMG327714:WMG327715 WWC327714:WWC327715 U393250:U393251 JQ393250:JQ393251 TM393250:TM393251 ADI393250:ADI393251 ANE393250:ANE393251 AXA393250:AXA393251 BGW393250:BGW393251 BQS393250:BQS393251 CAO393250:CAO393251 CKK393250:CKK393251 CUG393250:CUG393251 DEC393250:DEC393251 DNY393250:DNY393251 DXU393250:DXU393251 EHQ393250:EHQ393251 ERM393250:ERM393251 FBI393250:FBI393251 FLE393250:FLE393251 FVA393250:FVA393251 GEW393250:GEW393251 GOS393250:GOS393251 GYO393250:GYO393251 HIK393250:HIK393251 HSG393250:HSG393251 ICC393250:ICC393251 ILY393250:ILY393251 IVU393250:IVU393251 JFQ393250:JFQ393251 JPM393250:JPM393251 JZI393250:JZI393251 KJE393250:KJE393251 KTA393250:KTA393251 LCW393250:LCW393251 LMS393250:LMS393251 LWO393250:LWO393251 MGK393250:MGK393251 MQG393250:MQG393251 NAC393250:NAC393251 NJY393250:NJY393251 NTU393250:NTU393251 ODQ393250:ODQ393251 ONM393250:ONM393251 OXI393250:OXI393251 PHE393250:PHE393251 PRA393250:PRA393251 QAW393250:QAW393251 QKS393250:QKS393251 QUO393250:QUO393251 REK393250:REK393251 ROG393250:ROG393251 RYC393250:RYC393251 SHY393250:SHY393251 SRU393250:SRU393251 TBQ393250:TBQ393251 TLM393250:TLM393251 TVI393250:TVI393251 UFE393250:UFE393251 UPA393250:UPA393251 UYW393250:UYW393251 VIS393250:VIS393251 VSO393250:VSO393251 WCK393250:WCK393251 WMG393250:WMG393251 WWC393250:WWC393251 U458786:U458787 JQ458786:JQ458787 TM458786:TM458787 ADI458786:ADI458787 ANE458786:ANE458787 AXA458786:AXA458787 BGW458786:BGW458787 BQS458786:BQS458787 CAO458786:CAO458787 CKK458786:CKK458787 CUG458786:CUG458787 DEC458786:DEC458787 DNY458786:DNY458787 DXU458786:DXU458787 EHQ458786:EHQ458787 ERM458786:ERM458787 FBI458786:FBI458787 FLE458786:FLE458787 FVA458786:FVA458787 GEW458786:GEW458787 GOS458786:GOS458787 GYO458786:GYO458787 HIK458786:HIK458787 HSG458786:HSG458787 ICC458786:ICC458787 ILY458786:ILY458787 IVU458786:IVU458787 JFQ458786:JFQ458787 JPM458786:JPM458787 JZI458786:JZI458787 KJE458786:KJE458787 KTA458786:KTA458787 LCW458786:LCW458787 LMS458786:LMS458787 LWO458786:LWO458787 MGK458786:MGK458787 MQG458786:MQG458787 NAC458786:NAC458787 NJY458786:NJY458787 NTU458786:NTU458787 ODQ458786:ODQ458787 ONM458786:ONM458787 OXI458786:OXI458787 PHE458786:PHE458787 PRA458786:PRA458787 QAW458786:QAW458787 QKS458786:QKS458787 QUO458786:QUO458787 REK458786:REK458787 ROG458786:ROG458787 RYC458786:RYC458787 SHY458786:SHY458787 SRU458786:SRU458787 TBQ458786:TBQ458787 TLM458786:TLM458787 TVI458786:TVI458787 UFE458786:UFE458787 UPA458786:UPA458787 UYW458786:UYW458787 VIS458786:VIS458787 VSO458786:VSO458787 WCK458786:WCK458787 WMG458786:WMG458787 WWC458786:WWC458787 U524322:U524323 JQ524322:JQ524323 TM524322:TM524323 ADI524322:ADI524323 ANE524322:ANE524323 AXA524322:AXA524323 BGW524322:BGW524323 BQS524322:BQS524323 CAO524322:CAO524323 CKK524322:CKK524323 CUG524322:CUG524323 DEC524322:DEC524323 DNY524322:DNY524323 DXU524322:DXU524323 EHQ524322:EHQ524323 ERM524322:ERM524323 FBI524322:FBI524323 FLE524322:FLE524323 FVA524322:FVA524323 GEW524322:GEW524323 GOS524322:GOS524323 GYO524322:GYO524323 HIK524322:HIK524323 HSG524322:HSG524323 ICC524322:ICC524323 ILY524322:ILY524323 IVU524322:IVU524323 JFQ524322:JFQ524323 JPM524322:JPM524323 JZI524322:JZI524323 KJE524322:KJE524323 KTA524322:KTA524323 LCW524322:LCW524323 LMS524322:LMS524323 LWO524322:LWO524323 MGK524322:MGK524323 MQG524322:MQG524323 NAC524322:NAC524323 NJY524322:NJY524323 NTU524322:NTU524323 ODQ524322:ODQ524323 ONM524322:ONM524323 OXI524322:OXI524323 PHE524322:PHE524323 PRA524322:PRA524323 QAW524322:QAW524323 QKS524322:QKS524323 QUO524322:QUO524323 REK524322:REK524323 ROG524322:ROG524323 RYC524322:RYC524323 SHY524322:SHY524323 SRU524322:SRU524323 TBQ524322:TBQ524323 TLM524322:TLM524323 TVI524322:TVI524323 UFE524322:UFE524323 UPA524322:UPA524323 UYW524322:UYW524323 VIS524322:VIS524323 VSO524322:VSO524323 WCK524322:WCK524323 WMG524322:WMG524323 WWC524322:WWC524323 U589858:U589859 JQ589858:JQ589859 TM589858:TM589859 ADI589858:ADI589859 ANE589858:ANE589859 AXA589858:AXA589859 BGW589858:BGW589859 BQS589858:BQS589859 CAO589858:CAO589859 CKK589858:CKK589859 CUG589858:CUG589859 DEC589858:DEC589859 DNY589858:DNY589859 DXU589858:DXU589859 EHQ589858:EHQ589859 ERM589858:ERM589859 FBI589858:FBI589859 FLE589858:FLE589859 FVA589858:FVA589859 GEW589858:GEW589859 GOS589858:GOS589859 GYO589858:GYO589859 HIK589858:HIK589859 HSG589858:HSG589859 ICC589858:ICC589859 ILY589858:ILY589859 IVU589858:IVU589859 JFQ589858:JFQ589859 JPM589858:JPM589859 JZI589858:JZI589859 KJE589858:KJE589859 KTA589858:KTA589859 LCW589858:LCW589859 LMS589858:LMS589859 LWO589858:LWO589859 MGK589858:MGK589859 MQG589858:MQG589859 NAC589858:NAC589859 NJY589858:NJY589859 NTU589858:NTU589859 ODQ589858:ODQ589859 ONM589858:ONM589859 OXI589858:OXI589859 PHE589858:PHE589859 PRA589858:PRA589859 QAW589858:QAW589859 QKS589858:QKS589859 QUO589858:QUO589859 REK589858:REK589859 ROG589858:ROG589859 RYC589858:RYC589859 SHY589858:SHY589859 SRU589858:SRU589859 TBQ589858:TBQ589859 TLM589858:TLM589859 TVI589858:TVI589859 UFE589858:UFE589859 UPA589858:UPA589859 UYW589858:UYW589859 VIS589858:VIS589859 VSO589858:VSO589859 WCK589858:WCK589859 WMG589858:WMG589859 WWC589858:WWC589859 U655394:U655395 JQ655394:JQ655395 TM655394:TM655395 ADI655394:ADI655395 ANE655394:ANE655395 AXA655394:AXA655395 BGW655394:BGW655395 BQS655394:BQS655395 CAO655394:CAO655395 CKK655394:CKK655395 CUG655394:CUG655395 DEC655394:DEC655395 DNY655394:DNY655395 DXU655394:DXU655395 EHQ655394:EHQ655395 ERM655394:ERM655395 FBI655394:FBI655395 FLE655394:FLE655395 FVA655394:FVA655395 GEW655394:GEW655395 GOS655394:GOS655395 GYO655394:GYO655395 HIK655394:HIK655395 HSG655394:HSG655395 ICC655394:ICC655395 ILY655394:ILY655395 IVU655394:IVU655395 JFQ655394:JFQ655395 JPM655394:JPM655395 JZI655394:JZI655395 KJE655394:KJE655395 KTA655394:KTA655395 LCW655394:LCW655395 LMS655394:LMS655395 LWO655394:LWO655395 MGK655394:MGK655395 MQG655394:MQG655395 NAC655394:NAC655395 NJY655394:NJY655395 NTU655394:NTU655395 ODQ655394:ODQ655395 ONM655394:ONM655395 OXI655394:OXI655395 PHE655394:PHE655395 PRA655394:PRA655395 QAW655394:QAW655395 QKS655394:QKS655395 QUO655394:QUO655395 REK655394:REK655395 ROG655394:ROG655395 RYC655394:RYC655395 SHY655394:SHY655395 SRU655394:SRU655395 TBQ655394:TBQ655395 TLM655394:TLM655395 TVI655394:TVI655395 UFE655394:UFE655395 UPA655394:UPA655395 UYW655394:UYW655395 VIS655394:VIS655395 VSO655394:VSO655395 WCK655394:WCK655395 WMG655394:WMG655395 WWC655394:WWC655395 U720930:U720931 JQ720930:JQ720931 TM720930:TM720931 ADI720930:ADI720931 ANE720930:ANE720931 AXA720930:AXA720931 BGW720930:BGW720931 BQS720930:BQS720931 CAO720930:CAO720931 CKK720930:CKK720931 CUG720930:CUG720931 DEC720930:DEC720931 DNY720930:DNY720931 DXU720930:DXU720931 EHQ720930:EHQ720931 ERM720930:ERM720931 FBI720930:FBI720931 FLE720930:FLE720931 FVA720930:FVA720931 GEW720930:GEW720931 GOS720930:GOS720931 GYO720930:GYO720931 HIK720930:HIK720931 HSG720930:HSG720931 ICC720930:ICC720931 ILY720930:ILY720931 IVU720930:IVU720931 JFQ720930:JFQ720931 JPM720930:JPM720931 JZI720930:JZI720931 KJE720930:KJE720931 KTA720930:KTA720931 LCW720930:LCW720931 LMS720930:LMS720931 LWO720930:LWO720931 MGK720930:MGK720931 MQG720930:MQG720931 NAC720930:NAC720931 NJY720930:NJY720931 NTU720930:NTU720931 ODQ720930:ODQ720931 ONM720930:ONM720931 OXI720930:OXI720931 PHE720930:PHE720931 PRA720930:PRA720931 QAW720930:QAW720931 QKS720930:QKS720931 QUO720930:QUO720931 REK720930:REK720931 ROG720930:ROG720931 RYC720930:RYC720931 SHY720930:SHY720931 SRU720930:SRU720931 TBQ720930:TBQ720931 TLM720930:TLM720931 TVI720930:TVI720931 UFE720930:UFE720931 UPA720930:UPA720931 UYW720930:UYW720931 VIS720930:VIS720931 VSO720930:VSO720931 WCK720930:WCK720931 WMG720930:WMG720931 WWC720930:WWC720931 U786466:U786467 JQ786466:JQ786467 TM786466:TM786467 ADI786466:ADI786467 ANE786466:ANE786467 AXA786466:AXA786467 BGW786466:BGW786467 BQS786466:BQS786467 CAO786466:CAO786467 CKK786466:CKK786467 CUG786466:CUG786467 DEC786466:DEC786467 DNY786466:DNY786467 DXU786466:DXU786467 EHQ786466:EHQ786467 ERM786466:ERM786467 FBI786466:FBI786467 FLE786466:FLE786467 FVA786466:FVA786467 GEW786466:GEW786467 GOS786466:GOS786467 GYO786466:GYO786467 HIK786466:HIK786467 HSG786466:HSG786467 ICC786466:ICC786467 ILY786466:ILY786467 IVU786466:IVU786467 JFQ786466:JFQ786467 JPM786466:JPM786467 JZI786466:JZI786467 KJE786466:KJE786467 KTA786466:KTA786467 LCW786466:LCW786467 LMS786466:LMS786467 LWO786466:LWO786467 MGK786466:MGK786467 MQG786466:MQG786467 NAC786466:NAC786467 NJY786466:NJY786467 NTU786466:NTU786467 ODQ786466:ODQ786467 ONM786466:ONM786467 OXI786466:OXI786467 PHE786466:PHE786467 PRA786466:PRA786467 QAW786466:QAW786467 QKS786466:QKS786467 QUO786466:QUO786467 REK786466:REK786467 ROG786466:ROG786467 RYC786466:RYC786467 SHY786466:SHY786467 SRU786466:SRU786467 TBQ786466:TBQ786467 TLM786466:TLM786467 TVI786466:TVI786467 UFE786466:UFE786467 UPA786466:UPA786467 UYW786466:UYW786467 VIS786466:VIS786467 VSO786466:VSO786467 WCK786466:WCK786467 WMG786466:WMG786467 WWC786466:WWC786467 U852002:U852003 JQ852002:JQ852003 TM852002:TM852003 ADI852002:ADI852003 ANE852002:ANE852003 AXA852002:AXA852003 BGW852002:BGW852003 BQS852002:BQS852003 CAO852002:CAO852003 CKK852002:CKK852003 CUG852002:CUG852003 DEC852002:DEC852003 DNY852002:DNY852003 DXU852002:DXU852003 EHQ852002:EHQ852003 ERM852002:ERM852003 FBI852002:FBI852003 FLE852002:FLE852003 FVA852002:FVA852003 GEW852002:GEW852003 GOS852002:GOS852003 GYO852002:GYO852003 HIK852002:HIK852003 HSG852002:HSG852003 ICC852002:ICC852003 ILY852002:ILY852003 IVU852002:IVU852003 JFQ852002:JFQ852003 JPM852002:JPM852003 JZI852002:JZI852003 KJE852002:KJE852003 KTA852002:KTA852003 LCW852002:LCW852003 LMS852002:LMS852003 LWO852002:LWO852003 MGK852002:MGK852003 MQG852002:MQG852003 NAC852002:NAC852003 NJY852002:NJY852003 NTU852002:NTU852003 ODQ852002:ODQ852003 ONM852002:ONM852003 OXI852002:OXI852003 PHE852002:PHE852003 PRA852002:PRA852003 QAW852002:QAW852003 QKS852002:QKS852003 QUO852002:QUO852003 REK852002:REK852003 ROG852002:ROG852003 RYC852002:RYC852003 SHY852002:SHY852003 SRU852002:SRU852003 TBQ852002:TBQ852003 TLM852002:TLM852003 TVI852002:TVI852003 UFE852002:UFE852003 UPA852002:UPA852003 UYW852002:UYW852003 VIS852002:VIS852003 VSO852002:VSO852003 WCK852002:WCK852003 WMG852002:WMG852003 WWC852002:WWC852003 U917538:U917539 JQ917538:JQ917539 TM917538:TM917539 ADI917538:ADI917539 ANE917538:ANE917539 AXA917538:AXA917539 BGW917538:BGW917539 BQS917538:BQS917539 CAO917538:CAO917539 CKK917538:CKK917539 CUG917538:CUG917539 DEC917538:DEC917539 DNY917538:DNY917539 DXU917538:DXU917539 EHQ917538:EHQ917539 ERM917538:ERM917539 FBI917538:FBI917539 FLE917538:FLE917539 FVA917538:FVA917539 GEW917538:GEW917539 GOS917538:GOS917539 GYO917538:GYO917539 HIK917538:HIK917539 HSG917538:HSG917539 ICC917538:ICC917539 ILY917538:ILY917539 IVU917538:IVU917539 JFQ917538:JFQ917539 JPM917538:JPM917539 JZI917538:JZI917539 KJE917538:KJE917539 KTA917538:KTA917539 LCW917538:LCW917539 LMS917538:LMS917539 LWO917538:LWO917539 MGK917538:MGK917539 MQG917538:MQG917539 NAC917538:NAC917539 NJY917538:NJY917539 NTU917538:NTU917539 ODQ917538:ODQ917539 ONM917538:ONM917539 OXI917538:OXI917539 PHE917538:PHE917539 PRA917538:PRA917539 QAW917538:QAW917539 QKS917538:QKS917539 QUO917538:QUO917539 REK917538:REK917539 ROG917538:ROG917539 RYC917538:RYC917539 SHY917538:SHY917539 SRU917538:SRU917539 TBQ917538:TBQ917539 TLM917538:TLM917539 TVI917538:TVI917539 UFE917538:UFE917539 UPA917538:UPA917539 UYW917538:UYW917539 VIS917538:VIS917539 VSO917538:VSO917539 WCK917538:WCK917539 WMG917538:WMG917539 WWC917538:WWC917539 U983074:U983075 JQ983074:JQ983075 TM983074:TM983075 ADI983074:ADI983075 ANE983074:ANE983075 AXA983074:AXA983075 BGW983074:BGW983075 BQS983074:BQS983075 CAO983074:CAO983075 CKK983074:CKK983075 CUG983074:CUG983075 DEC983074:DEC983075 DNY983074:DNY983075 DXU983074:DXU983075 EHQ983074:EHQ983075 ERM983074:ERM983075 FBI983074:FBI983075 FLE983074:FLE983075 FVA983074:FVA983075 GEW983074:GEW983075 GOS983074:GOS983075 GYO983074:GYO983075 HIK983074:HIK983075 HSG983074:HSG983075 ICC983074:ICC983075 ILY983074:ILY983075 IVU983074:IVU983075 JFQ983074:JFQ983075 JPM983074:JPM983075 JZI983074:JZI983075 KJE983074:KJE983075 KTA983074:KTA983075 LCW983074:LCW983075 LMS983074:LMS983075 LWO983074:LWO983075 MGK983074:MGK983075 MQG983074:MQG983075 NAC983074:NAC983075 NJY983074:NJY983075 NTU983074:NTU983075 ODQ983074:ODQ983075 ONM983074:ONM983075 OXI983074:OXI983075 PHE983074:PHE983075 PRA983074:PRA983075 QAW983074:QAW983075 QKS983074:QKS983075 QUO983074:QUO983075 REK983074:REK983075 ROG983074:ROG983075 RYC983074:RYC983075 SHY983074:SHY983075 SRU983074:SRU983075 TBQ983074:TBQ983075 TLM983074:TLM983075 TVI983074:TVI983075 UFE983074:UFE983075 UPA983074:UPA983075 UYW983074:UYW983075 VIS983074:VIS983075 VSO983074:VSO983075 WCK983074:WCK983075 WMG983074:WMG983075 WWC983074:WWC983075 E31:E55 JA31:JA55 SW31:SW55 ACS31:ACS55 AMO31:AMO55 AWK31:AWK55 BGG31:BGG55 BQC31:BQC55 BZY31:BZY55 CJU31:CJU55 CTQ31:CTQ55 DDM31:DDM55 DNI31:DNI55 DXE31:DXE55 EHA31:EHA55 EQW31:EQW55 FAS31:FAS55 FKO31:FKO55 FUK31:FUK55 GEG31:GEG55 GOC31:GOC55 GXY31:GXY55 HHU31:HHU55 HRQ31:HRQ55 IBM31:IBM55 ILI31:ILI55 IVE31:IVE55 JFA31:JFA55 JOW31:JOW55 JYS31:JYS55 KIO31:KIO55 KSK31:KSK55 LCG31:LCG55 LMC31:LMC55 LVY31:LVY55 MFU31:MFU55 MPQ31:MPQ55 MZM31:MZM55 NJI31:NJI55 NTE31:NTE55 ODA31:ODA55 OMW31:OMW55 OWS31:OWS55 PGO31:PGO55 PQK31:PQK55 QAG31:QAG55 QKC31:QKC55 QTY31:QTY55 RDU31:RDU55 RNQ31:RNQ55 RXM31:RXM55 SHI31:SHI55 SRE31:SRE55 TBA31:TBA55 TKW31:TKW55 TUS31:TUS55 UEO31:UEO55 UOK31:UOK55 UYG31:UYG55 VIC31:VIC55 VRY31:VRY55 WBU31:WBU55 WLQ31:WLQ55 WVM31:WVM55 E65567:E65591 JA65567:JA65591 SW65567:SW65591 ACS65567:ACS65591 AMO65567:AMO65591 AWK65567:AWK65591 BGG65567:BGG65591 BQC65567:BQC65591 BZY65567:BZY65591 CJU65567:CJU65591 CTQ65567:CTQ65591 DDM65567:DDM65591 DNI65567:DNI65591 DXE65567:DXE65591 EHA65567:EHA65591 EQW65567:EQW65591 FAS65567:FAS65591 FKO65567:FKO65591 FUK65567:FUK65591 GEG65567:GEG65591 GOC65567:GOC65591 GXY65567:GXY65591 HHU65567:HHU65591 HRQ65567:HRQ65591 IBM65567:IBM65591 ILI65567:ILI65591 IVE65567:IVE65591 JFA65567:JFA65591 JOW65567:JOW65591 JYS65567:JYS65591 KIO65567:KIO65591 KSK65567:KSK65591 LCG65567:LCG65591 LMC65567:LMC65591 LVY65567:LVY65591 MFU65567:MFU65591 MPQ65567:MPQ65591 MZM65567:MZM65591 NJI65567:NJI65591 NTE65567:NTE65591 ODA65567:ODA65591 OMW65567:OMW65591 OWS65567:OWS65591 PGO65567:PGO65591 PQK65567:PQK65591 QAG65567:QAG65591 QKC65567:QKC65591 QTY65567:QTY65591 RDU65567:RDU65591 RNQ65567:RNQ65591 RXM65567:RXM65591 SHI65567:SHI65591 SRE65567:SRE65591 TBA65567:TBA65591 TKW65567:TKW65591 TUS65567:TUS65591 UEO65567:UEO65591 UOK65567:UOK65591 UYG65567:UYG65591 VIC65567:VIC65591 VRY65567:VRY65591 WBU65567:WBU65591 WLQ65567:WLQ65591 WVM65567:WVM65591 E131103:E131127 JA131103:JA131127 SW131103:SW131127 ACS131103:ACS131127 AMO131103:AMO131127 AWK131103:AWK131127 BGG131103:BGG131127 BQC131103:BQC131127 BZY131103:BZY131127 CJU131103:CJU131127 CTQ131103:CTQ131127 DDM131103:DDM131127 DNI131103:DNI131127 DXE131103:DXE131127 EHA131103:EHA131127 EQW131103:EQW131127 FAS131103:FAS131127 FKO131103:FKO131127 FUK131103:FUK131127 GEG131103:GEG131127 GOC131103:GOC131127 GXY131103:GXY131127 HHU131103:HHU131127 HRQ131103:HRQ131127 IBM131103:IBM131127 ILI131103:ILI131127 IVE131103:IVE131127 JFA131103:JFA131127 JOW131103:JOW131127 JYS131103:JYS131127 KIO131103:KIO131127 KSK131103:KSK131127 LCG131103:LCG131127 LMC131103:LMC131127 LVY131103:LVY131127 MFU131103:MFU131127 MPQ131103:MPQ131127 MZM131103:MZM131127 NJI131103:NJI131127 NTE131103:NTE131127 ODA131103:ODA131127 OMW131103:OMW131127 OWS131103:OWS131127 PGO131103:PGO131127 PQK131103:PQK131127 QAG131103:QAG131127 QKC131103:QKC131127 QTY131103:QTY131127 RDU131103:RDU131127 RNQ131103:RNQ131127 RXM131103:RXM131127 SHI131103:SHI131127 SRE131103:SRE131127 TBA131103:TBA131127 TKW131103:TKW131127 TUS131103:TUS131127 UEO131103:UEO131127 UOK131103:UOK131127 UYG131103:UYG131127 VIC131103:VIC131127 VRY131103:VRY131127 WBU131103:WBU131127 WLQ131103:WLQ131127 WVM131103:WVM131127 E196639:E196663 JA196639:JA196663 SW196639:SW196663 ACS196639:ACS196663 AMO196639:AMO196663 AWK196639:AWK196663 BGG196639:BGG196663 BQC196639:BQC196663 BZY196639:BZY196663 CJU196639:CJU196663 CTQ196639:CTQ196663 DDM196639:DDM196663 DNI196639:DNI196663 DXE196639:DXE196663 EHA196639:EHA196663 EQW196639:EQW196663 FAS196639:FAS196663 FKO196639:FKO196663 FUK196639:FUK196663 GEG196639:GEG196663 GOC196639:GOC196663 GXY196639:GXY196663 HHU196639:HHU196663 HRQ196639:HRQ196663 IBM196639:IBM196663 ILI196639:ILI196663 IVE196639:IVE196663 JFA196639:JFA196663 JOW196639:JOW196663 JYS196639:JYS196663 KIO196639:KIO196663 KSK196639:KSK196663 LCG196639:LCG196663 LMC196639:LMC196663 LVY196639:LVY196663 MFU196639:MFU196663 MPQ196639:MPQ196663 MZM196639:MZM196663 NJI196639:NJI196663 NTE196639:NTE196663 ODA196639:ODA196663 OMW196639:OMW196663 OWS196639:OWS196663 PGO196639:PGO196663 PQK196639:PQK196663 QAG196639:QAG196663 QKC196639:QKC196663 QTY196639:QTY196663 RDU196639:RDU196663 RNQ196639:RNQ196663 RXM196639:RXM196663 SHI196639:SHI196663 SRE196639:SRE196663 TBA196639:TBA196663 TKW196639:TKW196663 TUS196639:TUS196663 UEO196639:UEO196663 UOK196639:UOK196663 UYG196639:UYG196663 VIC196639:VIC196663 VRY196639:VRY196663 WBU196639:WBU196663 WLQ196639:WLQ196663 WVM196639:WVM196663 E262175:E262199 JA262175:JA262199 SW262175:SW262199 ACS262175:ACS262199 AMO262175:AMO262199 AWK262175:AWK262199 BGG262175:BGG262199 BQC262175:BQC262199 BZY262175:BZY262199 CJU262175:CJU262199 CTQ262175:CTQ262199 DDM262175:DDM262199 DNI262175:DNI262199 DXE262175:DXE262199 EHA262175:EHA262199 EQW262175:EQW262199 FAS262175:FAS262199 FKO262175:FKO262199 FUK262175:FUK262199 GEG262175:GEG262199 GOC262175:GOC262199 GXY262175:GXY262199 HHU262175:HHU262199 HRQ262175:HRQ262199 IBM262175:IBM262199 ILI262175:ILI262199 IVE262175:IVE262199 JFA262175:JFA262199 JOW262175:JOW262199 JYS262175:JYS262199 KIO262175:KIO262199 KSK262175:KSK262199 LCG262175:LCG262199 LMC262175:LMC262199 LVY262175:LVY262199 MFU262175:MFU262199 MPQ262175:MPQ262199 MZM262175:MZM262199 NJI262175:NJI262199 NTE262175:NTE262199 ODA262175:ODA262199 OMW262175:OMW262199 OWS262175:OWS262199 PGO262175:PGO262199 PQK262175:PQK262199 QAG262175:QAG262199 QKC262175:QKC262199 QTY262175:QTY262199 RDU262175:RDU262199 RNQ262175:RNQ262199 RXM262175:RXM262199 SHI262175:SHI262199 SRE262175:SRE262199 TBA262175:TBA262199 TKW262175:TKW262199 TUS262175:TUS262199 UEO262175:UEO262199 UOK262175:UOK262199 UYG262175:UYG262199 VIC262175:VIC262199 VRY262175:VRY262199 WBU262175:WBU262199 WLQ262175:WLQ262199 WVM262175:WVM262199 E327711:E327735 JA327711:JA327735 SW327711:SW327735 ACS327711:ACS327735 AMO327711:AMO327735 AWK327711:AWK327735 BGG327711:BGG327735 BQC327711:BQC327735 BZY327711:BZY327735 CJU327711:CJU327735 CTQ327711:CTQ327735 DDM327711:DDM327735 DNI327711:DNI327735 DXE327711:DXE327735 EHA327711:EHA327735 EQW327711:EQW327735 FAS327711:FAS327735 FKO327711:FKO327735 FUK327711:FUK327735 GEG327711:GEG327735 GOC327711:GOC327735 GXY327711:GXY327735 HHU327711:HHU327735 HRQ327711:HRQ327735 IBM327711:IBM327735 ILI327711:ILI327735 IVE327711:IVE327735 JFA327711:JFA327735 JOW327711:JOW327735 JYS327711:JYS327735 KIO327711:KIO327735 KSK327711:KSK327735 LCG327711:LCG327735 LMC327711:LMC327735 LVY327711:LVY327735 MFU327711:MFU327735 MPQ327711:MPQ327735 MZM327711:MZM327735 NJI327711:NJI327735 NTE327711:NTE327735 ODA327711:ODA327735 OMW327711:OMW327735 OWS327711:OWS327735 PGO327711:PGO327735 PQK327711:PQK327735 QAG327711:QAG327735 QKC327711:QKC327735 QTY327711:QTY327735 RDU327711:RDU327735 RNQ327711:RNQ327735 RXM327711:RXM327735 SHI327711:SHI327735 SRE327711:SRE327735 TBA327711:TBA327735 TKW327711:TKW327735 TUS327711:TUS327735 UEO327711:UEO327735 UOK327711:UOK327735 UYG327711:UYG327735 VIC327711:VIC327735 VRY327711:VRY327735 WBU327711:WBU327735 WLQ327711:WLQ327735 WVM327711:WVM327735 E393247:E393271 JA393247:JA393271 SW393247:SW393271 ACS393247:ACS393271 AMO393247:AMO393271 AWK393247:AWK393271 BGG393247:BGG393271 BQC393247:BQC393271 BZY393247:BZY393271 CJU393247:CJU393271 CTQ393247:CTQ393271 DDM393247:DDM393271 DNI393247:DNI393271 DXE393247:DXE393271 EHA393247:EHA393271 EQW393247:EQW393271 FAS393247:FAS393271 FKO393247:FKO393271 FUK393247:FUK393271 GEG393247:GEG393271 GOC393247:GOC393271 GXY393247:GXY393271 HHU393247:HHU393271 HRQ393247:HRQ393271 IBM393247:IBM393271 ILI393247:ILI393271 IVE393247:IVE393271 JFA393247:JFA393271 JOW393247:JOW393271 JYS393247:JYS393271 KIO393247:KIO393271 KSK393247:KSK393271 LCG393247:LCG393271 LMC393247:LMC393271 LVY393247:LVY393271 MFU393247:MFU393271 MPQ393247:MPQ393271 MZM393247:MZM393271 NJI393247:NJI393271 NTE393247:NTE393271 ODA393247:ODA393271 OMW393247:OMW393271 OWS393247:OWS393271 PGO393247:PGO393271 PQK393247:PQK393271 QAG393247:QAG393271 QKC393247:QKC393271 QTY393247:QTY393271 RDU393247:RDU393271 RNQ393247:RNQ393271 RXM393247:RXM393271 SHI393247:SHI393271 SRE393247:SRE393271 TBA393247:TBA393271 TKW393247:TKW393271 TUS393247:TUS393271 UEO393247:UEO393271 UOK393247:UOK393271 UYG393247:UYG393271 VIC393247:VIC393271 VRY393247:VRY393271 WBU393247:WBU393271 WLQ393247:WLQ393271 WVM393247:WVM393271 E458783:E458807 JA458783:JA458807 SW458783:SW458807 ACS458783:ACS458807 AMO458783:AMO458807 AWK458783:AWK458807 BGG458783:BGG458807 BQC458783:BQC458807 BZY458783:BZY458807 CJU458783:CJU458807 CTQ458783:CTQ458807 DDM458783:DDM458807 DNI458783:DNI458807 DXE458783:DXE458807 EHA458783:EHA458807 EQW458783:EQW458807 FAS458783:FAS458807 FKO458783:FKO458807 FUK458783:FUK458807 GEG458783:GEG458807 GOC458783:GOC458807 GXY458783:GXY458807 HHU458783:HHU458807 HRQ458783:HRQ458807 IBM458783:IBM458807 ILI458783:ILI458807 IVE458783:IVE458807 JFA458783:JFA458807 JOW458783:JOW458807 JYS458783:JYS458807 KIO458783:KIO458807 KSK458783:KSK458807 LCG458783:LCG458807 LMC458783:LMC458807 LVY458783:LVY458807 MFU458783:MFU458807 MPQ458783:MPQ458807 MZM458783:MZM458807 NJI458783:NJI458807 NTE458783:NTE458807 ODA458783:ODA458807 OMW458783:OMW458807 OWS458783:OWS458807 PGO458783:PGO458807 PQK458783:PQK458807 QAG458783:QAG458807 QKC458783:QKC458807 QTY458783:QTY458807 RDU458783:RDU458807 RNQ458783:RNQ458807 RXM458783:RXM458807 SHI458783:SHI458807 SRE458783:SRE458807 TBA458783:TBA458807 TKW458783:TKW458807 TUS458783:TUS458807 UEO458783:UEO458807 UOK458783:UOK458807 UYG458783:UYG458807 VIC458783:VIC458807 VRY458783:VRY458807 WBU458783:WBU458807 WLQ458783:WLQ458807 WVM458783:WVM458807 E524319:E524343 JA524319:JA524343 SW524319:SW524343 ACS524319:ACS524343 AMO524319:AMO524343 AWK524319:AWK524343 BGG524319:BGG524343 BQC524319:BQC524343 BZY524319:BZY524343 CJU524319:CJU524343 CTQ524319:CTQ524343 DDM524319:DDM524343 DNI524319:DNI524343 DXE524319:DXE524343 EHA524319:EHA524343 EQW524319:EQW524343 FAS524319:FAS524343 FKO524319:FKO524343 FUK524319:FUK524343 GEG524319:GEG524343 GOC524319:GOC524343 GXY524319:GXY524343 HHU524319:HHU524343 HRQ524319:HRQ524343 IBM524319:IBM524343 ILI524319:ILI524343 IVE524319:IVE524343 JFA524319:JFA524343 JOW524319:JOW524343 JYS524319:JYS524343 KIO524319:KIO524343 KSK524319:KSK524343 LCG524319:LCG524343 LMC524319:LMC524343 LVY524319:LVY524343 MFU524319:MFU524343 MPQ524319:MPQ524343 MZM524319:MZM524343 NJI524319:NJI524343 NTE524319:NTE524343 ODA524319:ODA524343 OMW524319:OMW524343 OWS524319:OWS524343 PGO524319:PGO524343 PQK524319:PQK524343 QAG524319:QAG524343 QKC524319:QKC524343 QTY524319:QTY524343 RDU524319:RDU524343 RNQ524319:RNQ524343 RXM524319:RXM524343 SHI524319:SHI524343 SRE524319:SRE524343 TBA524319:TBA524343 TKW524319:TKW524343 TUS524319:TUS524343 UEO524319:UEO524343 UOK524319:UOK524343 UYG524319:UYG524343 VIC524319:VIC524343 VRY524319:VRY524343 WBU524319:WBU524343 WLQ524319:WLQ524343 WVM524319:WVM524343 E589855:E589879 JA589855:JA589879 SW589855:SW589879 ACS589855:ACS589879 AMO589855:AMO589879 AWK589855:AWK589879 BGG589855:BGG589879 BQC589855:BQC589879 BZY589855:BZY589879 CJU589855:CJU589879 CTQ589855:CTQ589879 DDM589855:DDM589879 DNI589855:DNI589879 DXE589855:DXE589879 EHA589855:EHA589879 EQW589855:EQW589879 FAS589855:FAS589879 FKO589855:FKO589879 FUK589855:FUK589879 GEG589855:GEG589879 GOC589855:GOC589879 GXY589855:GXY589879 HHU589855:HHU589879 HRQ589855:HRQ589879 IBM589855:IBM589879 ILI589855:ILI589879 IVE589855:IVE589879 JFA589855:JFA589879 JOW589855:JOW589879 JYS589855:JYS589879 KIO589855:KIO589879 KSK589855:KSK589879 LCG589855:LCG589879 LMC589855:LMC589879 LVY589855:LVY589879 MFU589855:MFU589879 MPQ589855:MPQ589879 MZM589855:MZM589879 NJI589855:NJI589879 NTE589855:NTE589879 ODA589855:ODA589879 OMW589855:OMW589879 OWS589855:OWS589879 PGO589855:PGO589879 PQK589855:PQK589879 QAG589855:QAG589879 QKC589855:QKC589879 QTY589855:QTY589879 RDU589855:RDU589879 RNQ589855:RNQ589879 RXM589855:RXM589879 SHI589855:SHI589879 SRE589855:SRE589879 TBA589855:TBA589879 TKW589855:TKW589879 TUS589855:TUS589879 UEO589855:UEO589879 UOK589855:UOK589879 UYG589855:UYG589879 VIC589855:VIC589879 VRY589855:VRY589879 WBU589855:WBU589879 WLQ589855:WLQ589879 WVM589855:WVM589879 E655391:E655415 JA655391:JA655415 SW655391:SW655415 ACS655391:ACS655415 AMO655391:AMO655415 AWK655391:AWK655415 BGG655391:BGG655415 BQC655391:BQC655415 BZY655391:BZY655415 CJU655391:CJU655415 CTQ655391:CTQ655415 DDM655391:DDM655415 DNI655391:DNI655415 DXE655391:DXE655415 EHA655391:EHA655415 EQW655391:EQW655415 FAS655391:FAS655415 FKO655391:FKO655415 FUK655391:FUK655415 GEG655391:GEG655415 GOC655391:GOC655415 GXY655391:GXY655415 HHU655391:HHU655415 HRQ655391:HRQ655415 IBM655391:IBM655415 ILI655391:ILI655415 IVE655391:IVE655415 JFA655391:JFA655415 JOW655391:JOW655415 JYS655391:JYS655415 KIO655391:KIO655415 KSK655391:KSK655415 LCG655391:LCG655415 LMC655391:LMC655415 LVY655391:LVY655415 MFU655391:MFU655415 MPQ655391:MPQ655415 MZM655391:MZM655415 NJI655391:NJI655415 NTE655391:NTE655415 ODA655391:ODA655415 OMW655391:OMW655415 OWS655391:OWS655415 PGO655391:PGO655415 PQK655391:PQK655415 QAG655391:QAG655415 QKC655391:QKC655415 QTY655391:QTY655415 RDU655391:RDU655415 RNQ655391:RNQ655415 RXM655391:RXM655415 SHI655391:SHI655415 SRE655391:SRE655415 TBA655391:TBA655415 TKW655391:TKW655415 TUS655391:TUS655415 UEO655391:UEO655415 UOK655391:UOK655415 UYG655391:UYG655415 VIC655391:VIC655415 VRY655391:VRY655415 WBU655391:WBU655415 WLQ655391:WLQ655415 WVM655391:WVM655415 E720927:E720951 JA720927:JA720951 SW720927:SW720951 ACS720927:ACS720951 AMO720927:AMO720951 AWK720927:AWK720951 BGG720927:BGG720951 BQC720927:BQC720951 BZY720927:BZY720951 CJU720927:CJU720951 CTQ720927:CTQ720951 DDM720927:DDM720951 DNI720927:DNI720951 DXE720927:DXE720951 EHA720927:EHA720951 EQW720927:EQW720951 FAS720927:FAS720951 FKO720927:FKO720951 FUK720927:FUK720951 GEG720927:GEG720951 GOC720927:GOC720951 GXY720927:GXY720951 HHU720927:HHU720951 HRQ720927:HRQ720951 IBM720927:IBM720951 ILI720927:ILI720951 IVE720927:IVE720951 JFA720927:JFA720951 JOW720927:JOW720951 JYS720927:JYS720951 KIO720927:KIO720951 KSK720927:KSK720951 LCG720927:LCG720951 LMC720927:LMC720951 LVY720927:LVY720951 MFU720927:MFU720951 MPQ720927:MPQ720951 MZM720927:MZM720951 NJI720927:NJI720951 NTE720927:NTE720951 ODA720927:ODA720951 OMW720927:OMW720951 OWS720927:OWS720951 PGO720927:PGO720951 PQK720927:PQK720951 QAG720927:QAG720951 QKC720927:QKC720951 QTY720927:QTY720951 RDU720927:RDU720951 RNQ720927:RNQ720951 RXM720927:RXM720951 SHI720927:SHI720951 SRE720927:SRE720951 TBA720927:TBA720951 TKW720927:TKW720951 TUS720927:TUS720951 UEO720927:UEO720951 UOK720927:UOK720951 UYG720927:UYG720951 VIC720927:VIC720951 VRY720927:VRY720951 WBU720927:WBU720951 WLQ720927:WLQ720951 WVM720927:WVM720951 E786463:E786487 JA786463:JA786487 SW786463:SW786487 ACS786463:ACS786487 AMO786463:AMO786487 AWK786463:AWK786487 BGG786463:BGG786487 BQC786463:BQC786487 BZY786463:BZY786487 CJU786463:CJU786487 CTQ786463:CTQ786487 DDM786463:DDM786487 DNI786463:DNI786487 DXE786463:DXE786487 EHA786463:EHA786487 EQW786463:EQW786487 FAS786463:FAS786487 FKO786463:FKO786487 FUK786463:FUK786487 GEG786463:GEG786487 GOC786463:GOC786487 GXY786463:GXY786487 HHU786463:HHU786487 HRQ786463:HRQ786487 IBM786463:IBM786487 ILI786463:ILI786487 IVE786463:IVE786487 JFA786463:JFA786487 JOW786463:JOW786487 JYS786463:JYS786487 KIO786463:KIO786487 KSK786463:KSK786487 LCG786463:LCG786487 LMC786463:LMC786487 LVY786463:LVY786487 MFU786463:MFU786487 MPQ786463:MPQ786487 MZM786463:MZM786487 NJI786463:NJI786487 NTE786463:NTE786487 ODA786463:ODA786487 OMW786463:OMW786487 OWS786463:OWS786487 PGO786463:PGO786487 PQK786463:PQK786487 QAG786463:QAG786487 QKC786463:QKC786487 QTY786463:QTY786487 RDU786463:RDU786487 RNQ786463:RNQ786487 RXM786463:RXM786487 SHI786463:SHI786487 SRE786463:SRE786487 TBA786463:TBA786487 TKW786463:TKW786487 TUS786463:TUS786487 UEO786463:UEO786487 UOK786463:UOK786487 UYG786463:UYG786487 VIC786463:VIC786487 VRY786463:VRY786487 WBU786463:WBU786487 WLQ786463:WLQ786487 WVM786463:WVM786487 E851999:E852023 JA851999:JA852023 SW851999:SW852023 ACS851999:ACS852023 AMO851999:AMO852023 AWK851999:AWK852023 BGG851999:BGG852023 BQC851999:BQC852023 BZY851999:BZY852023 CJU851999:CJU852023 CTQ851999:CTQ852023 DDM851999:DDM852023 DNI851999:DNI852023 DXE851999:DXE852023 EHA851999:EHA852023 EQW851999:EQW852023 FAS851999:FAS852023 FKO851999:FKO852023 FUK851999:FUK852023 GEG851999:GEG852023 GOC851999:GOC852023 GXY851999:GXY852023 HHU851999:HHU852023 HRQ851999:HRQ852023 IBM851999:IBM852023 ILI851999:ILI852023 IVE851999:IVE852023 JFA851999:JFA852023 JOW851999:JOW852023 JYS851999:JYS852023 KIO851999:KIO852023 KSK851999:KSK852023 LCG851999:LCG852023 LMC851999:LMC852023 LVY851999:LVY852023 MFU851999:MFU852023 MPQ851999:MPQ852023 MZM851999:MZM852023 NJI851999:NJI852023 NTE851999:NTE852023 ODA851999:ODA852023 OMW851999:OMW852023 OWS851999:OWS852023 PGO851999:PGO852023 PQK851999:PQK852023 QAG851999:QAG852023 QKC851999:QKC852023 QTY851999:QTY852023 RDU851999:RDU852023 RNQ851999:RNQ852023 RXM851999:RXM852023 SHI851999:SHI852023 SRE851999:SRE852023 TBA851999:TBA852023 TKW851999:TKW852023 TUS851999:TUS852023 UEO851999:UEO852023 UOK851999:UOK852023 UYG851999:UYG852023 VIC851999:VIC852023 VRY851999:VRY852023 WBU851999:WBU852023 WLQ851999:WLQ852023 WVM851999:WVM852023 E917535:E917559 JA917535:JA917559 SW917535:SW917559 ACS917535:ACS917559 AMO917535:AMO917559 AWK917535:AWK917559 BGG917535:BGG917559 BQC917535:BQC917559 BZY917535:BZY917559 CJU917535:CJU917559 CTQ917535:CTQ917559 DDM917535:DDM917559 DNI917535:DNI917559 DXE917535:DXE917559 EHA917535:EHA917559 EQW917535:EQW917559 FAS917535:FAS917559 FKO917535:FKO917559 FUK917535:FUK917559 GEG917535:GEG917559 GOC917535:GOC917559 GXY917535:GXY917559 HHU917535:HHU917559 HRQ917535:HRQ917559 IBM917535:IBM917559 ILI917535:ILI917559 IVE917535:IVE917559 JFA917535:JFA917559 JOW917535:JOW917559 JYS917535:JYS917559 KIO917535:KIO917559 KSK917535:KSK917559 LCG917535:LCG917559 LMC917535:LMC917559 LVY917535:LVY917559 MFU917535:MFU917559 MPQ917535:MPQ917559 MZM917535:MZM917559 NJI917535:NJI917559 NTE917535:NTE917559 ODA917535:ODA917559 OMW917535:OMW917559 OWS917535:OWS917559 PGO917535:PGO917559 PQK917535:PQK917559 QAG917535:QAG917559 QKC917535:QKC917559 QTY917535:QTY917559 RDU917535:RDU917559 RNQ917535:RNQ917559 RXM917535:RXM917559 SHI917535:SHI917559 SRE917535:SRE917559 TBA917535:TBA917559 TKW917535:TKW917559 TUS917535:TUS917559 UEO917535:UEO917559 UOK917535:UOK917559 UYG917535:UYG917559 VIC917535:VIC917559 VRY917535:VRY917559 WBU917535:WBU917559 WLQ917535:WLQ917559 WVM917535:WVM917559 E983071:E983095 JA983071:JA983095 SW983071:SW983095 ACS983071:ACS983095 AMO983071:AMO983095 AWK983071:AWK983095 BGG983071:BGG983095 BQC983071:BQC983095 BZY983071:BZY983095 CJU983071:CJU983095 CTQ983071:CTQ983095 DDM983071:DDM983095 DNI983071:DNI983095 DXE983071:DXE983095 EHA983071:EHA983095 EQW983071:EQW983095 FAS983071:FAS983095 FKO983071:FKO983095 FUK983071:FUK983095 GEG983071:GEG983095 GOC983071:GOC983095 GXY983071:GXY983095 HHU983071:HHU983095 HRQ983071:HRQ983095 IBM983071:IBM983095 ILI983071:ILI983095 IVE983071:IVE983095 JFA983071:JFA983095 JOW983071:JOW983095 JYS983071:JYS983095 KIO983071:KIO983095 KSK983071:KSK983095 LCG983071:LCG983095 LMC983071:LMC983095 LVY983071:LVY983095 MFU983071:MFU983095 MPQ983071:MPQ983095 MZM983071:MZM983095 NJI983071:NJI983095 NTE983071:NTE983095 ODA983071:ODA983095 OMW983071:OMW983095 OWS983071:OWS983095 PGO983071:PGO983095 PQK983071:PQK983095 QAG983071:QAG983095 QKC983071:QKC983095 QTY983071:QTY983095 RDU983071:RDU983095 RNQ983071:RNQ983095 RXM983071:RXM983095 SHI983071:SHI983095 SRE983071:SRE983095 TBA983071:TBA983095 TKW983071:TKW983095 TUS983071:TUS983095 UEO983071:UEO983095 UOK983071:UOK983095 UYG983071:UYG983095 VIC983071:VIC983095 VRY983071:VRY983095 WBU983071:WBU983095 WLQ983071:WLQ983095 WVM983071:WVM983095 N31:N32 JJ31:JJ32 TF31:TF32 ADB31:ADB32 AMX31:AMX32 AWT31:AWT32 BGP31:BGP32 BQL31:BQL32 CAH31:CAH32 CKD31:CKD32 CTZ31:CTZ32 DDV31:DDV32 DNR31:DNR32 DXN31:DXN32 EHJ31:EHJ32 ERF31:ERF32 FBB31:FBB32 FKX31:FKX32 FUT31:FUT32 GEP31:GEP32 GOL31:GOL32 GYH31:GYH32 HID31:HID32 HRZ31:HRZ32 IBV31:IBV32 ILR31:ILR32 IVN31:IVN32 JFJ31:JFJ32 JPF31:JPF32 JZB31:JZB32 KIX31:KIX32 KST31:KST32 LCP31:LCP32 LML31:LML32 LWH31:LWH32 MGD31:MGD32 MPZ31:MPZ32 MZV31:MZV32 NJR31:NJR32 NTN31:NTN32 ODJ31:ODJ32 ONF31:ONF32 OXB31:OXB32 PGX31:PGX32 PQT31:PQT32 QAP31:QAP32 QKL31:QKL32 QUH31:QUH32 RED31:RED32 RNZ31:RNZ32 RXV31:RXV32 SHR31:SHR32 SRN31:SRN32 TBJ31:TBJ32 TLF31:TLF32 TVB31:TVB32 UEX31:UEX32 UOT31:UOT32 UYP31:UYP32 VIL31:VIL32 VSH31:VSH32 WCD31:WCD32 WLZ31:WLZ32 WVV31:WVV32 N65567:N65568 JJ65567:JJ65568 TF65567:TF65568 ADB65567:ADB65568 AMX65567:AMX65568 AWT65567:AWT65568 BGP65567:BGP65568 BQL65567:BQL65568 CAH65567:CAH65568 CKD65567:CKD65568 CTZ65567:CTZ65568 DDV65567:DDV65568 DNR65567:DNR65568 DXN65567:DXN65568 EHJ65567:EHJ65568 ERF65567:ERF65568 FBB65567:FBB65568 FKX65567:FKX65568 FUT65567:FUT65568 GEP65567:GEP65568 GOL65567:GOL65568 GYH65567:GYH65568 HID65567:HID65568 HRZ65567:HRZ65568 IBV65567:IBV65568 ILR65567:ILR65568 IVN65567:IVN65568 JFJ65567:JFJ65568 JPF65567:JPF65568 JZB65567:JZB65568 KIX65567:KIX65568 KST65567:KST65568 LCP65567:LCP65568 LML65567:LML65568 LWH65567:LWH65568 MGD65567:MGD65568 MPZ65567:MPZ65568 MZV65567:MZV65568 NJR65567:NJR65568 NTN65567:NTN65568 ODJ65567:ODJ65568 ONF65567:ONF65568 OXB65567:OXB65568 PGX65567:PGX65568 PQT65567:PQT65568 QAP65567:QAP65568 QKL65567:QKL65568 QUH65567:QUH65568 RED65567:RED65568 RNZ65567:RNZ65568 RXV65567:RXV65568 SHR65567:SHR65568 SRN65567:SRN65568 TBJ65567:TBJ65568 TLF65567:TLF65568 TVB65567:TVB65568 UEX65567:UEX65568 UOT65567:UOT65568 UYP65567:UYP65568 VIL65567:VIL65568 VSH65567:VSH65568 WCD65567:WCD65568 WLZ65567:WLZ65568 WVV65567:WVV65568 N131103:N131104 JJ131103:JJ131104 TF131103:TF131104 ADB131103:ADB131104 AMX131103:AMX131104 AWT131103:AWT131104 BGP131103:BGP131104 BQL131103:BQL131104 CAH131103:CAH131104 CKD131103:CKD131104 CTZ131103:CTZ131104 DDV131103:DDV131104 DNR131103:DNR131104 DXN131103:DXN131104 EHJ131103:EHJ131104 ERF131103:ERF131104 FBB131103:FBB131104 FKX131103:FKX131104 FUT131103:FUT131104 GEP131103:GEP131104 GOL131103:GOL131104 GYH131103:GYH131104 HID131103:HID131104 HRZ131103:HRZ131104 IBV131103:IBV131104 ILR131103:ILR131104 IVN131103:IVN131104 JFJ131103:JFJ131104 JPF131103:JPF131104 JZB131103:JZB131104 KIX131103:KIX131104 KST131103:KST131104 LCP131103:LCP131104 LML131103:LML131104 LWH131103:LWH131104 MGD131103:MGD131104 MPZ131103:MPZ131104 MZV131103:MZV131104 NJR131103:NJR131104 NTN131103:NTN131104 ODJ131103:ODJ131104 ONF131103:ONF131104 OXB131103:OXB131104 PGX131103:PGX131104 PQT131103:PQT131104 QAP131103:QAP131104 QKL131103:QKL131104 QUH131103:QUH131104 RED131103:RED131104 RNZ131103:RNZ131104 RXV131103:RXV131104 SHR131103:SHR131104 SRN131103:SRN131104 TBJ131103:TBJ131104 TLF131103:TLF131104 TVB131103:TVB131104 UEX131103:UEX131104 UOT131103:UOT131104 UYP131103:UYP131104 VIL131103:VIL131104 VSH131103:VSH131104 WCD131103:WCD131104 WLZ131103:WLZ131104 WVV131103:WVV131104 N196639:N196640 JJ196639:JJ196640 TF196639:TF196640 ADB196639:ADB196640 AMX196639:AMX196640 AWT196639:AWT196640 BGP196639:BGP196640 BQL196639:BQL196640 CAH196639:CAH196640 CKD196639:CKD196640 CTZ196639:CTZ196640 DDV196639:DDV196640 DNR196639:DNR196640 DXN196639:DXN196640 EHJ196639:EHJ196640 ERF196639:ERF196640 FBB196639:FBB196640 FKX196639:FKX196640 FUT196639:FUT196640 GEP196639:GEP196640 GOL196639:GOL196640 GYH196639:GYH196640 HID196639:HID196640 HRZ196639:HRZ196640 IBV196639:IBV196640 ILR196639:ILR196640 IVN196639:IVN196640 JFJ196639:JFJ196640 JPF196639:JPF196640 JZB196639:JZB196640 KIX196639:KIX196640 KST196639:KST196640 LCP196639:LCP196640 LML196639:LML196640 LWH196639:LWH196640 MGD196639:MGD196640 MPZ196639:MPZ196640 MZV196639:MZV196640 NJR196639:NJR196640 NTN196639:NTN196640 ODJ196639:ODJ196640 ONF196639:ONF196640 OXB196639:OXB196640 PGX196639:PGX196640 PQT196639:PQT196640 QAP196639:QAP196640 QKL196639:QKL196640 QUH196639:QUH196640 RED196639:RED196640 RNZ196639:RNZ196640 RXV196639:RXV196640 SHR196639:SHR196640 SRN196639:SRN196640 TBJ196639:TBJ196640 TLF196639:TLF196640 TVB196639:TVB196640 UEX196639:UEX196640 UOT196639:UOT196640 UYP196639:UYP196640 VIL196639:VIL196640 VSH196639:VSH196640 WCD196639:WCD196640 WLZ196639:WLZ196640 WVV196639:WVV196640 N262175:N262176 JJ262175:JJ262176 TF262175:TF262176 ADB262175:ADB262176 AMX262175:AMX262176 AWT262175:AWT262176 BGP262175:BGP262176 BQL262175:BQL262176 CAH262175:CAH262176 CKD262175:CKD262176 CTZ262175:CTZ262176 DDV262175:DDV262176 DNR262175:DNR262176 DXN262175:DXN262176 EHJ262175:EHJ262176 ERF262175:ERF262176 FBB262175:FBB262176 FKX262175:FKX262176 FUT262175:FUT262176 GEP262175:GEP262176 GOL262175:GOL262176 GYH262175:GYH262176 HID262175:HID262176 HRZ262175:HRZ262176 IBV262175:IBV262176 ILR262175:ILR262176 IVN262175:IVN262176 JFJ262175:JFJ262176 JPF262175:JPF262176 JZB262175:JZB262176 KIX262175:KIX262176 KST262175:KST262176 LCP262175:LCP262176 LML262175:LML262176 LWH262175:LWH262176 MGD262175:MGD262176 MPZ262175:MPZ262176 MZV262175:MZV262176 NJR262175:NJR262176 NTN262175:NTN262176 ODJ262175:ODJ262176 ONF262175:ONF262176 OXB262175:OXB262176 PGX262175:PGX262176 PQT262175:PQT262176 QAP262175:QAP262176 QKL262175:QKL262176 QUH262175:QUH262176 RED262175:RED262176 RNZ262175:RNZ262176 RXV262175:RXV262176 SHR262175:SHR262176 SRN262175:SRN262176 TBJ262175:TBJ262176 TLF262175:TLF262176 TVB262175:TVB262176 UEX262175:UEX262176 UOT262175:UOT262176 UYP262175:UYP262176 VIL262175:VIL262176 VSH262175:VSH262176 WCD262175:WCD262176 WLZ262175:WLZ262176 WVV262175:WVV262176 N327711:N327712 JJ327711:JJ327712 TF327711:TF327712 ADB327711:ADB327712 AMX327711:AMX327712 AWT327711:AWT327712 BGP327711:BGP327712 BQL327711:BQL327712 CAH327711:CAH327712 CKD327711:CKD327712 CTZ327711:CTZ327712 DDV327711:DDV327712 DNR327711:DNR327712 DXN327711:DXN327712 EHJ327711:EHJ327712 ERF327711:ERF327712 FBB327711:FBB327712 FKX327711:FKX327712 FUT327711:FUT327712 GEP327711:GEP327712 GOL327711:GOL327712 GYH327711:GYH327712 HID327711:HID327712 HRZ327711:HRZ327712 IBV327711:IBV327712 ILR327711:ILR327712 IVN327711:IVN327712 JFJ327711:JFJ327712 JPF327711:JPF327712 JZB327711:JZB327712 KIX327711:KIX327712 KST327711:KST327712 LCP327711:LCP327712 LML327711:LML327712 LWH327711:LWH327712 MGD327711:MGD327712 MPZ327711:MPZ327712 MZV327711:MZV327712 NJR327711:NJR327712 NTN327711:NTN327712 ODJ327711:ODJ327712 ONF327711:ONF327712 OXB327711:OXB327712 PGX327711:PGX327712 PQT327711:PQT327712 QAP327711:QAP327712 QKL327711:QKL327712 QUH327711:QUH327712 RED327711:RED327712 RNZ327711:RNZ327712 RXV327711:RXV327712 SHR327711:SHR327712 SRN327711:SRN327712 TBJ327711:TBJ327712 TLF327711:TLF327712 TVB327711:TVB327712 UEX327711:UEX327712 UOT327711:UOT327712 UYP327711:UYP327712 VIL327711:VIL327712 VSH327711:VSH327712 WCD327711:WCD327712 WLZ327711:WLZ327712 WVV327711:WVV327712 N393247:N393248 JJ393247:JJ393248 TF393247:TF393248 ADB393247:ADB393248 AMX393247:AMX393248 AWT393247:AWT393248 BGP393247:BGP393248 BQL393247:BQL393248 CAH393247:CAH393248 CKD393247:CKD393248 CTZ393247:CTZ393248 DDV393247:DDV393248 DNR393247:DNR393248 DXN393247:DXN393248 EHJ393247:EHJ393248 ERF393247:ERF393248 FBB393247:FBB393248 FKX393247:FKX393248 FUT393247:FUT393248 GEP393247:GEP393248 GOL393247:GOL393248 GYH393247:GYH393248 HID393247:HID393248 HRZ393247:HRZ393248 IBV393247:IBV393248 ILR393247:ILR393248 IVN393247:IVN393248 JFJ393247:JFJ393248 JPF393247:JPF393248 JZB393247:JZB393248 KIX393247:KIX393248 KST393247:KST393248 LCP393247:LCP393248 LML393247:LML393248 LWH393247:LWH393248 MGD393247:MGD393248 MPZ393247:MPZ393248 MZV393247:MZV393248 NJR393247:NJR393248 NTN393247:NTN393248 ODJ393247:ODJ393248 ONF393247:ONF393248 OXB393247:OXB393248 PGX393247:PGX393248 PQT393247:PQT393248 QAP393247:QAP393248 QKL393247:QKL393248 QUH393247:QUH393248 RED393247:RED393248 RNZ393247:RNZ393248 RXV393247:RXV393248 SHR393247:SHR393248 SRN393247:SRN393248 TBJ393247:TBJ393248 TLF393247:TLF393248 TVB393247:TVB393248 UEX393247:UEX393248 UOT393247:UOT393248 UYP393247:UYP393248 VIL393247:VIL393248 VSH393247:VSH393248 WCD393247:WCD393248 WLZ393247:WLZ393248 WVV393247:WVV393248 N458783:N458784 JJ458783:JJ458784 TF458783:TF458784 ADB458783:ADB458784 AMX458783:AMX458784 AWT458783:AWT458784 BGP458783:BGP458784 BQL458783:BQL458784 CAH458783:CAH458784 CKD458783:CKD458784 CTZ458783:CTZ458784 DDV458783:DDV458784 DNR458783:DNR458784 DXN458783:DXN458784 EHJ458783:EHJ458784 ERF458783:ERF458784 FBB458783:FBB458784 FKX458783:FKX458784 FUT458783:FUT458784 GEP458783:GEP458784 GOL458783:GOL458784 GYH458783:GYH458784 HID458783:HID458784 HRZ458783:HRZ458784 IBV458783:IBV458784 ILR458783:ILR458784 IVN458783:IVN458784 JFJ458783:JFJ458784 JPF458783:JPF458784 JZB458783:JZB458784 KIX458783:KIX458784 KST458783:KST458784 LCP458783:LCP458784 LML458783:LML458784 LWH458783:LWH458784 MGD458783:MGD458784 MPZ458783:MPZ458784 MZV458783:MZV458784 NJR458783:NJR458784 NTN458783:NTN458784 ODJ458783:ODJ458784 ONF458783:ONF458784 OXB458783:OXB458784 PGX458783:PGX458784 PQT458783:PQT458784 QAP458783:QAP458784 QKL458783:QKL458784 QUH458783:QUH458784 RED458783:RED458784 RNZ458783:RNZ458784 RXV458783:RXV458784 SHR458783:SHR458784 SRN458783:SRN458784 TBJ458783:TBJ458784 TLF458783:TLF458784 TVB458783:TVB458784 UEX458783:UEX458784 UOT458783:UOT458784 UYP458783:UYP458784 VIL458783:VIL458784 VSH458783:VSH458784 WCD458783:WCD458784 WLZ458783:WLZ458784 WVV458783:WVV458784 N524319:N524320 JJ524319:JJ524320 TF524319:TF524320 ADB524319:ADB524320 AMX524319:AMX524320 AWT524319:AWT524320 BGP524319:BGP524320 BQL524319:BQL524320 CAH524319:CAH524320 CKD524319:CKD524320 CTZ524319:CTZ524320 DDV524319:DDV524320 DNR524319:DNR524320 DXN524319:DXN524320 EHJ524319:EHJ524320 ERF524319:ERF524320 FBB524319:FBB524320 FKX524319:FKX524320 FUT524319:FUT524320 GEP524319:GEP524320 GOL524319:GOL524320 GYH524319:GYH524320 HID524319:HID524320 HRZ524319:HRZ524320 IBV524319:IBV524320 ILR524319:ILR524320 IVN524319:IVN524320 JFJ524319:JFJ524320 JPF524319:JPF524320 JZB524319:JZB524320 KIX524319:KIX524320 KST524319:KST524320 LCP524319:LCP524320 LML524319:LML524320 LWH524319:LWH524320 MGD524319:MGD524320 MPZ524319:MPZ524320 MZV524319:MZV524320 NJR524319:NJR524320 NTN524319:NTN524320 ODJ524319:ODJ524320 ONF524319:ONF524320 OXB524319:OXB524320 PGX524319:PGX524320 PQT524319:PQT524320 QAP524319:QAP524320 QKL524319:QKL524320 QUH524319:QUH524320 RED524319:RED524320 RNZ524319:RNZ524320 RXV524319:RXV524320 SHR524319:SHR524320 SRN524319:SRN524320 TBJ524319:TBJ524320 TLF524319:TLF524320 TVB524319:TVB524320 UEX524319:UEX524320 UOT524319:UOT524320 UYP524319:UYP524320 VIL524319:VIL524320 VSH524319:VSH524320 WCD524319:WCD524320 WLZ524319:WLZ524320 WVV524319:WVV524320 N589855:N589856 JJ589855:JJ589856 TF589855:TF589856 ADB589855:ADB589856 AMX589855:AMX589856 AWT589855:AWT589856 BGP589855:BGP589856 BQL589855:BQL589856 CAH589855:CAH589856 CKD589855:CKD589856 CTZ589855:CTZ589856 DDV589855:DDV589856 DNR589855:DNR589856 DXN589855:DXN589856 EHJ589855:EHJ589856 ERF589855:ERF589856 FBB589855:FBB589856 FKX589855:FKX589856 FUT589855:FUT589856 GEP589855:GEP589856 GOL589855:GOL589856 GYH589855:GYH589856 HID589855:HID589856 HRZ589855:HRZ589856 IBV589855:IBV589856 ILR589855:ILR589856 IVN589855:IVN589856 JFJ589855:JFJ589856 JPF589855:JPF589856 JZB589855:JZB589856 KIX589855:KIX589856 KST589855:KST589856 LCP589855:LCP589856 LML589855:LML589856 LWH589855:LWH589856 MGD589855:MGD589856 MPZ589855:MPZ589856 MZV589855:MZV589856 NJR589855:NJR589856 NTN589855:NTN589856 ODJ589855:ODJ589856 ONF589855:ONF589856 OXB589855:OXB589856 PGX589855:PGX589856 PQT589855:PQT589856 QAP589855:QAP589856 QKL589855:QKL589856 QUH589855:QUH589856 RED589855:RED589856 RNZ589855:RNZ589856 RXV589855:RXV589856 SHR589855:SHR589856 SRN589855:SRN589856 TBJ589855:TBJ589856 TLF589855:TLF589856 TVB589855:TVB589856 UEX589855:UEX589856 UOT589855:UOT589856 UYP589855:UYP589856 VIL589855:VIL589856 VSH589855:VSH589856 WCD589855:WCD589856 WLZ589855:WLZ589856 WVV589855:WVV589856 N655391:N655392 JJ655391:JJ655392 TF655391:TF655392 ADB655391:ADB655392 AMX655391:AMX655392 AWT655391:AWT655392 BGP655391:BGP655392 BQL655391:BQL655392 CAH655391:CAH655392 CKD655391:CKD655392 CTZ655391:CTZ655392 DDV655391:DDV655392 DNR655391:DNR655392 DXN655391:DXN655392 EHJ655391:EHJ655392 ERF655391:ERF655392 FBB655391:FBB655392 FKX655391:FKX655392 FUT655391:FUT655392 GEP655391:GEP655392 GOL655391:GOL655392 GYH655391:GYH655392 HID655391:HID655392 HRZ655391:HRZ655392 IBV655391:IBV655392 ILR655391:ILR655392 IVN655391:IVN655392 JFJ655391:JFJ655392 JPF655391:JPF655392 JZB655391:JZB655392 KIX655391:KIX655392 KST655391:KST655392 LCP655391:LCP655392 LML655391:LML655392 LWH655391:LWH655392 MGD655391:MGD655392 MPZ655391:MPZ655392 MZV655391:MZV655392 NJR655391:NJR655392 NTN655391:NTN655392 ODJ655391:ODJ655392 ONF655391:ONF655392 OXB655391:OXB655392 PGX655391:PGX655392 PQT655391:PQT655392 QAP655391:QAP655392 QKL655391:QKL655392 QUH655391:QUH655392 RED655391:RED655392 RNZ655391:RNZ655392 RXV655391:RXV655392 SHR655391:SHR655392 SRN655391:SRN655392 TBJ655391:TBJ655392 TLF655391:TLF655392 TVB655391:TVB655392 UEX655391:UEX655392 UOT655391:UOT655392 UYP655391:UYP655392 VIL655391:VIL655392 VSH655391:VSH655392 WCD655391:WCD655392 WLZ655391:WLZ655392 WVV655391:WVV655392 N720927:N720928 JJ720927:JJ720928 TF720927:TF720928 ADB720927:ADB720928 AMX720927:AMX720928 AWT720927:AWT720928 BGP720927:BGP720928 BQL720927:BQL720928 CAH720927:CAH720928 CKD720927:CKD720928 CTZ720927:CTZ720928 DDV720927:DDV720928 DNR720927:DNR720928 DXN720927:DXN720928 EHJ720927:EHJ720928 ERF720927:ERF720928 FBB720927:FBB720928 FKX720927:FKX720928 FUT720927:FUT720928 GEP720927:GEP720928 GOL720927:GOL720928 GYH720927:GYH720928 HID720927:HID720928 HRZ720927:HRZ720928 IBV720927:IBV720928 ILR720927:ILR720928 IVN720927:IVN720928 JFJ720927:JFJ720928 JPF720927:JPF720928 JZB720927:JZB720928 KIX720927:KIX720928 KST720927:KST720928 LCP720927:LCP720928 LML720927:LML720928 LWH720927:LWH720928 MGD720927:MGD720928 MPZ720927:MPZ720928 MZV720927:MZV720928 NJR720927:NJR720928 NTN720927:NTN720928 ODJ720927:ODJ720928 ONF720927:ONF720928 OXB720927:OXB720928 PGX720927:PGX720928 PQT720927:PQT720928 QAP720927:QAP720928 QKL720927:QKL720928 QUH720927:QUH720928 RED720927:RED720928 RNZ720927:RNZ720928 RXV720927:RXV720928 SHR720927:SHR720928 SRN720927:SRN720928 TBJ720927:TBJ720928 TLF720927:TLF720928 TVB720927:TVB720928 UEX720927:UEX720928 UOT720927:UOT720928 UYP720927:UYP720928 VIL720927:VIL720928 VSH720927:VSH720928 WCD720927:WCD720928 WLZ720927:WLZ720928 WVV720927:WVV720928 N786463:N786464 JJ786463:JJ786464 TF786463:TF786464 ADB786463:ADB786464 AMX786463:AMX786464 AWT786463:AWT786464 BGP786463:BGP786464 BQL786463:BQL786464 CAH786463:CAH786464 CKD786463:CKD786464 CTZ786463:CTZ786464 DDV786463:DDV786464 DNR786463:DNR786464 DXN786463:DXN786464 EHJ786463:EHJ786464 ERF786463:ERF786464 FBB786463:FBB786464 FKX786463:FKX786464 FUT786463:FUT786464 GEP786463:GEP786464 GOL786463:GOL786464 GYH786463:GYH786464 HID786463:HID786464 HRZ786463:HRZ786464 IBV786463:IBV786464 ILR786463:ILR786464 IVN786463:IVN786464 JFJ786463:JFJ786464 JPF786463:JPF786464 JZB786463:JZB786464 KIX786463:KIX786464 KST786463:KST786464 LCP786463:LCP786464 LML786463:LML786464 LWH786463:LWH786464 MGD786463:MGD786464 MPZ786463:MPZ786464 MZV786463:MZV786464 NJR786463:NJR786464 NTN786463:NTN786464 ODJ786463:ODJ786464 ONF786463:ONF786464 OXB786463:OXB786464 PGX786463:PGX786464 PQT786463:PQT786464 QAP786463:QAP786464 QKL786463:QKL786464 QUH786463:QUH786464 RED786463:RED786464 RNZ786463:RNZ786464 RXV786463:RXV786464 SHR786463:SHR786464 SRN786463:SRN786464 TBJ786463:TBJ786464 TLF786463:TLF786464 TVB786463:TVB786464 UEX786463:UEX786464 UOT786463:UOT786464 UYP786463:UYP786464 VIL786463:VIL786464 VSH786463:VSH786464 WCD786463:WCD786464 WLZ786463:WLZ786464 WVV786463:WVV786464 N851999:N852000 JJ851999:JJ852000 TF851999:TF852000 ADB851999:ADB852000 AMX851999:AMX852000 AWT851999:AWT852000 BGP851999:BGP852000 BQL851999:BQL852000 CAH851999:CAH852000 CKD851999:CKD852000 CTZ851999:CTZ852000 DDV851999:DDV852000 DNR851999:DNR852000 DXN851999:DXN852000 EHJ851999:EHJ852000 ERF851999:ERF852000 FBB851999:FBB852000 FKX851999:FKX852000 FUT851999:FUT852000 GEP851999:GEP852000 GOL851999:GOL852000 GYH851999:GYH852000 HID851999:HID852000 HRZ851999:HRZ852000 IBV851999:IBV852000 ILR851999:ILR852000 IVN851999:IVN852000 JFJ851999:JFJ852000 JPF851999:JPF852000 JZB851999:JZB852000 KIX851999:KIX852000 KST851999:KST852000 LCP851999:LCP852000 LML851999:LML852000 LWH851999:LWH852000 MGD851999:MGD852000 MPZ851999:MPZ852000 MZV851999:MZV852000 NJR851999:NJR852000 NTN851999:NTN852000 ODJ851999:ODJ852000 ONF851999:ONF852000 OXB851999:OXB852000 PGX851999:PGX852000 PQT851999:PQT852000 QAP851999:QAP852000 QKL851999:QKL852000 QUH851999:QUH852000 RED851999:RED852000 RNZ851999:RNZ852000 RXV851999:RXV852000 SHR851999:SHR852000 SRN851999:SRN852000 TBJ851999:TBJ852000 TLF851999:TLF852000 TVB851999:TVB852000 UEX851999:UEX852000 UOT851999:UOT852000 UYP851999:UYP852000 VIL851999:VIL852000 VSH851999:VSH852000 WCD851999:WCD852000 WLZ851999:WLZ852000 WVV851999:WVV852000 N917535:N917536 JJ917535:JJ917536 TF917535:TF917536 ADB917535:ADB917536 AMX917535:AMX917536 AWT917535:AWT917536 BGP917535:BGP917536 BQL917535:BQL917536 CAH917535:CAH917536 CKD917535:CKD917536 CTZ917535:CTZ917536 DDV917535:DDV917536 DNR917535:DNR917536 DXN917535:DXN917536 EHJ917535:EHJ917536 ERF917535:ERF917536 FBB917535:FBB917536 FKX917535:FKX917536 FUT917535:FUT917536 GEP917535:GEP917536 GOL917535:GOL917536 GYH917535:GYH917536 HID917535:HID917536 HRZ917535:HRZ917536 IBV917535:IBV917536 ILR917535:ILR917536 IVN917535:IVN917536 JFJ917535:JFJ917536 JPF917535:JPF917536 JZB917535:JZB917536 KIX917535:KIX917536 KST917535:KST917536 LCP917535:LCP917536 LML917535:LML917536 LWH917535:LWH917536 MGD917535:MGD917536 MPZ917535:MPZ917536 MZV917535:MZV917536 NJR917535:NJR917536 NTN917535:NTN917536 ODJ917535:ODJ917536 ONF917535:ONF917536 OXB917535:OXB917536 PGX917535:PGX917536 PQT917535:PQT917536 QAP917535:QAP917536 QKL917535:QKL917536 QUH917535:QUH917536 RED917535:RED917536 RNZ917535:RNZ917536 RXV917535:RXV917536 SHR917535:SHR917536 SRN917535:SRN917536 TBJ917535:TBJ917536 TLF917535:TLF917536 TVB917535:TVB917536 UEX917535:UEX917536 UOT917535:UOT917536 UYP917535:UYP917536 VIL917535:VIL917536 VSH917535:VSH917536 WCD917535:WCD917536 WLZ917535:WLZ917536 WVV917535:WVV917536 N983071:N983072 JJ983071:JJ983072 TF983071:TF983072 ADB983071:ADB983072 AMX983071:AMX983072 AWT983071:AWT983072 BGP983071:BGP983072 BQL983071:BQL983072 CAH983071:CAH983072 CKD983071:CKD983072 CTZ983071:CTZ983072 DDV983071:DDV983072 DNR983071:DNR983072 DXN983071:DXN983072 EHJ983071:EHJ983072 ERF983071:ERF983072 FBB983071:FBB983072 FKX983071:FKX983072 FUT983071:FUT983072 GEP983071:GEP983072 GOL983071:GOL983072 GYH983071:GYH983072 HID983071:HID983072 HRZ983071:HRZ983072 IBV983071:IBV983072 ILR983071:ILR983072 IVN983071:IVN983072 JFJ983071:JFJ983072 JPF983071:JPF983072 JZB983071:JZB983072 KIX983071:KIX983072 KST983071:KST983072 LCP983071:LCP983072 LML983071:LML983072 LWH983071:LWH983072 MGD983071:MGD983072 MPZ983071:MPZ983072 MZV983071:MZV983072 NJR983071:NJR983072 NTN983071:NTN983072 ODJ983071:ODJ983072 ONF983071:ONF983072 OXB983071:OXB983072 PGX983071:PGX983072 PQT983071:PQT983072 QAP983071:QAP983072 QKL983071:QKL983072 QUH983071:QUH983072 RED983071:RED983072 RNZ983071:RNZ983072 RXV983071:RXV983072 SHR983071:SHR983072 SRN983071:SRN983072 TBJ983071:TBJ983072 TLF983071:TLF983072 TVB983071:TVB983072 UEX983071:UEX983072 UOT983071:UOT983072 UYP983071:UYP983072 VIL983071:VIL983072 VSH983071:VSH983072 WCD983071:WCD983072 WLZ983071:WLZ983072 WVV983071:WVV983072 K31:K32 JG31:JG32 TC31:TC32 ACY31:ACY32 AMU31:AMU32 AWQ31:AWQ32 BGM31:BGM32 BQI31:BQI32 CAE31:CAE32 CKA31:CKA32 CTW31:CTW32 DDS31:DDS32 DNO31:DNO32 DXK31:DXK32 EHG31:EHG32 ERC31:ERC32 FAY31:FAY32 FKU31:FKU32 FUQ31:FUQ32 GEM31:GEM32 GOI31:GOI32 GYE31:GYE32 HIA31:HIA32 HRW31:HRW32 IBS31:IBS32 ILO31:ILO32 IVK31:IVK32 JFG31:JFG32 JPC31:JPC32 JYY31:JYY32 KIU31:KIU32 KSQ31:KSQ32 LCM31:LCM32 LMI31:LMI32 LWE31:LWE32 MGA31:MGA32 MPW31:MPW32 MZS31:MZS32 NJO31:NJO32 NTK31:NTK32 ODG31:ODG32 ONC31:ONC32 OWY31:OWY32 PGU31:PGU32 PQQ31:PQQ32 QAM31:QAM32 QKI31:QKI32 QUE31:QUE32 REA31:REA32 RNW31:RNW32 RXS31:RXS32 SHO31:SHO32 SRK31:SRK32 TBG31:TBG32 TLC31:TLC32 TUY31:TUY32 UEU31:UEU32 UOQ31:UOQ32 UYM31:UYM32 VII31:VII32 VSE31:VSE32 WCA31:WCA32 WLW31:WLW32 WVS31:WVS32 K65567:K65568 JG65567:JG65568 TC65567:TC65568 ACY65567:ACY65568 AMU65567:AMU65568 AWQ65567:AWQ65568 BGM65567:BGM65568 BQI65567:BQI65568 CAE65567:CAE65568 CKA65567:CKA65568 CTW65567:CTW65568 DDS65567:DDS65568 DNO65567:DNO65568 DXK65567:DXK65568 EHG65567:EHG65568 ERC65567:ERC65568 FAY65567:FAY65568 FKU65567:FKU65568 FUQ65567:FUQ65568 GEM65567:GEM65568 GOI65567:GOI65568 GYE65567:GYE65568 HIA65567:HIA65568 HRW65567:HRW65568 IBS65567:IBS65568 ILO65567:ILO65568 IVK65567:IVK65568 JFG65567:JFG65568 JPC65567:JPC65568 JYY65567:JYY65568 KIU65567:KIU65568 KSQ65567:KSQ65568 LCM65567:LCM65568 LMI65567:LMI65568 LWE65567:LWE65568 MGA65567:MGA65568 MPW65567:MPW65568 MZS65567:MZS65568 NJO65567:NJO65568 NTK65567:NTK65568 ODG65567:ODG65568 ONC65567:ONC65568 OWY65567:OWY65568 PGU65567:PGU65568 PQQ65567:PQQ65568 QAM65567:QAM65568 QKI65567:QKI65568 QUE65567:QUE65568 REA65567:REA65568 RNW65567:RNW65568 RXS65567:RXS65568 SHO65567:SHO65568 SRK65567:SRK65568 TBG65567:TBG65568 TLC65567:TLC65568 TUY65567:TUY65568 UEU65567:UEU65568 UOQ65567:UOQ65568 UYM65567:UYM65568 VII65567:VII65568 VSE65567:VSE65568 WCA65567:WCA65568 WLW65567:WLW65568 WVS65567:WVS65568 K131103:K131104 JG131103:JG131104 TC131103:TC131104 ACY131103:ACY131104 AMU131103:AMU131104 AWQ131103:AWQ131104 BGM131103:BGM131104 BQI131103:BQI131104 CAE131103:CAE131104 CKA131103:CKA131104 CTW131103:CTW131104 DDS131103:DDS131104 DNO131103:DNO131104 DXK131103:DXK131104 EHG131103:EHG131104 ERC131103:ERC131104 FAY131103:FAY131104 FKU131103:FKU131104 FUQ131103:FUQ131104 GEM131103:GEM131104 GOI131103:GOI131104 GYE131103:GYE131104 HIA131103:HIA131104 HRW131103:HRW131104 IBS131103:IBS131104 ILO131103:ILO131104 IVK131103:IVK131104 JFG131103:JFG131104 JPC131103:JPC131104 JYY131103:JYY131104 KIU131103:KIU131104 KSQ131103:KSQ131104 LCM131103:LCM131104 LMI131103:LMI131104 LWE131103:LWE131104 MGA131103:MGA131104 MPW131103:MPW131104 MZS131103:MZS131104 NJO131103:NJO131104 NTK131103:NTK131104 ODG131103:ODG131104 ONC131103:ONC131104 OWY131103:OWY131104 PGU131103:PGU131104 PQQ131103:PQQ131104 QAM131103:QAM131104 QKI131103:QKI131104 QUE131103:QUE131104 REA131103:REA131104 RNW131103:RNW131104 RXS131103:RXS131104 SHO131103:SHO131104 SRK131103:SRK131104 TBG131103:TBG131104 TLC131103:TLC131104 TUY131103:TUY131104 UEU131103:UEU131104 UOQ131103:UOQ131104 UYM131103:UYM131104 VII131103:VII131104 VSE131103:VSE131104 WCA131103:WCA131104 WLW131103:WLW131104 WVS131103:WVS131104 K196639:K196640 JG196639:JG196640 TC196639:TC196640 ACY196639:ACY196640 AMU196639:AMU196640 AWQ196639:AWQ196640 BGM196639:BGM196640 BQI196639:BQI196640 CAE196639:CAE196640 CKA196639:CKA196640 CTW196639:CTW196640 DDS196639:DDS196640 DNO196639:DNO196640 DXK196639:DXK196640 EHG196639:EHG196640 ERC196639:ERC196640 FAY196639:FAY196640 FKU196639:FKU196640 FUQ196639:FUQ196640 GEM196639:GEM196640 GOI196639:GOI196640 GYE196639:GYE196640 HIA196639:HIA196640 HRW196639:HRW196640 IBS196639:IBS196640 ILO196639:ILO196640 IVK196639:IVK196640 JFG196639:JFG196640 JPC196639:JPC196640 JYY196639:JYY196640 KIU196639:KIU196640 KSQ196639:KSQ196640 LCM196639:LCM196640 LMI196639:LMI196640 LWE196639:LWE196640 MGA196639:MGA196640 MPW196639:MPW196640 MZS196639:MZS196640 NJO196639:NJO196640 NTK196639:NTK196640 ODG196639:ODG196640 ONC196639:ONC196640 OWY196639:OWY196640 PGU196639:PGU196640 PQQ196639:PQQ196640 QAM196639:QAM196640 QKI196639:QKI196640 QUE196639:QUE196640 REA196639:REA196640 RNW196639:RNW196640 RXS196639:RXS196640 SHO196639:SHO196640 SRK196639:SRK196640 TBG196639:TBG196640 TLC196639:TLC196640 TUY196639:TUY196640 UEU196639:UEU196640 UOQ196639:UOQ196640 UYM196639:UYM196640 VII196639:VII196640 VSE196639:VSE196640 WCA196639:WCA196640 WLW196639:WLW196640 WVS196639:WVS196640 K262175:K262176 JG262175:JG262176 TC262175:TC262176 ACY262175:ACY262176 AMU262175:AMU262176 AWQ262175:AWQ262176 BGM262175:BGM262176 BQI262175:BQI262176 CAE262175:CAE262176 CKA262175:CKA262176 CTW262175:CTW262176 DDS262175:DDS262176 DNO262175:DNO262176 DXK262175:DXK262176 EHG262175:EHG262176 ERC262175:ERC262176 FAY262175:FAY262176 FKU262175:FKU262176 FUQ262175:FUQ262176 GEM262175:GEM262176 GOI262175:GOI262176 GYE262175:GYE262176 HIA262175:HIA262176 HRW262175:HRW262176 IBS262175:IBS262176 ILO262175:ILO262176 IVK262175:IVK262176 JFG262175:JFG262176 JPC262175:JPC262176 JYY262175:JYY262176 KIU262175:KIU262176 KSQ262175:KSQ262176 LCM262175:LCM262176 LMI262175:LMI262176 LWE262175:LWE262176 MGA262175:MGA262176 MPW262175:MPW262176 MZS262175:MZS262176 NJO262175:NJO262176 NTK262175:NTK262176 ODG262175:ODG262176 ONC262175:ONC262176 OWY262175:OWY262176 PGU262175:PGU262176 PQQ262175:PQQ262176 QAM262175:QAM262176 QKI262175:QKI262176 QUE262175:QUE262176 REA262175:REA262176 RNW262175:RNW262176 RXS262175:RXS262176 SHO262175:SHO262176 SRK262175:SRK262176 TBG262175:TBG262176 TLC262175:TLC262176 TUY262175:TUY262176 UEU262175:UEU262176 UOQ262175:UOQ262176 UYM262175:UYM262176 VII262175:VII262176 VSE262175:VSE262176 WCA262175:WCA262176 WLW262175:WLW262176 WVS262175:WVS262176 K327711:K327712 JG327711:JG327712 TC327711:TC327712 ACY327711:ACY327712 AMU327711:AMU327712 AWQ327711:AWQ327712 BGM327711:BGM327712 BQI327711:BQI327712 CAE327711:CAE327712 CKA327711:CKA327712 CTW327711:CTW327712 DDS327711:DDS327712 DNO327711:DNO327712 DXK327711:DXK327712 EHG327711:EHG327712 ERC327711:ERC327712 FAY327711:FAY327712 FKU327711:FKU327712 FUQ327711:FUQ327712 GEM327711:GEM327712 GOI327711:GOI327712 GYE327711:GYE327712 HIA327711:HIA327712 HRW327711:HRW327712 IBS327711:IBS327712 ILO327711:ILO327712 IVK327711:IVK327712 JFG327711:JFG327712 JPC327711:JPC327712 JYY327711:JYY327712 KIU327711:KIU327712 KSQ327711:KSQ327712 LCM327711:LCM327712 LMI327711:LMI327712 LWE327711:LWE327712 MGA327711:MGA327712 MPW327711:MPW327712 MZS327711:MZS327712 NJO327711:NJO327712 NTK327711:NTK327712 ODG327711:ODG327712 ONC327711:ONC327712 OWY327711:OWY327712 PGU327711:PGU327712 PQQ327711:PQQ327712 QAM327711:QAM327712 QKI327711:QKI327712 QUE327711:QUE327712 REA327711:REA327712 RNW327711:RNW327712 RXS327711:RXS327712 SHO327711:SHO327712 SRK327711:SRK327712 TBG327711:TBG327712 TLC327711:TLC327712 TUY327711:TUY327712 UEU327711:UEU327712 UOQ327711:UOQ327712 UYM327711:UYM327712 VII327711:VII327712 VSE327711:VSE327712 WCA327711:WCA327712 WLW327711:WLW327712 WVS327711:WVS327712 K393247:K393248 JG393247:JG393248 TC393247:TC393248 ACY393247:ACY393248 AMU393247:AMU393248 AWQ393247:AWQ393248 BGM393247:BGM393248 BQI393247:BQI393248 CAE393247:CAE393248 CKA393247:CKA393248 CTW393247:CTW393248 DDS393247:DDS393248 DNO393247:DNO393248 DXK393247:DXK393248 EHG393247:EHG393248 ERC393247:ERC393248 FAY393247:FAY393248 FKU393247:FKU393248 FUQ393247:FUQ393248 GEM393247:GEM393248 GOI393247:GOI393248 GYE393247:GYE393248 HIA393247:HIA393248 HRW393247:HRW393248 IBS393247:IBS393248 ILO393247:ILO393248 IVK393247:IVK393248 JFG393247:JFG393248 JPC393247:JPC393248 JYY393247:JYY393248 KIU393247:KIU393248 KSQ393247:KSQ393248 LCM393247:LCM393248 LMI393247:LMI393248 LWE393247:LWE393248 MGA393247:MGA393248 MPW393247:MPW393248 MZS393247:MZS393248 NJO393247:NJO393248 NTK393247:NTK393248 ODG393247:ODG393248 ONC393247:ONC393248 OWY393247:OWY393248 PGU393247:PGU393248 PQQ393247:PQQ393248 QAM393247:QAM393248 QKI393247:QKI393248 QUE393247:QUE393248 REA393247:REA393248 RNW393247:RNW393248 RXS393247:RXS393248 SHO393247:SHO393248 SRK393247:SRK393248 TBG393247:TBG393248 TLC393247:TLC393248 TUY393247:TUY393248 UEU393247:UEU393248 UOQ393247:UOQ393248 UYM393247:UYM393248 VII393247:VII393248 VSE393247:VSE393248 WCA393247:WCA393248 WLW393247:WLW393248 WVS393247:WVS393248 K458783:K458784 JG458783:JG458784 TC458783:TC458784 ACY458783:ACY458784 AMU458783:AMU458784 AWQ458783:AWQ458784 BGM458783:BGM458784 BQI458783:BQI458784 CAE458783:CAE458784 CKA458783:CKA458784 CTW458783:CTW458784 DDS458783:DDS458784 DNO458783:DNO458784 DXK458783:DXK458784 EHG458783:EHG458784 ERC458783:ERC458784 FAY458783:FAY458784 FKU458783:FKU458784 FUQ458783:FUQ458784 GEM458783:GEM458784 GOI458783:GOI458784 GYE458783:GYE458784 HIA458783:HIA458784 HRW458783:HRW458784 IBS458783:IBS458784 ILO458783:ILO458784 IVK458783:IVK458784 JFG458783:JFG458784 JPC458783:JPC458784 JYY458783:JYY458784 KIU458783:KIU458784 KSQ458783:KSQ458784 LCM458783:LCM458784 LMI458783:LMI458784 LWE458783:LWE458784 MGA458783:MGA458784 MPW458783:MPW458784 MZS458783:MZS458784 NJO458783:NJO458784 NTK458783:NTK458784 ODG458783:ODG458784 ONC458783:ONC458784 OWY458783:OWY458784 PGU458783:PGU458784 PQQ458783:PQQ458784 QAM458783:QAM458784 QKI458783:QKI458784 QUE458783:QUE458784 REA458783:REA458784 RNW458783:RNW458784 RXS458783:RXS458784 SHO458783:SHO458784 SRK458783:SRK458784 TBG458783:TBG458784 TLC458783:TLC458784 TUY458783:TUY458784 UEU458783:UEU458784 UOQ458783:UOQ458784 UYM458783:UYM458784 VII458783:VII458784 VSE458783:VSE458784 WCA458783:WCA458784 WLW458783:WLW458784 WVS458783:WVS458784 K524319:K524320 JG524319:JG524320 TC524319:TC524320 ACY524319:ACY524320 AMU524319:AMU524320 AWQ524319:AWQ524320 BGM524319:BGM524320 BQI524319:BQI524320 CAE524319:CAE524320 CKA524319:CKA524320 CTW524319:CTW524320 DDS524319:DDS524320 DNO524319:DNO524320 DXK524319:DXK524320 EHG524319:EHG524320 ERC524319:ERC524320 FAY524319:FAY524320 FKU524319:FKU524320 FUQ524319:FUQ524320 GEM524319:GEM524320 GOI524319:GOI524320 GYE524319:GYE524320 HIA524319:HIA524320 HRW524319:HRW524320 IBS524319:IBS524320 ILO524319:ILO524320 IVK524319:IVK524320 JFG524319:JFG524320 JPC524319:JPC524320 JYY524319:JYY524320 KIU524319:KIU524320 KSQ524319:KSQ524320 LCM524319:LCM524320 LMI524319:LMI524320 LWE524319:LWE524320 MGA524319:MGA524320 MPW524319:MPW524320 MZS524319:MZS524320 NJO524319:NJO524320 NTK524319:NTK524320 ODG524319:ODG524320 ONC524319:ONC524320 OWY524319:OWY524320 PGU524319:PGU524320 PQQ524319:PQQ524320 QAM524319:QAM524320 QKI524319:QKI524320 QUE524319:QUE524320 REA524319:REA524320 RNW524319:RNW524320 RXS524319:RXS524320 SHO524319:SHO524320 SRK524319:SRK524320 TBG524319:TBG524320 TLC524319:TLC524320 TUY524319:TUY524320 UEU524319:UEU524320 UOQ524319:UOQ524320 UYM524319:UYM524320 VII524319:VII524320 VSE524319:VSE524320 WCA524319:WCA524320 WLW524319:WLW524320 WVS524319:WVS524320 K589855:K589856 JG589855:JG589856 TC589855:TC589856 ACY589855:ACY589856 AMU589855:AMU589856 AWQ589855:AWQ589856 BGM589855:BGM589856 BQI589855:BQI589856 CAE589855:CAE589856 CKA589855:CKA589856 CTW589855:CTW589856 DDS589855:DDS589856 DNO589855:DNO589856 DXK589855:DXK589856 EHG589855:EHG589856 ERC589855:ERC589856 FAY589855:FAY589856 FKU589855:FKU589856 FUQ589855:FUQ589856 GEM589855:GEM589856 GOI589855:GOI589856 GYE589855:GYE589856 HIA589855:HIA589856 HRW589855:HRW589856 IBS589855:IBS589856 ILO589855:ILO589856 IVK589855:IVK589856 JFG589855:JFG589856 JPC589855:JPC589856 JYY589855:JYY589856 KIU589855:KIU589856 KSQ589855:KSQ589856 LCM589855:LCM589856 LMI589855:LMI589856 LWE589855:LWE589856 MGA589855:MGA589856 MPW589855:MPW589856 MZS589855:MZS589856 NJO589855:NJO589856 NTK589855:NTK589856 ODG589855:ODG589856 ONC589855:ONC589856 OWY589855:OWY589856 PGU589855:PGU589856 PQQ589855:PQQ589856 QAM589855:QAM589856 QKI589855:QKI589856 QUE589855:QUE589856 REA589855:REA589856 RNW589855:RNW589856 RXS589855:RXS589856 SHO589855:SHO589856 SRK589855:SRK589856 TBG589855:TBG589856 TLC589855:TLC589856 TUY589855:TUY589856 UEU589855:UEU589856 UOQ589855:UOQ589856 UYM589855:UYM589856 VII589855:VII589856 VSE589855:VSE589856 WCA589855:WCA589856 WLW589855:WLW589856 WVS589855:WVS589856 K655391:K655392 JG655391:JG655392 TC655391:TC655392 ACY655391:ACY655392 AMU655391:AMU655392 AWQ655391:AWQ655392 BGM655391:BGM655392 BQI655391:BQI655392 CAE655391:CAE655392 CKA655391:CKA655392 CTW655391:CTW655392 DDS655391:DDS655392 DNO655391:DNO655392 DXK655391:DXK655392 EHG655391:EHG655392 ERC655391:ERC655392 FAY655391:FAY655392 FKU655391:FKU655392 FUQ655391:FUQ655392 GEM655391:GEM655392 GOI655391:GOI655392 GYE655391:GYE655392 HIA655391:HIA655392 HRW655391:HRW655392 IBS655391:IBS655392 ILO655391:ILO655392 IVK655391:IVK655392 JFG655391:JFG655392 JPC655391:JPC655392 JYY655391:JYY655392 KIU655391:KIU655392 KSQ655391:KSQ655392 LCM655391:LCM655392 LMI655391:LMI655392 LWE655391:LWE655392 MGA655391:MGA655392 MPW655391:MPW655392 MZS655391:MZS655392 NJO655391:NJO655392 NTK655391:NTK655392 ODG655391:ODG655392 ONC655391:ONC655392 OWY655391:OWY655392 PGU655391:PGU655392 PQQ655391:PQQ655392 QAM655391:QAM655392 QKI655391:QKI655392 QUE655391:QUE655392 REA655391:REA655392 RNW655391:RNW655392 RXS655391:RXS655392 SHO655391:SHO655392 SRK655391:SRK655392 TBG655391:TBG655392 TLC655391:TLC655392 TUY655391:TUY655392 UEU655391:UEU655392 UOQ655391:UOQ655392 UYM655391:UYM655392 VII655391:VII655392 VSE655391:VSE655392 WCA655391:WCA655392 WLW655391:WLW655392 WVS655391:WVS655392 K720927:K720928 JG720927:JG720928 TC720927:TC720928 ACY720927:ACY720928 AMU720927:AMU720928 AWQ720927:AWQ720928 BGM720927:BGM720928 BQI720927:BQI720928 CAE720927:CAE720928 CKA720927:CKA720928 CTW720927:CTW720928 DDS720927:DDS720928 DNO720927:DNO720928 DXK720927:DXK720928 EHG720927:EHG720928 ERC720927:ERC720928 FAY720927:FAY720928 FKU720927:FKU720928 FUQ720927:FUQ720928 GEM720927:GEM720928 GOI720927:GOI720928 GYE720927:GYE720928 HIA720927:HIA720928 HRW720927:HRW720928 IBS720927:IBS720928 ILO720927:ILO720928 IVK720927:IVK720928 JFG720927:JFG720928 JPC720927:JPC720928 JYY720927:JYY720928 KIU720927:KIU720928 KSQ720927:KSQ720928 LCM720927:LCM720928 LMI720927:LMI720928 LWE720927:LWE720928 MGA720927:MGA720928 MPW720927:MPW720928 MZS720927:MZS720928 NJO720927:NJO720928 NTK720927:NTK720928 ODG720927:ODG720928 ONC720927:ONC720928 OWY720927:OWY720928 PGU720927:PGU720928 PQQ720927:PQQ720928 QAM720927:QAM720928 QKI720927:QKI720928 QUE720927:QUE720928 REA720927:REA720928 RNW720927:RNW720928 RXS720927:RXS720928 SHO720927:SHO720928 SRK720927:SRK720928 TBG720927:TBG720928 TLC720927:TLC720928 TUY720927:TUY720928 UEU720927:UEU720928 UOQ720927:UOQ720928 UYM720927:UYM720928 VII720927:VII720928 VSE720927:VSE720928 WCA720927:WCA720928 WLW720927:WLW720928 WVS720927:WVS720928 K786463:K786464 JG786463:JG786464 TC786463:TC786464 ACY786463:ACY786464 AMU786463:AMU786464 AWQ786463:AWQ786464 BGM786463:BGM786464 BQI786463:BQI786464 CAE786463:CAE786464 CKA786463:CKA786464 CTW786463:CTW786464 DDS786463:DDS786464 DNO786463:DNO786464 DXK786463:DXK786464 EHG786463:EHG786464 ERC786463:ERC786464 FAY786463:FAY786464 FKU786463:FKU786464 FUQ786463:FUQ786464 GEM786463:GEM786464 GOI786463:GOI786464 GYE786463:GYE786464 HIA786463:HIA786464 HRW786463:HRW786464 IBS786463:IBS786464 ILO786463:ILO786464 IVK786463:IVK786464 JFG786463:JFG786464 JPC786463:JPC786464 JYY786463:JYY786464 KIU786463:KIU786464 KSQ786463:KSQ786464 LCM786463:LCM786464 LMI786463:LMI786464 LWE786463:LWE786464 MGA786463:MGA786464 MPW786463:MPW786464 MZS786463:MZS786464 NJO786463:NJO786464 NTK786463:NTK786464 ODG786463:ODG786464 ONC786463:ONC786464 OWY786463:OWY786464 PGU786463:PGU786464 PQQ786463:PQQ786464 QAM786463:QAM786464 QKI786463:QKI786464 QUE786463:QUE786464 REA786463:REA786464 RNW786463:RNW786464 RXS786463:RXS786464 SHO786463:SHO786464 SRK786463:SRK786464 TBG786463:TBG786464 TLC786463:TLC786464 TUY786463:TUY786464 UEU786463:UEU786464 UOQ786463:UOQ786464 UYM786463:UYM786464 VII786463:VII786464 VSE786463:VSE786464 WCA786463:WCA786464 WLW786463:WLW786464 WVS786463:WVS786464 K851999:K852000 JG851999:JG852000 TC851999:TC852000 ACY851999:ACY852000 AMU851999:AMU852000 AWQ851999:AWQ852000 BGM851999:BGM852000 BQI851999:BQI852000 CAE851999:CAE852000 CKA851999:CKA852000 CTW851999:CTW852000 DDS851999:DDS852000 DNO851999:DNO852000 DXK851999:DXK852000 EHG851999:EHG852000 ERC851999:ERC852000 FAY851999:FAY852000 FKU851999:FKU852000 FUQ851999:FUQ852000 GEM851999:GEM852000 GOI851999:GOI852000 GYE851999:GYE852000 HIA851999:HIA852000 HRW851999:HRW852000 IBS851999:IBS852000 ILO851999:ILO852000 IVK851999:IVK852000 JFG851999:JFG852000 JPC851999:JPC852000 JYY851999:JYY852000 KIU851999:KIU852000 KSQ851999:KSQ852000 LCM851999:LCM852000 LMI851999:LMI852000 LWE851999:LWE852000 MGA851999:MGA852000 MPW851999:MPW852000 MZS851999:MZS852000 NJO851999:NJO852000 NTK851999:NTK852000 ODG851999:ODG852000 ONC851999:ONC852000 OWY851999:OWY852000 PGU851999:PGU852000 PQQ851999:PQQ852000 QAM851999:QAM852000 QKI851999:QKI852000 QUE851999:QUE852000 REA851999:REA852000 RNW851999:RNW852000 RXS851999:RXS852000 SHO851999:SHO852000 SRK851999:SRK852000 TBG851999:TBG852000 TLC851999:TLC852000 TUY851999:TUY852000 UEU851999:UEU852000 UOQ851999:UOQ852000 UYM851999:UYM852000 VII851999:VII852000 VSE851999:VSE852000 WCA851999:WCA852000 WLW851999:WLW852000 WVS851999:WVS852000 K917535:K917536 JG917535:JG917536 TC917535:TC917536 ACY917535:ACY917536 AMU917535:AMU917536 AWQ917535:AWQ917536 BGM917535:BGM917536 BQI917535:BQI917536 CAE917535:CAE917536 CKA917535:CKA917536 CTW917535:CTW917536 DDS917535:DDS917536 DNO917535:DNO917536 DXK917535:DXK917536 EHG917535:EHG917536 ERC917535:ERC917536 FAY917535:FAY917536 FKU917535:FKU917536 FUQ917535:FUQ917536 GEM917535:GEM917536 GOI917535:GOI917536 GYE917535:GYE917536 HIA917535:HIA917536 HRW917535:HRW917536 IBS917535:IBS917536 ILO917535:ILO917536 IVK917535:IVK917536 JFG917535:JFG917536 JPC917535:JPC917536 JYY917535:JYY917536 KIU917535:KIU917536 KSQ917535:KSQ917536 LCM917535:LCM917536 LMI917535:LMI917536 LWE917535:LWE917536 MGA917535:MGA917536 MPW917535:MPW917536 MZS917535:MZS917536 NJO917535:NJO917536 NTK917535:NTK917536 ODG917535:ODG917536 ONC917535:ONC917536 OWY917535:OWY917536 PGU917535:PGU917536 PQQ917535:PQQ917536 QAM917535:QAM917536 QKI917535:QKI917536 QUE917535:QUE917536 REA917535:REA917536 RNW917535:RNW917536 RXS917535:RXS917536 SHO917535:SHO917536 SRK917535:SRK917536 TBG917535:TBG917536 TLC917535:TLC917536 TUY917535:TUY917536 UEU917535:UEU917536 UOQ917535:UOQ917536 UYM917535:UYM917536 VII917535:VII917536 VSE917535:VSE917536 WCA917535:WCA917536 WLW917535:WLW917536 WVS917535:WVS917536 K983071:K983072 JG983071:JG983072 TC983071:TC983072 ACY983071:ACY983072 AMU983071:AMU983072 AWQ983071:AWQ983072 BGM983071:BGM983072 BQI983071:BQI983072 CAE983071:CAE983072 CKA983071:CKA983072 CTW983071:CTW983072 DDS983071:DDS983072 DNO983071:DNO983072 DXK983071:DXK983072 EHG983071:EHG983072 ERC983071:ERC983072 FAY983071:FAY983072 FKU983071:FKU983072 FUQ983071:FUQ983072 GEM983071:GEM983072 GOI983071:GOI983072 GYE983071:GYE983072 HIA983071:HIA983072 HRW983071:HRW983072 IBS983071:IBS983072 ILO983071:ILO983072 IVK983071:IVK983072 JFG983071:JFG983072 JPC983071:JPC983072 JYY983071:JYY983072 KIU983071:KIU983072 KSQ983071:KSQ983072 LCM983071:LCM983072 LMI983071:LMI983072 LWE983071:LWE983072 MGA983071:MGA983072 MPW983071:MPW983072 MZS983071:MZS983072 NJO983071:NJO983072 NTK983071:NTK983072 ODG983071:ODG983072 ONC983071:ONC983072 OWY983071:OWY983072 PGU983071:PGU983072 PQQ983071:PQQ983072 QAM983071:QAM983072 QKI983071:QKI983072 QUE983071:QUE983072 REA983071:REA983072 RNW983071:RNW983072 RXS983071:RXS983072 SHO983071:SHO983072 SRK983071:SRK983072 TBG983071:TBG983072 TLC983071:TLC983072 TUY983071:TUY983072 UEU983071:UEU983072 UOQ983071:UOQ983072 UYM983071:UYM983072 VII983071:VII983072 VSE983071:VSE983072 WCA983071:WCA983072 WLW983071:WLW983072 WVS983071:WVS983072 U31:U32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WMG31:WMG32 WWC31:WWC32 U65567:U65568 JQ65567:JQ65568 TM65567:TM65568 ADI65567:ADI65568 ANE65567:ANE65568 AXA65567:AXA65568 BGW65567:BGW65568 BQS65567:BQS65568 CAO65567:CAO65568 CKK65567:CKK65568 CUG65567:CUG65568 DEC65567:DEC65568 DNY65567:DNY65568 DXU65567:DXU65568 EHQ65567:EHQ65568 ERM65567:ERM65568 FBI65567:FBI65568 FLE65567:FLE65568 FVA65567:FVA65568 GEW65567:GEW65568 GOS65567:GOS65568 GYO65567:GYO65568 HIK65567:HIK65568 HSG65567:HSG65568 ICC65567:ICC65568 ILY65567:ILY65568 IVU65567:IVU65568 JFQ65567:JFQ65568 JPM65567:JPM65568 JZI65567:JZI65568 KJE65567:KJE65568 KTA65567:KTA65568 LCW65567:LCW65568 LMS65567:LMS65568 LWO65567:LWO65568 MGK65567:MGK65568 MQG65567:MQG65568 NAC65567:NAC65568 NJY65567:NJY65568 NTU65567:NTU65568 ODQ65567:ODQ65568 ONM65567:ONM65568 OXI65567:OXI65568 PHE65567:PHE65568 PRA65567:PRA65568 QAW65567:QAW65568 QKS65567:QKS65568 QUO65567:QUO65568 REK65567:REK65568 ROG65567:ROG65568 RYC65567:RYC65568 SHY65567:SHY65568 SRU65567:SRU65568 TBQ65567:TBQ65568 TLM65567:TLM65568 TVI65567:TVI65568 UFE65567:UFE65568 UPA65567:UPA65568 UYW65567:UYW65568 VIS65567:VIS65568 VSO65567:VSO65568 WCK65567:WCK65568 WMG65567:WMG65568 WWC65567:WWC65568 U131103:U131104 JQ131103:JQ131104 TM131103:TM131104 ADI131103:ADI131104 ANE131103:ANE131104 AXA131103:AXA131104 BGW131103:BGW131104 BQS131103:BQS131104 CAO131103:CAO131104 CKK131103:CKK131104 CUG131103:CUG131104 DEC131103:DEC131104 DNY131103:DNY131104 DXU131103:DXU131104 EHQ131103:EHQ131104 ERM131103:ERM131104 FBI131103:FBI131104 FLE131103:FLE131104 FVA131103:FVA131104 GEW131103:GEW131104 GOS131103:GOS131104 GYO131103:GYO131104 HIK131103:HIK131104 HSG131103:HSG131104 ICC131103:ICC131104 ILY131103:ILY131104 IVU131103:IVU131104 JFQ131103:JFQ131104 JPM131103:JPM131104 JZI131103:JZI131104 KJE131103:KJE131104 KTA131103:KTA131104 LCW131103:LCW131104 LMS131103:LMS131104 LWO131103:LWO131104 MGK131103:MGK131104 MQG131103:MQG131104 NAC131103:NAC131104 NJY131103:NJY131104 NTU131103:NTU131104 ODQ131103:ODQ131104 ONM131103:ONM131104 OXI131103:OXI131104 PHE131103:PHE131104 PRA131103:PRA131104 QAW131103:QAW131104 QKS131103:QKS131104 QUO131103:QUO131104 REK131103:REK131104 ROG131103:ROG131104 RYC131103:RYC131104 SHY131103:SHY131104 SRU131103:SRU131104 TBQ131103:TBQ131104 TLM131103:TLM131104 TVI131103:TVI131104 UFE131103:UFE131104 UPA131103:UPA131104 UYW131103:UYW131104 VIS131103:VIS131104 VSO131103:VSO131104 WCK131103:WCK131104 WMG131103:WMG131104 WWC131103:WWC131104 U196639:U196640 JQ196639:JQ196640 TM196639:TM196640 ADI196639:ADI196640 ANE196639:ANE196640 AXA196639:AXA196640 BGW196639:BGW196640 BQS196639:BQS196640 CAO196639:CAO196640 CKK196639:CKK196640 CUG196639:CUG196640 DEC196639:DEC196640 DNY196639:DNY196640 DXU196639:DXU196640 EHQ196639:EHQ196640 ERM196639:ERM196640 FBI196639:FBI196640 FLE196639:FLE196640 FVA196639:FVA196640 GEW196639:GEW196640 GOS196639:GOS196640 GYO196639:GYO196640 HIK196639:HIK196640 HSG196639:HSG196640 ICC196639:ICC196640 ILY196639:ILY196640 IVU196639:IVU196640 JFQ196639:JFQ196640 JPM196639:JPM196640 JZI196639:JZI196640 KJE196639:KJE196640 KTA196639:KTA196640 LCW196639:LCW196640 LMS196639:LMS196640 LWO196639:LWO196640 MGK196639:MGK196640 MQG196639:MQG196640 NAC196639:NAC196640 NJY196639:NJY196640 NTU196639:NTU196640 ODQ196639:ODQ196640 ONM196639:ONM196640 OXI196639:OXI196640 PHE196639:PHE196640 PRA196639:PRA196640 QAW196639:QAW196640 QKS196639:QKS196640 QUO196639:QUO196640 REK196639:REK196640 ROG196639:ROG196640 RYC196639:RYC196640 SHY196639:SHY196640 SRU196639:SRU196640 TBQ196639:TBQ196640 TLM196639:TLM196640 TVI196639:TVI196640 UFE196639:UFE196640 UPA196639:UPA196640 UYW196639:UYW196640 VIS196639:VIS196640 VSO196639:VSO196640 WCK196639:WCK196640 WMG196639:WMG196640 WWC196639:WWC196640 U262175:U262176 JQ262175:JQ262176 TM262175:TM262176 ADI262175:ADI262176 ANE262175:ANE262176 AXA262175:AXA262176 BGW262175:BGW262176 BQS262175:BQS262176 CAO262175:CAO262176 CKK262175:CKK262176 CUG262175:CUG262176 DEC262175:DEC262176 DNY262175:DNY262176 DXU262175:DXU262176 EHQ262175:EHQ262176 ERM262175:ERM262176 FBI262175:FBI262176 FLE262175:FLE262176 FVA262175:FVA262176 GEW262175:GEW262176 GOS262175:GOS262176 GYO262175:GYO262176 HIK262175:HIK262176 HSG262175:HSG262176 ICC262175:ICC262176 ILY262175:ILY262176 IVU262175:IVU262176 JFQ262175:JFQ262176 JPM262175:JPM262176 JZI262175:JZI262176 KJE262175:KJE262176 KTA262175:KTA262176 LCW262175:LCW262176 LMS262175:LMS262176 LWO262175:LWO262176 MGK262175:MGK262176 MQG262175:MQG262176 NAC262175:NAC262176 NJY262175:NJY262176 NTU262175:NTU262176 ODQ262175:ODQ262176 ONM262175:ONM262176 OXI262175:OXI262176 PHE262175:PHE262176 PRA262175:PRA262176 QAW262175:QAW262176 QKS262175:QKS262176 QUO262175:QUO262176 REK262175:REK262176 ROG262175:ROG262176 RYC262175:RYC262176 SHY262175:SHY262176 SRU262175:SRU262176 TBQ262175:TBQ262176 TLM262175:TLM262176 TVI262175:TVI262176 UFE262175:UFE262176 UPA262175:UPA262176 UYW262175:UYW262176 VIS262175:VIS262176 VSO262175:VSO262176 WCK262175:WCK262176 WMG262175:WMG262176 WWC262175:WWC262176 U327711:U327712 JQ327711:JQ327712 TM327711:TM327712 ADI327711:ADI327712 ANE327711:ANE327712 AXA327711:AXA327712 BGW327711:BGW327712 BQS327711:BQS327712 CAO327711:CAO327712 CKK327711:CKK327712 CUG327711:CUG327712 DEC327711:DEC327712 DNY327711:DNY327712 DXU327711:DXU327712 EHQ327711:EHQ327712 ERM327711:ERM327712 FBI327711:FBI327712 FLE327711:FLE327712 FVA327711:FVA327712 GEW327711:GEW327712 GOS327711:GOS327712 GYO327711:GYO327712 HIK327711:HIK327712 HSG327711:HSG327712 ICC327711:ICC327712 ILY327711:ILY327712 IVU327711:IVU327712 JFQ327711:JFQ327712 JPM327711:JPM327712 JZI327711:JZI327712 KJE327711:KJE327712 KTA327711:KTA327712 LCW327711:LCW327712 LMS327711:LMS327712 LWO327711:LWO327712 MGK327711:MGK327712 MQG327711:MQG327712 NAC327711:NAC327712 NJY327711:NJY327712 NTU327711:NTU327712 ODQ327711:ODQ327712 ONM327711:ONM327712 OXI327711:OXI327712 PHE327711:PHE327712 PRA327711:PRA327712 QAW327711:QAW327712 QKS327711:QKS327712 QUO327711:QUO327712 REK327711:REK327712 ROG327711:ROG327712 RYC327711:RYC327712 SHY327711:SHY327712 SRU327711:SRU327712 TBQ327711:TBQ327712 TLM327711:TLM327712 TVI327711:TVI327712 UFE327711:UFE327712 UPA327711:UPA327712 UYW327711:UYW327712 VIS327711:VIS327712 VSO327711:VSO327712 WCK327711:WCK327712 WMG327711:WMG327712 WWC327711:WWC327712 U393247:U393248 JQ393247:JQ393248 TM393247:TM393248 ADI393247:ADI393248 ANE393247:ANE393248 AXA393247:AXA393248 BGW393247:BGW393248 BQS393247:BQS393248 CAO393247:CAO393248 CKK393247:CKK393248 CUG393247:CUG393248 DEC393247:DEC393248 DNY393247:DNY393248 DXU393247:DXU393248 EHQ393247:EHQ393248 ERM393247:ERM393248 FBI393247:FBI393248 FLE393247:FLE393248 FVA393247:FVA393248 GEW393247:GEW393248 GOS393247:GOS393248 GYO393247:GYO393248 HIK393247:HIK393248 HSG393247:HSG393248 ICC393247:ICC393248 ILY393247:ILY393248 IVU393247:IVU393248 JFQ393247:JFQ393248 JPM393247:JPM393248 JZI393247:JZI393248 KJE393247:KJE393248 KTA393247:KTA393248 LCW393247:LCW393248 LMS393247:LMS393248 LWO393247:LWO393248 MGK393247:MGK393248 MQG393247:MQG393248 NAC393247:NAC393248 NJY393247:NJY393248 NTU393247:NTU393248 ODQ393247:ODQ393248 ONM393247:ONM393248 OXI393247:OXI393248 PHE393247:PHE393248 PRA393247:PRA393248 QAW393247:QAW393248 QKS393247:QKS393248 QUO393247:QUO393248 REK393247:REK393248 ROG393247:ROG393248 RYC393247:RYC393248 SHY393247:SHY393248 SRU393247:SRU393248 TBQ393247:TBQ393248 TLM393247:TLM393248 TVI393247:TVI393248 UFE393247:UFE393248 UPA393247:UPA393248 UYW393247:UYW393248 VIS393247:VIS393248 VSO393247:VSO393248 WCK393247:WCK393248 WMG393247:WMG393248 WWC393247:WWC393248 U458783:U458784 JQ458783:JQ458784 TM458783:TM458784 ADI458783:ADI458784 ANE458783:ANE458784 AXA458783:AXA458784 BGW458783:BGW458784 BQS458783:BQS458784 CAO458783:CAO458784 CKK458783:CKK458784 CUG458783:CUG458784 DEC458783:DEC458784 DNY458783:DNY458784 DXU458783:DXU458784 EHQ458783:EHQ458784 ERM458783:ERM458784 FBI458783:FBI458784 FLE458783:FLE458784 FVA458783:FVA458784 GEW458783:GEW458784 GOS458783:GOS458784 GYO458783:GYO458784 HIK458783:HIK458784 HSG458783:HSG458784 ICC458783:ICC458784 ILY458783:ILY458784 IVU458783:IVU458784 JFQ458783:JFQ458784 JPM458783:JPM458784 JZI458783:JZI458784 KJE458783:KJE458784 KTA458783:KTA458784 LCW458783:LCW458784 LMS458783:LMS458784 LWO458783:LWO458784 MGK458783:MGK458784 MQG458783:MQG458784 NAC458783:NAC458784 NJY458783:NJY458784 NTU458783:NTU458784 ODQ458783:ODQ458784 ONM458783:ONM458784 OXI458783:OXI458784 PHE458783:PHE458784 PRA458783:PRA458784 QAW458783:QAW458784 QKS458783:QKS458784 QUO458783:QUO458784 REK458783:REK458784 ROG458783:ROG458784 RYC458783:RYC458784 SHY458783:SHY458784 SRU458783:SRU458784 TBQ458783:TBQ458784 TLM458783:TLM458784 TVI458783:TVI458784 UFE458783:UFE458784 UPA458783:UPA458784 UYW458783:UYW458784 VIS458783:VIS458784 VSO458783:VSO458784 WCK458783:WCK458784 WMG458783:WMG458784 WWC458783:WWC458784 U524319:U524320 JQ524319:JQ524320 TM524319:TM524320 ADI524319:ADI524320 ANE524319:ANE524320 AXA524319:AXA524320 BGW524319:BGW524320 BQS524319:BQS524320 CAO524319:CAO524320 CKK524319:CKK524320 CUG524319:CUG524320 DEC524319:DEC524320 DNY524319:DNY524320 DXU524319:DXU524320 EHQ524319:EHQ524320 ERM524319:ERM524320 FBI524319:FBI524320 FLE524319:FLE524320 FVA524319:FVA524320 GEW524319:GEW524320 GOS524319:GOS524320 GYO524319:GYO524320 HIK524319:HIK524320 HSG524319:HSG524320 ICC524319:ICC524320 ILY524319:ILY524320 IVU524319:IVU524320 JFQ524319:JFQ524320 JPM524319:JPM524320 JZI524319:JZI524320 KJE524319:KJE524320 KTA524319:KTA524320 LCW524319:LCW524320 LMS524319:LMS524320 LWO524319:LWO524320 MGK524319:MGK524320 MQG524319:MQG524320 NAC524319:NAC524320 NJY524319:NJY524320 NTU524319:NTU524320 ODQ524319:ODQ524320 ONM524319:ONM524320 OXI524319:OXI524320 PHE524319:PHE524320 PRA524319:PRA524320 QAW524319:QAW524320 QKS524319:QKS524320 QUO524319:QUO524320 REK524319:REK524320 ROG524319:ROG524320 RYC524319:RYC524320 SHY524319:SHY524320 SRU524319:SRU524320 TBQ524319:TBQ524320 TLM524319:TLM524320 TVI524319:TVI524320 UFE524319:UFE524320 UPA524319:UPA524320 UYW524319:UYW524320 VIS524319:VIS524320 VSO524319:VSO524320 WCK524319:WCK524320 WMG524319:WMG524320 WWC524319:WWC524320 U589855:U589856 JQ589855:JQ589856 TM589855:TM589856 ADI589855:ADI589856 ANE589855:ANE589856 AXA589855:AXA589856 BGW589855:BGW589856 BQS589855:BQS589856 CAO589855:CAO589856 CKK589855:CKK589856 CUG589855:CUG589856 DEC589855:DEC589856 DNY589855:DNY589856 DXU589855:DXU589856 EHQ589855:EHQ589856 ERM589855:ERM589856 FBI589855:FBI589856 FLE589855:FLE589856 FVA589855:FVA589856 GEW589855:GEW589856 GOS589855:GOS589856 GYO589855:GYO589856 HIK589855:HIK589856 HSG589855:HSG589856 ICC589855:ICC589856 ILY589855:ILY589856 IVU589855:IVU589856 JFQ589855:JFQ589856 JPM589855:JPM589856 JZI589855:JZI589856 KJE589855:KJE589856 KTA589855:KTA589856 LCW589855:LCW589856 LMS589855:LMS589856 LWO589855:LWO589856 MGK589855:MGK589856 MQG589855:MQG589856 NAC589855:NAC589856 NJY589855:NJY589856 NTU589855:NTU589856 ODQ589855:ODQ589856 ONM589855:ONM589856 OXI589855:OXI589856 PHE589855:PHE589856 PRA589855:PRA589856 QAW589855:QAW589856 QKS589855:QKS589856 QUO589855:QUO589856 REK589855:REK589856 ROG589855:ROG589856 RYC589855:RYC589856 SHY589855:SHY589856 SRU589855:SRU589856 TBQ589855:TBQ589856 TLM589855:TLM589856 TVI589855:TVI589856 UFE589855:UFE589856 UPA589855:UPA589856 UYW589855:UYW589856 VIS589855:VIS589856 VSO589855:VSO589856 WCK589855:WCK589856 WMG589855:WMG589856 WWC589855:WWC589856 U655391:U655392 JQ655391:JQ655392 TM655391:TM655392 ADI655391:ADI655392 ANE655391:ANE655392 AXA655391:AXA655392 BGW655391:BGW655392 BQS655391:BQS655392 CAO655391:CAO655392 CKK655391:CKK655392 CUG655391:CUG655392 DEC655391:DEC655392 DNY655391:DNY655392 DXU655391:DXU655392 EHQ655391:EHQ655392 ERM655391:ERM655392 FBI655391:FBI655392 FLE655391:FLE655392 FVA655391:FVA655392 GEW655391:GEW655392 GOS655391:GOS655392 GYO655391:GYO655392 HIK655391:HIK655392 HSG655391:HSG655392 ICC655391:ICC655392 ILY655391:ILY655392 IVU655391:IVU655392 JFQ655391:JFQ655392 JPM655391:JPM655392 JZI655391:JZI655392 KJE655391:KJE655392 KTA655391:KTA655392 LCW655391:LCW655392 LMS655391:LMS655392 LWO655391:LWO655392 MGK655391:MGK655392 MQG655391:MQG655392 NAC655391:NAC655392 NJY655391:NJY655392 NTU655391:NTU655392 ODQ655391:ODQ655392 ONM655391:ONM655392 OXI655391:OXI655392 PHE655391:PHE655392 PRA655391:PRA655392 QAW655391:QAW655392 QKS655391:QKS655392 QUO655391:QUO655392 REK655391:REK655392 ROG655391:ROG655392 RYC655391:RYC655392 SHY655391:SHY655392 SRU655391:SRU655392 TBQ655391:TBQ655392 TLM655391:TLM655392 TVI655391:TVI655392 UFE655391:UFE655392 UPA655391:UPA655392 UYW655391:UYW655392 VIS655391:VIS655392 VSO655391:VSO655392 WCK655391:WCK655392 WMG655391:WMG655392 WWC655391:WWC655392 U720927:U720928 JQ720927:JQ720928 TM720927:TM720928 ADI720927:ADI720928 ANE720927:ANE720928 AXA720927:AXA720928 BGW720927:BGW720928 BQS720927:BQS720928 CAO720927:CAO720928 CKK720927:CKK720928 CUG720927:CUG720928 DEC720927:DEC720928 DNY720927:DNY720928 DXU720927:DXU720928 EHQ720927:EHQ720928 ERM720927:ERM720928 FBI720927:FBI720928 FLE720927:FLE720928 FVA720927:FVA720928 GEW720927:GEW720928 GOS720927:GOS720928 GYO720927:GYO720928 HIK720927:HIK720928 HSG720927:HSG720928 ICC720927:ICC720928 ILY720927:ILY720928 IVU720927:IVU720928 JFQ720927:JFQ720928 JPM720927:JPM720928 JZI720927:JZI720928 KJE720927:KJE720928 KTA720927:KTA720928 LCW720927:LCW720928 LMS720927:LMS720928 LWO720927:LWO720928 MGK720927:MGK720928 MQG720927:MQG720928 NAC720927:NAC720928 NJY720927:NJY720928 NTU720927:NTU720928 ODQ720927:ODQ720928 ONM720927:ONM720928 OXI720927:OXI720928 PHE720927:PHE720928 PRA720927:PRA720928 QAW720927:QAW720928 QKS720927:QKS720928 QUO720927:QUO720928 REK720927:REK720928 ROG720927:ROG720928 RYC720927:RYC720928 SHY720927:SHY720928 SRU720927:SRU720928 TBQ720927:TBQ720928 TLM720927:TLM720928 TVI720927:TVI720928 UFE720927:UFE720928 UPA720927:UPA720928 UYW720927:UYW720928 VIS720927:VIS720928 VSO720927:VSO720928 WCK720927:WCK720928 WMG720927:WMG720928 WWC720927:WWC720928 U786463:U786464 JQ786463:JQ786464 TM786463:TM786464 ADI786463:ADI786464 ANE786463:ANE786464 AXA786463:AXA786464 BGW786463:BGW786464 BQS786463:BQS786464 CAO786463:CAO786464 CKK786463:CKK786464 CUG786463:CUG786464 DEC786463:DEC786464 DNY786463:DNY786464 DXU786463:DXU786464 EHQ786463:EHQ786464 ERM786463:ERM786464 FBI786463:FBI786464 FLE786463:FLE786464 FVA786463:FVA786464 GEW786463:GEW786464 GOS786463:GOS786464 GYO786463:GYO786464 HIK786463:HIK786464 HSG786463:HSG786464 ICC786463:ICC786464 ILY786463:ILY786464 IVU786463:IVU786464 JFQ786463:JFQ786464 JPM786463:JPM786464 JZI786463:JZI786464 KJE786463:KJE786464 KTA786463:KTA786464 LCW786463:LCW786464 LMS786463:LMS786464 LWO786463:LWO786464 MGK786463:MGK786464 MQG786463:MQG786464 NAC786463:NAC786464 NJY786463:NJY786464 NTU786463:NTU786464 ODQ786463:ODQ786464 ONM786463:ONM786464 OXI786463:OXI786464 PHE786463:PHE786464 PRA786463:PRA786464 QAW786463:QAW786464 QKS786463:QKS786464 QUO786463:QUO786464 REK786463:REK786464 ROG786463:ROG786464 RYC786463:RYC786464 SHY786463:SHY786464 SRU786463:SRU786464 TBQ786463:TBQ786464 TLM786463:TLM786464 TVI786463:TVI786464 UFE786463:UFE786464 UPA786463:UPA786464 UYW786463:UYW786464 VIS786463:VIS786464 VSO786463:VSO786464 WCK786463:WCK786464 WMG786463:WMG786464 WWC786463:WWC786464 U851999:U852000 JQ851999:JQ852000 TM851999:TM852000 ADI851999:ADI852000 ANE851999:ANE852000 AXA851999:AXA852000 BGW851999:BGW852000 BQS851999:BQS852000 CAO851999:CAO852000 CKK851999:CKK852000 CUG851999:CUG852000 DEC851999:DEC852000 DNY851999:DNY852000 DXU851999:DXU852000 EHQ851999:EHQ852000 ERM851999:ERM852000 FBI851999:FBI852000 FLE851999:FLE852000 FVA851999:FVA852000 GEW851999:GEW852000 GOS851999:GOS852000 GYO851999:GYO852000 HIK851999:HIK852000 HSG851999:HSG852000 ICC851999:ICC852000 ILY851999:ILY852000 IVU851999:IVU852000 JFQ851999:JFQ852000 JPM851999:JPM852000 JZI851999:JZI852000 KJE851999:KJE852000 KTA851999:KTA852000 LCW851999:LCW852000 LMS851999:LMS852000 LWO851999:LWO852000 MGK851999:MGK852000 MQG851999:MQG852000 NAC851999:NAC852000 NJY851999:NJY852000 NTU851999:NTU852000 ODQ851999:ODQ852000 ONM851999:ONM852000 OXI851999:OXI852000 PHE851999:PHE852000 PRA851999:PRA852000 QAW851999:QAW852000 QKS851999:QKS852000 QUO851999:QUO852000 REK851999:REK852000 ROG851999:ROG852000 RYC851999:RYC852000 SHY851999:SHY852000 SRU851999:SRU852000 TBQ851999:TBQ852000 TLM851999:TLM852000 TVI851999:TVI852000 UFE851999:UFE852000 UPA851999:UPA852000 UYW851999:UYW852000 VIS851999:VIS852000 VSO851999:VSO852000 WCK851999:WCK852000 WMG851999:WMG852000 WWC851999:WWC852000 U917535:U917536 JQ917535:JQ917536 TM917535:TM917536 ADI917535:ADI917536 ANE917535:ANE917536 AXA917535:AXA917536 BGW917535:BGW917536 BQS917535:BQS917536 CAO917535:CAO917536 CKK917535:CKK917536 CUG917535:CUG917536 DEC917535:DEC917536 DNY917535:DNY917536 DXU917535:DXU917536 EHQ917535:EHQ917536 ERM917535:ERM917536 FBI917535:FBI917536 FLE917535:FLE917536 FVA917535:FVA917536 GEW917535:GEW917536 GOS917535:GOS917536 GYO917535:GYO917536 HIK917535:HIK917536 HSG917535:HSG917536 ICC917535:ICC917536 ILY917535:ILY917536 IVU917535:IVU917536 JFQ917535:JFQ917536 JPM917535:JPM917536 JZI917535:JZI917536 KJE917535:KJE917536 KTA917535:KTA917536 LCW917535:LCW917536 LMS917535:LMS917536 LWO917535:LWO917536 MGK917535:MGK917536 MQG917535:MQG917536 NAC917535:NAC917536 NJY917535:NJY917536 NTU917535:NTU917536 ODQ917535:ODQ917536 ONM917535:ONM917536 OXI917535:OXI917536 PHE917535:PHE917536 PRA917535:PRA917536 QAW917535:QAW917536 QKS917535:QKS917536 QUO917535:QUO917536 REK917535:REK917536 ROG917535:ROG917536 RYC917535:RYC917536 SHY917535:SHY917536 SRU917535:SRU917536 TBQ917535:TBQ917536 TLM917535:TLM917536 TVI917535:TVI917536 UFE917535:UFE917536 UPA917535:UPA917536 UYW917535:UYW917536 VIS917535:VIS917536 VSO917535:VSO917536 WCK917535:WCK917536 WMG917535:WMG917536 WWC917535:WWC917536 U983071:U983072 JQ983071:JQ983072 TM983071:TM983072 ADI983071:ADI983072 ANE983071:ANE983072 AXA983071:AXA983072 BGW983071:BGW983072 BQS983071:BQS983072 CAO983071:CAO983072 CKK983071:CKK983072 CUG983071:CUG983072 DEC983071:DEC983072 DNY983071:DNY983072 DXU983071:DXU983072 EHQ983071:EHQ983072 ERM983071:ERM983072 FBI983071:FBI983072 FLE983071:FLE983072 FVA983071:FVA983072 GEW983071:GEW983072 GOS983071:GOS983072 GYO983071:GYO983072 HIK983071:HIK983072 HSG983071:HSG983072 ICC983071:ICC983072 ILY983071:ILY983072 IVU983071:IVU983072 JFQ983071:JFQ983072 JPM983071:JPM983072 JZI983071:JZI983072 KJE983071:KJE983072 KTA983071:KTA983072 LCW983071:LCW983072 LMS983071:LMS983072 LWO983071:LWO983072 MGK983071:MGK983072 MQG983071:MQG983072 NAC983071:NAC983072 NJY983071:NJY983072 NTU983071:NTU983072 ODQ983071:ODQ983072 ONM983071:ONM983072 OXI983071:OXI983072 PHE983071:PHE983072 PRA983071:PRA983072 QAW983071:QAW983072 QKS983071:QKS983072 QUO983071:QUO983072 REK983071:REK983072 ROG983071:ROG983072 RYC983071:RYC983072 SHY983071:SHY983072 SRU983071:SRU983072 TBQ983071:TBQ983072 TLM983071:TLM983072 TVI983071:TVI983072 UFE983071:UFE983072 UPA983071:UPA983072 UYW983071:UYW983072 VIS983071:VIS983072 VSO983071:VSO983072 WCK983071:WCK983072 WMG983071:WMG983072 WWC983071:WWC983072 Y31:Y32 JU31:JU32 TQ31:TQ32 ADM31:ADM32 ANI31:ANI32 AXE31:AXE32 BHA31:BHA32 BQW31:BQW32 CAS31:CAS32 CKO31:CKO32 CUK31:CUK32 DEG31:DEG32 DOC31:DOC32 DXY31:DXY32 EHU31:EHU32 ERQ31:ERQ32 FBM31:FBM32 FLI31:FLI32 FVE31:FVE32 GFA31:GFA32 GOW31:GOW32 GYS31:GYS32 HIO31:HIO32 HSK31:HSK32 ICG31:ICG32 IMC31:IMC32 IVY31:IVY32 JFU31:JFU32 JPQ31:JPQ32 JZM31:JZM32 KJI31:KJI32 KTE31:KTE32 LDA31:LDA32 LMW31:LMW32 LWS31:LWS32 MGO31:MGO32 MQK31:MQK32 NAG31:NAG32 NKC31:NKC32 NTY31:NTY32 ODU31:ODU32 ONQ31:ONQ32 OXM31:OXM32 PHI31:PHI32 PRE31:PRE32 QBA31:QBA32 QKW31:QKW32 QUS31:QUS32 REO31:REO32 ROK31:ROK32 RYG31:RYG32 SIC31:SIC32 SRY31:SRY32 TBU31:TBU32 TLQ31:TLQ32 TVM31:TVM32 UFI31:UFI32 UPE31:UPE32 UZA31:UZA32 VIW31:VIW32 VSS31:VSS32 WCO31:WCO32 WMK31:WMK32 WWG31:WWG32 Y65567:Y65568 JU65567:JU65568 TQ65567:TQ65568 ADM65567:ADM65568 ANI65567:ANI65568 AXE65567:AXE65568 BHA65567:BHA65568 BQW65567:BQW65568 CAS65567:CAS65568 CKO65567:CKO65568 CUK65567:CUK65568 DEG65567:DEG65568 DOC65567:DOC65568 DXY65567:DXY65568 EHU65567:EHU65568 ERQ65567:ERQ65568 FBM65567:FBM65568 FLI65567:FLI65568 FVE65567:FVE65568 GFA65567:GFA65568 GOW65567:GOW65568 GYS65567:GYS65568 HIO65567:HIO65568 HSK65567:HSK65568 ICG65567:ICG65568 IMC65567:IMC65568 IVY65567:IVY65568 JFU65567:JFU65568 JPQ65567:JPQ65568 JZM65567:JZM65568 KJI65567:KJI65568 KTE65567:KTE65568 LDA65567:LDA65568 LMW65567:LMW65568 LWS65567:LWS65568 MGO65567:MGO65568 MQK65567:MQK65568 NAG65567:NAG65568 NKC65567:NKC65568 NTY65567:NTY65568 ODU65567:ODU65568 ONQ65567:ONQ65568 OXM65567:OXM65568 PHI65567:PHI65568 PRE65567:PRE65568 QBA65567:QBA65568 QKW65567:QKW65568 QUS65567:QUS65568 REO65567:REO65568 ROK65567:ROK65568 RYG65567:RYG65568 SIC65567:SIC65568 SRY65567:SRY65568 TBU65567:TBU65568 TLQ65567:TLQ65568 TVM65567:TVM65568 UFI65567:UFI65568 UPE65567:UPE65568 UZA65567:UZA65568 VIW65567:VIW65568 VSS65567:VSS65568 WCO65567:WCO65568 WMK65567:WMK65568 WWG65567:WWG65568 Y131103:Y131104 JU131103:JU131104 TQ131103:TQ131104 ADM131103:ADM131104 ANI131103:ANI131104 AXE131103:AXE131104 BHA131103:BHA131104 BQW131103:BQW131104 CAS131103:CAS131104 CKO131103:CKO131104 CUK131103:CUK131104 DEG131103:DEG131104 DOC131103:DOC131104 DXY131103:DXY131104 EHU131103:EHU131104 ERQ131103:ERQ131104 FBM131103:FBM131104 FLI131103:FLI131104 FVE131103:FVE131104 GFA131103:GFA131104 GOW131103:GOW131104 GYS131103:GYS131104 HIO131103:HIO131104 HSK131103:HSK131104 ICG131103:ICG131104 IMC131103:IMC131104 IVY131103:IVY131104 JFU131103:JFU131104 JPQ131103:JPQ131104 JZM131103:JZM131104 KJI131103:KJI131104 KTE131103:KTE131104 LDA131103:LDA131104 LMW131103:LMW131104 LWS131103:LWS131104 MGO131103:MGO131104 MQK131103:MQK131104 NAG131103:NAG131104 NKC131103:NKC131104 NTY131103:NTY131104 ODU131103:ODU131104 ONQ131103:ONQ131104 OXM131103:OXM131104 PHI131103:PHI131104 PRE131103:PRE131104 QBA131103:QBA131104 QKW131103:QKW131104 QUS131103:QUS131104 REO131103:REO131104 ROK131103:ROK131104 RYG131103:RYG131104 SIC131103:SIC131104 SRY131103:SRY131104 TBU131103:TBU131104 TLQ131103:TLQ131104 TVM131103:TVM131104 UFI131103:UFI131104 UPE131103:UPE131104 UZA131103:UZA131104 VIW131103:VIW131104 VSS131103:VSS131104 WCO131103:WCO131104 WMK131103:WMK131104 WWG131103:WWG131104 Y196639:Y196640 JU196639:JU196640 TQ196639:TQ196640 ADM196639:ADM196640 ANI196639:ANI196640 AXE196639:AXE196640 BHA196639:BHA196640 BQW196639:BQW196640 CAS196639:CAS196640 CKO196639:CKO196640 CUK196639:CUK196640 DEG196639:DEG196640 DOC196639:DOC196640 DXY196639:DXY196640 EHU196639:EHU196640 ERQ196639:ERQ196640 FBM196639:FBM196640 FLI196639:FLI196640 FVE196639:FVE196640 GFA196639:GFA196640 GOW196639:GOW196640 GYS196639:GYS196640 HIO196639:HIO196640 HSK196639:HSK196640 ICG196639:ICG196640 IMC196639:IMC196640 IVY196639:IVY196640 JFU196639:JFU196640 JPQ196639:JPQ196640 JZM196639:JZM196640 KJI196639:KJI196640 KTE196639:KTE196640 LDA196639:LDA196640 LMW196639:LMW196640 LWS196639:LWS196640 MGO196639:MGO196640 MQK196639:MQK196640 NAG196639:NAG196640 NKC196639:NKC196640 NTY196639:NTY196640 ODU196639:ODU196640 ONQ196639:ONQ196640 OXM196639:OXM196640 PHI196639:PHI196640 PRE196639:PRE196640 QBA196639:QBA196640 QKW196639:QKW196640 QUS196639:QUS196640 REO196639:REO196640 ROK196639:ROK196640 RYG196639:RYG196640 SIC196639:SIC196640 SRY196639:SRY196640 TBU196639:TBU196640 TLQ196639:TLQ196640 TVM196639:TVM196640 UFI196639:UFI196640 UPE196639:UPE196640 UZA196639:UZA196640 VIW196639:VIW196640 VSS196639:VSS196640 WCO196639:WCO196640 WMK196639:WMK196640 WWG196639:WWG196640 Y262175:Y262176 JU262175:JU262176 TQ262175:TQ262176 ADM262175:ADM262176 ANI262175:ANI262176 AXE262175:AXE262176 BHA262175:BHA262176 BQW262175:BQW262176 CAS262175:CAS262176 CKO262175:CKO262176 CUK262175:CUK262176 DEG262175:DEG262176 DOC262175:DOC262176 DXY262175:DXY262176 EHU262175:EHU262176 ERQ262175:ERQ262176 FBM262175:FBM262176 FLI262175:FLI262176 FVE262175:FVE262176 GFA262175:GFA262176 GOW262175:GOW262176 GYS262175:GYS262176 HIO262175:HIO262176 HSK262175:HSK262176 ICG262175:ICG262176 IMC262175:IMC262176 IVY262175:IVY262176 JFU262175:JFU262176 JPQ262175:JPQ262176 JZM262175:JZM262176 KJI262175:KJI262176 KTE262175:KTE262176 LDA262175:LDA262176 LMW262175:LMW262176 LWS262175:LWS262176 MGO262175:MGO262176 MQK262175:MQK262176 NAG262175:NAG262176 NKC262175:NKC262176 NTY262175:NTY262176 ODU262175:ODU262176 ONQ262175:ONQ262176 OXM262175:OXM262176 PHI262175:PHI262176 PRE262175:PRE262176 QBA262175:QBA262176 QKW262175:QKW262176 QUS262175:QUS262176 REO262175:REO262176 ROK262175:ROK262176 RYG262175:RYG262176 SIC262175:SIC262176 SRY262175:SRY262176 TBU262175:TBU262176 TLQ262175:TLQ262176 TVM262175:TVM262176 UFI262175:UFI262176 UPE262175:UPE262176 UZA262175:UZA262176 VIW262175:VIW262176 VSS262175:VSS262176 WCO262175:WCO262176 WMK262175:WMK262176 WWG262175:WWG262176 Y327711:Y327712 JU327711:JU327712 TQ327711:TQ327712 ADM327711:ADM327712 ANI327711:ANI327712 AXE327711:AXE327712 BHA327711:BHA327712 BQW327711:BQW327712 CAS327711:CAS327712 CKO327711:CKO327712 CUK327711:CUK327712 DEG327711:DEG327712 DOC327711:DOC327712 DXY327711:DXY327712 EHU327711:EHU327712 ERQ327711:ERQ327712 FBM327711:FBM327712 FLI327711:FLI327712 FVE327711:FVE327712 GFA327711:GFA327712 GOW327711:GOW327712 GYS327711:GYS327712 HIO327711:HIO327712 HSK327711:HSK327712 ICG327711:ICG327712 IMC327711:IMC327712 IVY327711:IVY327712 JFU327711:JFU327712 JPQ327711:JPQ327712 JZM327711:JZM327712 KJI327711:KJI327712 KTE327711:KTE327712 LDA327711:LDA327712 LMW327711:LMW327712 LWS327711:LWS327712 MGO327711:MGO327712 MQK327711:MQK327712 NAG327711:NAG327712 NKC327711:NKC327712 NTY327711:NTY327712 ODU327711:ODU327712 ONQ327711:ONQ327712 OXM327711:OXM327712 PHI327711:PHI327712 PRE327711:PRE327712 QBA327711:QBA327712 QKW327711:QKW327712 QUS327711:QUS327712 REO327711:REO327712 ROK327711:ROK327712 RYG327711:RYG327712 SIC327711:SIC327712 SRY327711:SRY327712 TBU327711:TBU327712 TLQ327711:TLQ327712 TVM327711:TVM327712 UFI327711:UFI327712 UPE327711:UPE327712 UZA327711:UZA327712 VIW327711:VIW327712 VSS327711:VSS327712 WCO327711:WCO327712 WMK327711:WMK327712 WWG327711:WWG327712 Y393247:Y393248 JU393247:JU393248 TQ393247:TQ393248 ADM393247:ADM393248 ANI393247:ANI393248 AXE393247:AXE393248 BHA393247:BHA393248 BQW393247:BQW393248 CAS393247:CAS393248 CKO393247:CKO393248 CUK393247:CUK393248 DEG393247:DEG393248 DOC393247:DOC393248 DXY393247:DXY393248 EHU393247:EHU393248 ERQ393247:ERQ393248 FBM393247:FBM393248 FLI393247:FLI393248 FVE393247:FVE393248 GFA393247:GFA393248 GOW393247:GOW393248 GYS393247:GYS393248 HIO393247:HIO393248 HSK393247:HSK393248 ICG393247:ICG393248 IMC393247:IMC393248 IVY393247:IVY393248 JFU393247:JFU393248 JPQ393247:JPQ393248 JZM393247:JZM393248 KJI393247:KJI393248 KTE393247:KTE393248 LDA393247:LDA393248 LMW393247:LMW393248 LWS393247:LWS393248 MGO393247:MGO393248 MQK393247:MQK393248 NAG393247:NAG393248 NKC393247:NKC393248 NTY393247:NTY393248 ODU393247:ODU393248 ONQ393247:ONQ393248 OXM393247:OXM393248 PHI393247:PHI393248 PRE393247:PRE393248 QBA393247:QBA393248 QKW393247:QKW393248 QUS393247:QUS393248 REO393247:REO393248 ROK393247:ROK393248 RYG393247:RYG393248 SIC393247:SIC393248 SRY393247:SRY393248 TBU393247:TBU393248 TLQ393247:TLQ393248 TVM393247:TVM393248 UFI393247:UFI393248 UPE393247:UPE393248 UZA393247:UZA393248 VIW393247:VIW393248 VSS393247:VSS393248 WCO393247:WCO393248 WMK393247:WMK393248 WWG393247:WWG393248 Y458783:Y458784 JU458783:JU458784 TQ458783:TQ458784 ADM458783:ADM458784 ANI458783:ANI458784 AXE458783:AXE458784 BHA458783:BHA458784 BQW458783:BQW458784 CAS458783:CAS458784 CKO458783:CKO458784 CUK458783:CUK458784 DEG458783:DEG458784 DOC458783:DOC458784 DXY458783:DXY458784 EHU458783:EHU458784 ERQ458783:ERQ458784 FBM458783:FBM458784 FLI458783:FLI458784 FVE458783:FVE458784 GFA458783:GFA458784 GOW458783:GOW458784 GYS458783:GYS458784 HIO458783:HIO458784 HSK458783:HSK458784 ICG458783:ICG458784 IMC458783:IMC458784 IVY458783:IVY458784 JFU458783:JFU458784 JPQ458783:JPQ458784 JZM458783:JZM458784 KJI458783:KJI458784 KTE458783:KTE458784 LDA458783:LDA458784 LMW458783:LMW458784 LWS458783:LWS458784 MGO458783:MGO458784 MQK458783:MQK458784 NAG458783:NAG458784 NKC458783:NKC458784 NTY458783:NTY458784 ODU458783:ODU458784 ONQ458783:ONQ458784 OXM458783:OXM458784 PHI458783:PHI458784 PRE458783:PRE458784 QBA458783:QBA458784 QKW458783:QKW458784 QUS458783:QUS458784 REO458783:REO458784 ROK458783:ROK458784 RYG458783:RYG458784 SIC458783:SIC458784 SRY458783:SRY458784 TBU458783:TBU458784 TLQ458783:TLQ458784 TVM458783:TVM458784 UFI458783:UFI458784 UPE458783:UPE458784 UZA458783:UZA458784 VIW458783:VIW458784 VSS458783:VSS458784 WCO458783:WCO458784 WMK458783:WMK458784 WWG458783:WWG458784 Y524319:Y524320 JU524319:JU524320 TQ524319:TQ524320 ADM524319:ADM524320 ANI524319:ANI524320 AXE524319:AXE524320 BHA524319:BHA524320 BQW524319:BQW524320 CAS524319:CAS524320 CKO524319:CKO524320 CUK524319:CUK524320 DEG524319:DEG524320 DOC524319:DOC524320 DXY524319:DXY524320 EHU524319:EHU524320 ERQ524319:ERQ524320 FBM524319:FBM524320 FLI524319:FLI524320 FVE524319:FVE524320 GFA524319:GFA524320 GOW524319:GOW524320 GYS524319:GYS524320 HIO524319:HIO524320 HSK524319:HSK524320 ICG524319:ICG524320 IMC524319:IMC524320 IVY524319:IVY524320 JFU524319:JFU524320 JPQ524319:JPQ524320 JZM524319:JZM524320 KJI524319:KJI524320 KTE524319:KTE524320 LDA524319:LDA524320 LMW524319:LMW524320 LWS524319:LWS524320 MGO524319:MGO524320 MQK524319:MQK524320 NAG524319:NAG524320 NKC524319:NKC524320 NTY524319:NTY524320 ODU524319:ODU524320 ONQ524319:ONQ524320 OXM524319:OXM524320 PHI524319:PHI524320 PRE524319:PRE524320 QBA524319:QBA524320 QKW524319:QKW524320 QUS524319:QUS524320 REO524319:REO524320 ROK524319:ROK524320 RYG524319:RYG524320 SIC524319:SIC524320 SRY524319:SRY524320 TBU524319:TBU524320 TLQ524319:TLQ524320 TVM524319:TVM524320 UFI524319:UFI524320 UPE524319:UPE524320 UZA524319:UZA524320 VIW524319:VIW524320 VSS524319:VSS524320 WCO524319:WCO524320 WMK524319:WMK524320 WWG524319:WWG524320 Y589855:Y589856 JU589855:JU589856 TQ589855:TQ589856 ADM589855:ADM589856 ANI589855:ANI589856 AXE589855:AXE589856 BHA589855:BHA589856 BQW589855:BQW589856 CAS589855:CAS589856 CKO589855:CKO589856 CUK589855:CUK589856 DEG589855:DEG589856 DOC589855:DOC589856 DXY589855:DXY589856 EHU589855:EHU589856 ERQ589855:ERQ589856 FBM589855:FBM589856 FLI589855:FLI589856 FVE589855:FVE589856 GFA589855:GFA589856 GOW589855:GOW589856 GYS589855:GYS589856 HIO589855:HIO589856 HSK589855:HSK589856 ICG589855:ICG589856 IMC589855:IMC589856 IVY589855:IVY589856 JFU589855:JFU589856 JPQ589855:JPQ589856 JZM589855:JZM589856 KJI589855:KJI589856 KTE589855:KTE589856 LDA589855:LDA589856 LMW589855:LMW589856 LWS589855:LWS589856 MGO589855:MGO589856 MQK589855:MQK589856 NAG589855:NAG589856 NKC589855:NKC589856 NTY589855:NTY589856 ODU589855:ODU589856 ONQ589855:ONQ589856 OXM589855:OXM589856 PHI589855:PHI589856 PRE589855:PRE589856 QBA589855:QBA589856 QKW589855:QKW589856 QUS589855:QUS589856 REO589855:REO589856 ROK589855:ROK589856 RYG589855:RYG589856 SIC589855:SIC589856 SRY589855:SRY589856 TBU589855:TBU589856 TLQ589855:TLQ589856 TVM589855:TVM589856 UFI589855:UFI589856 UPE589855:UPE589856 UZA589855:UZA589856 VIW589855:VIW589856 VSS589855:VSS589856 WCO589855:WCO589856 WMK589855:WMK589856 WWG589855:WWG589856 Y655391:Y655392 JU655391:JU655392 TQ655391:TQ655392 ADM655391:ADM655392 ANI655391:ANI655392 AXE655391:AXE655392 BHA655391:BHA655392 BQW655391:BQW655392 CAS655391:CAS655392 CKO655391:CKO655392 CUK655391:CUK655392 DEG655391:DEG655392 DOC655391:DOC655392 DXY655391:DXY655392 EHU655391:EHU655392 ERQ655391:ERQ655392 FBM655391:FBM655392 FLI655391:FLI655392 FVE655391:FVE655392 GFA655391:GFA655392 GOW655391:GOW655392 GYS655391:GYS655392 HIO655391:HIO655392 HSK655391:HSK655392 ICG655391:ICG655392 IMC655391:IMC655392 IVY655391:IVY655392 JFU655391:JFU655392 JPQ655391:JPQ655392 JZM655391:JZM655392 KJI655391:KJI655392 KTE655391:KTE655392 LDA655391:LDA655392 LMW655391:LMW655392 LWS655391:LWS655392 MGO655391:MGO655392 MQK655391:MQK655392 NAG655391:NAG655392 NKC655391:NKC655392 NTY655391:NTY655392 ODU655391:ODU655392 ONQ655391:ONQ655392 OXM655391:OXM655392 PHI655391:PHI655392 PRE655391:PRE655392 QBA655391:QBA655392 QKW655391:QKW655392 QUS655391:QUS655392 REO655391:REO655392 ROK655391:ROK655392 RYG655391:RYG655392 SIC655391:SIC655392 SRY655391:SRY655392 TBU655391:TBU655392 TLQ655391:TLQ655392 TVM655391:TVM655392 UFI655391:UFI655392 UPE655391:UPE655392 UZA655391:UZA655392 VIW655391:VIW655392 VSS655391:VSS655392 WCO655391:WCO655392 WMK655391:WMK655392 WWG655391:WWG655392 Y720927:Y720928 JU720927:JU720928 TQ720927:TQ720928 ADM720927:ADM720928 ANI720927:ANI720928 AXE720927:AXE720928 BHA720927:BHA720928 BQW720927:BQW720928 CAS720927:CAS720928 CKO720927:CKO720928 CUK720927:CUK720928 DEG720927:DEG720928 DOC720927:DOC720928 DXY720927:DXY720928 EHU720927:EHU720928 ERQ720927:ERQ720928 FBM720927:FBM720928 FLI720927:FLI720928 FVE720927:FVE720928 GFA720927:GFA720928 GOW720927:GOW720928 GYS720927:GYS720928 HIO720927:HIO720928 HSK720927:HSK720928 ICG720927:ICG720928 IMC720927:IMC720928 IVY720927:IVY720928 JFU720927:JFU720928 JPQ720927:JPQ720928 JZM720927:JZM720928 KJI720927:KJI720928 KTE720927:KTE720928 LDA720927:LDA720928 LMW720927:LMW720928 LWS720927:LWS720928 MGO720927:MGO720928 MQK720927:MQK720928 NAG720927:NAG720928 NKC720927:NKC720928 NTY720927:NTY720928 ODU720927:ODU720928 ONQ720927:ONQ720928 OXM720927:OXM720928 PHI720927:PHI720928 PRE720927:PRE720928 QBA720927:QBA720928 QKW720927:QKW720928 QUS720927:QUS720928 REO720927:REO720928 ROK720927:ROK720928 RYG720927:RYG720928 SIC720927:SIC720928 SRY720927:SRY720928 TBU720927:TBU720928 TLQ720927:TLQ720928 TVM720927:TVM720928 UFI720927:UFI720928 UPE720927:UPE720928 UZA720927:UZA720928 VIW720927:VIW720928 VSS720927:VSS720928 WCO720927:WCO720928 WMK720927:WMK720928 WWG720927:WWG720928 Y786463:Y786464 JU786463:JU786464 TQ786463:TQ786464 ADM786463:ADM786464 ANI786463:ANI786464 AXE786463:AXE786464 BHA786463:BHA786464 BQW786463:BQW786464 CAS786463:CAS786464 CKO786463:CKO786464 CUK786463:CUK786464 DEG786463:DEG786464 DOC786463:DOC786464 DXY786463:DXY786464 EHU786463:EHU786464 ERQ786463:ERQ786464 FBM786463:FBM786464 FLI786463:FLI786464 FVE786463:FVE786464 GFA786463:GFA786464 GOW786463:GOW786464 GYS786463:GYS786464 HIO786463:HIO786464 HSK786463:HSK786464 ICG786463:ICG786464 IMC786463:IMC786464 IVY786463:IVY786464 JFU786463:JFU786464 JPQ786463:JPQ786464 JZM786463:JZM786464 KJI786463:KJI786464 KTE786463:KTE786464 LDA786463:LDA786464 LMW786463:LMW786464 LWS786463:LWS786464 MGO786463:MGO786464 MQK786463:MQK786464 NAG786463:NAG786464 NKC786463:NKC786464 NTY786463:NTY786464 ODU786463:ODU786464 ONQ786463:ONQ786464 OXM786463:OXM786464 PHI786463:PHI786464 PRE786463:PRE786464 QBA786463:QBA786464 QKW786463:QKW786464 QUS786463:QUS786464 REO786463:REO786464 ROK786463:ROK786464 RYG786463:RYG786464 SIC786463:SIC786464 SRY786463:SRY786464 TBU786463:TBU786464 TLQ786463:TLQ786464 TVM786463:TVM786464 UFI786463:UFI786464 UPE786463:UPE786464 UZA786463:UZA786464 VIW786463:VIW786464 VSS786463:VSS786464 WCO786463:WCO786464 WMK786463:WMK786464 WWG786463:WWG786464 Y851999:Y852000 JU851999:JU852000 TQ851999:TQ852000 ADM851999:ADM852000 ANI851999:ANI852000 AXE851999:AXE852000 BHA851999:BHA852000 BQW851999:BQW852000 CAS851999:CAS852000 CKO851999:CKO852000 CUK851999:CUK852000 DEG851999:DEG852000 DOC851999:DOC852000 DXY851999:DXY852000 EHU851999:EHU852000 ERQ851999:ERQ852000 FBM851999:FBM852000 FLI851999:FLI852000 FVE851999:FVE852000 GFA851999:GFA852000 GOW851999:GOW852000 GYS851999:GYS852000 HIO851999:HIO852000 HSK851999:HSK852000 ICG851999:ICG852000 IMC851999:IMC852000 IVY851999:IVY852000 JFU851999:JFU852000 JPQ851999:JPQ852000 JZM851999:JZM852000 KJI851999:KJI852000 KTE851999:KTE852000 LDA851999:LDA852000 LMW851999:LMW852000 LWS851999:LWS852000 MGO851999:MGO852000 MQK851999:MQK852000 NAG851999:NAG852000 NKC851999:NKC852000 NTY851999:NTY852000 ODU851999:ODU852000 ONQ851999:ONQ852000 OXM851999:OXM852000 PHI851999:PHI852000 PRE851999:PRE852000 QBA851999:QBA852000 QKW851999:QKW852000 QUS851999:QUS852000 REO851999:REO852000 ROK851999:ROK852000 RYG851999:RYG852000 SIC851999:SIC852000 SRY851999:SRY852000 TBU851999:TBU852000 TLQ851999:TLQ852000 TVM851999:TVM852000 UFI851999:UFI852000 UPE851999:UPE852000 UZA851999:UZA852000 VIW851999:VIW852000 VSS851999:VSS852000 WCO851999:WCO852000 WMK851999:WMK852000 WWG851999:WWG852000 Y917535:Y917536 JU917535:JU917536 TQ917535:TQ917536 ADM917535:ADM917536 ANI917535:ANI917536 AXE917535:AXE917536 BHA917535:BHA917536 BQW917535:BQW917536 CAS917535:CAS917536 CKO917535:CKO917536 CUK917535:CUK917536 DEG917535:DEG917536 DOC917535:DOC917536 DXY917535:DXY917536 EHU917535:EHU917536 ERQ917535:ERQ917536 FBM917535:FBM917536 FLI917535:FLI917536 FVE917535:FVE917536 GFA917535:GFA917536 GOW917535:GOW917536 GYS917535:GYS917536 HIO917535:HIO917536 HSK917535:HSK917536 ICG917535:ICG917536 IMC917535:IMC917536 IVY917535:IVY917536 JFU917535:JFU917536 JPQ917535:JPQ917536 JZM917535:JZM917536 KJI917535:KJI917536 KTE917535:KTE917536 LDA917535:LDA917536 LMW917535:LMW917536 LWS917535:LWS917536 MGO917535:MGO917536 MQK917535:MQK917536 NAG917535:NAG917536 NKC917535:NKC917536 NTY917535:NTY917536 ODU917535:ODU917536 ONQ917535:ONQ917536 OXM917535:OXM917536 PHI917535:PHI917536 PRE917535:PRE917536 QBA917535:QBA917536 QKW917535:QKW917536 QUS917535:QUS917536 REO917535:REO917536 ROK917535:ROK917536 RYG917535:RYG917536 SIC917535:SIC917536 SRY917535:SRY917536 TBU917535:TBU917536 TLQ917535:TLQ917536 TVM917535:TVM917536 UFI917535:UFI917536 UPE917535:UPE917536 UZA917535:UZA917536 VIW917535:VIW917536 VSS917535:VSS917536 WCO917535:WCO917536 WMK917535:WMK917536 WWG917535:WWG917536 Y983071:Y983072 JU983071:JU983072 TQ983071:TQ983072 ADM983071:ADM983072 ANI983071:ANI983072 AXE983071:AXE983072 BHA983071:BHA983072 BQW983071:BQW983072 CAS983071:CAS983072 CKO983071:CKO983072 CUK983071:CUK983072 DEG983071:DEG983072 DOC983071:DOC983072 DXY983071:DXY983072 EHU983071:EHU983072 ERQ983071:ERQ983072 FBM983071:FBM983072 FLI983071:FLI983072 FVE983071:FVE983072 GFA983071:GFA983072 GOW983071:GOW983072 GYS983071:GYS983072 HIO983071:HIO983072 HSK983071:HSK983072 ICG983071:ICG983072 IMC983071:IMC983072 IVY983071:IVY983072 JFU983071:JFU983072 JPQ983071:JPQ983072 JZM983071:JZM983072 KJI983071:KJI983072 KTE983071:KTE983072 LDA983071:LDA983072 LMW983071:LMW983072 LWS983071:LWS983072 MGO983071:MGO983072 MQK983071:MQK983072 NAG983071:NAG983072 NKC983071:NKC983072 NTY983071:NTY983072 ODU983071:ODU983072 ONQ983071:ONQ983072 OXM983071:OXM983072 PHI983071:PHI983072 PRE983071:PRE983072 QBA983071:QBA983072 QKW983071:QKW983072 QUS983071:QUS983072 REO983071:REO983072 ROK983071:ROK983072 RYG983071:RYG983072 SIC983071:SIC983072 SRY983071:SRY983072 TBU983071:TBU983072 TLQ983071:TLQ983072 TVM983071:TVM983072 UFI983071:UFI983072 UPE983071:UPE983072 UZA983071:UZA983072 VIW983071:VIW983072 VSS983071:VSS983072 WCO983071:WCO983072 WMK983071:WMK983072 WWG983071:WWG983072 N51:N52 JJ51:JJ52 TF51:TF52 ADB51:ADB52 AMX51:AMX52 AWT51:AWT52 BGP51:BGP52 BQL51:BQL52 CAH51:CAH52 CKD51:CKD52 CTZ51:CTZ52 DDV51:DDV52 DNR51:DNR52 DXN51:DXN52 EHJ51:EHJ52 ERF51:ERF52 FBB51:FBB52 FKX51:FKX52 FUT51:FUT52 GEP51:GEP52 GOL51:GOL52 GYH51:GYH52 HID51:HID52 HRZ51:HRZ52 IBV51:IBV52 ILR51:ILR52 IVN51:IVN52 JFJ51:JFJ52 JPF51:JPF52 JZB51:JZB52 KIX51:KIX52 KST51:KST52 LCP51:LCP52 LML51:LML52 LWH51:LWH52 MGD51:MGD52 MPZ51:MPZ52 MZV51:MZV52 NJR51:NJR52 NTN51:NTN52 ODJ51:ODJ52 ONF51:ONF52 OXB51:OXB52 PGX51:PGX52 PQT51:PQT52 QAP51:QAP52 QKL51:QKL52 QUH51:QUH52 RED51:RED52 RNZ51:RNZ52 RXV51:RXV52 SHR51:SHR52 SRN51:SRN52 TBJ51:TBJ52 TLF51:TLF52 TVB51:TVB52 UEX51:UEX52 UOT51:UOT52 UYP51:UYP52 VIL51:VIL52 VSH51:VSH52 WCD51:WCD52 WLZ51:WLZ52 WVV51:WVV52 N65587:N65588 JJ65587:JJ65588 TF65587:TF65588 ADB65587:ADB65588 AMX65587:AMX65588 AWT65587:AWT65588 BGP65587:BGP65588 BQL65587:BQL65588 CAH65587:CAH65588 CKD65587:CKD65588 CTZ65587:CTZ65588 DDV65587:DDV65588 DNR65587:DNR65588 DXN65587:DXN65588 EHJ65587:EHJ65588 ERF65587:ERF65588 FBB65587:FBB65588 FKX65587:FKX65588 FUT65587:FUT65588 GEP65587:GEP65588 GOL65587:GOL65588 GYH65587:GYH65588 HID65587:HID65588 HRZ65587:HRZ65588 IBV65587:IBV65588 ILR65587:ILR65588 IVN65587:IVN65588 JFJ65587:JFJ65588 JPF65587:JPF65588 JZB65587:JZB65588 KIX65587:KIX65588 KST65587:KST65588 LCP65587:LCP65588 LML65587:LML65588 LWH65587:LWH65588 MGD65587:MGD65588 MPZ65587:MPZ65588 MZV65587:MZV65588 NJR65587:NJR65588 NTN65587:NTN65588 ODJ65587:ODJ65588 ONF65587:ONF65588 OXB65587:OXB65588 PGX65587:PGX65588 PQT65587:PQT65588 QAP65587:QAP65588 QKL65587:QKL65588 QUH65587:QUH65588 RED65587:RED65588 RNZ65587:RNZ65588 RXV65587:RXV65588 SHR65587:SHR65588 SRN65587:SRN65588 TBJ65587:TBJ65588 TLF65587:TLF65588 TVB65587:TVB65588 UEX65587:UEX65588 UOT65587:UOT65588 UYP65587:UYP65588 VIL65587:VIL65588 VSH65587:VSH65588 WCD65587:WCD65588 WLZ65587:WLZ65588 WVV65587:WVV65588 N131123:N131124 JJ131123:JJ131124 TF131123:TF131124 ADB131123:ADB131124 AMX131123:AMX131124 AWT131123:AWT131124 BGP131123:BGP131124 BQL131123:BQL131124 CAH131123:CAH131124 CKD131123:CKD131124 CTZ131123:CTZ131124 DDV131123:DDV131124 DNR131123:DNR131124 DXN131123:DXN131124 EHJ131123:EHJ131124 ERF131123:ERF131124 FBB131123:FBB131124 FKX131123:FKX131124 FUT131123:FUT131124 GEP131123:GEP131124 GOL131123:GOL131124 GYH131123:GYH131124 HID131123:HID131124 HRZ131123:HRZ131124 IBV131123:IBV131124 ILR131123:ILR131124 IVN131123:IVN131124 JFJ131123:JFJ131124 JPF131123:JPF131124 JZB131123:JZB131124 KIX131123:KIX131124 KST131123:KST131124 LCP131123:LCP131124 LML131123:LML131124 LWH131123:LWH131124 MGD131123:MGD131124 MPZ131123:MPZ131124 MZV131123:MZV131124 NJR131123:NJR131124 NTN131123:NTN131124 ODJ131123:ODJ131124 ONF131123:ONF131124 OXB131123:OXB131124 PGX131123:PGX131124 PQT131123:PQT131124 QAP131123:QAP131124 QKL131123:QKL131124 QUH131123:QUH131124 RED131123:RED131124 RNZ131123:RNZ131124 RXV131123:RXV131124 SHR131123:SHR131124 SRN131123:SRN131124 TBJ131123:TBJ131124 TLF131123:TLF131124 TVB131123:TVB131124 UEX131123:UEX131124 UOT131123:UOT131124 UYP131123:UYP131124 VIL131123:VIL131124 VSH131123:VSH131124 WCD131123:WCD131124 WLZ131123:WLZ131124 WVV131123:WVV131124 N196659:N196660 JJ196659:JJ196660 TF196659:TF196660 ADB196659:ADB196660 AMX196659:AMX196660 AWT196659:AWT196660 BGP196659:BGP196660 BQL196659:BQL196660 CAH196659:CAH196660 CKD196659:CKD196660 CTZ196659:CTZ196660 DDV196659:DDV196660 DNR196659:DNR196660 DXN196659:DXN196660 EHJ196659:EHJ196660 ERF196659:ERF196660 FBB196659:FBB196660 FKX196659:FKX196660 FUT196659:FUT196660 GEP196659:GEP196660 GOL196659:GOL196660 GYH196659:GYH196660 HID196659:HID196660 HRZ196659:HRZ196660 IBV196659:IBV196660 ILR196659:ILR196660 IVN196659:IVN196660 JFJ196659:JFJ196660 JPF196659:JPF196660 JZB196659:JZB196660 KIX196659:KIX196660 KST196659:KST196660 LCP196659:LCP196660 LML196659:LML196660 LWH196659:LWH196660 MGD196659:MGD196660 MPZ196659:MPZ196660 MZV196659:MZV196660 NJR196659:NJR196660 NTN196659:NTN196660 ODJ196659:ODJ196660 ONF196659:ONF196660 OXB196659:OXB196660 PGX196659:PGX196660 PQT196659:PQT196660 QAP196659:QAP196660 QKL196659:QKL196660 QUH196659:QUH196660 RED196659:RED196660 RNZ196659:RNZ196660 RXV196659:RXV196660 SHR196659:SHR196660 SRN196659:SRN196660 TBJ196659:TBJ196660 TLF196659:TLF196660 TVB196659:TVB196660 UEX196659:UEX196660 UOT196659:UOT196660 UYP196659:UYP196660 VIL196659:VIL196660 VSH196659:VSH196660 WCD196659:WCD196660 WLZ196659:WLZ196660 WVV196659:WVV196660 N262195:N262196 JJ262195:JJ262196 TF262195:TF262196 ADB262195:ADB262196 AMX262195:AMX262196 AWT262195:AWT262196 BGP262195:BGP262196 BQL262195:BQL262196 CAH262195:CAH262196 CKD262195:CKD262196 CTZ262195:CTZ262196 DDV262195:DDV262196 DNR262195:DNR262196 DXN262195:DXN262196 EHJ262195:EHJ262196 ERF262195:ERF262196 FBB262195:FBB262196 FKX262195:FKX262196 FUT262195:FUT262196 GEP262195:GEP262196 GOL262195:GOL262196 GYH262195:GYH262196 HID262195:HID262196 HRZ262195:HRZ262196 IBV262195:IBV262196 ILR262195:ILR262196 IVN262195:IVN262196 JFJ262195:JFJ262196 JPF262195:JPF262196 JZB262195:JZB262196 KIX262195:KIX262196 KST262195:KST262196 LCP262195:LCP262196 LML262195:LML262196 LWH262195:LWH262196 MGD262195:MGD262196 MPZ262195:MPZ262196 MZV262195:MZV262196 NJR262195:NJR262196 NTN262195:NTN262196 ODJ262195:ODJ262196 ONF262195:ONF262196 OXB262195:OXB262196 PGX262195:PGX262196 PQT262195:PQT262196 QAP262195:QAP262196 QKL262195:QKL262196 QUH262195:QUH262196 RED262195:RED262196 RNZ262195:RNZ262196 RXV262195:RXV262196 SHR262195:SHR262196 SRN262195:SRN262196 TBJ262195:TBJ262196 TLF262195:TLF262196 TVB262195:TVB262196 UEX262195:UEX262196 UOT262195:UOT262196 UYP262195:UYP262196 VIL262195:VIL262196 VSH262195:VSH262196 WCD262195:WCD262196 WLZ262195:WLZ262196 WVV262195:WVV262196 N327731:N327732 JJ327731:JJ327732 TF327731:TF327732 ADB327731:ADB327732 AMX327731:AMX327732 AWT327731:AWT327732 BGP327731:BGP327732 BQL327731:BQL327732 CAH327731:CAH327732 CKD327731:CKD327732 CTZ327731:CTZ327732 DDV327731:DDV327732 DNR327731:DNR327732 DXN327731:DXN327732 EHJ327731:EHJ327732 ERF327731:ERF327732 FBB327731:FBB327732 FKX327731:FKX327732 FUT327731:FUT327732 GEP327731:GEP327732 GOL327731:GOL327732 GYH327731:GYH327732 HID327731:HID327732 HRZ327731:HRZ327732 IBV327731:IBV327732 ILR327731:ILR327732 IVN327731:IVN327732 JFJ327731:JFJ327732 JPF327731:JPF327732 JZB327731:JZB327732 KIX327731:KIX327732 KST327731:KST327732 LCP327731:LCP327732 LML327731:LML327732 LWH327731:LWH327732 MGD327731:MGD327732 MPZ327731:MPZ327732 MZV327731:MZV327732 NJR327731:NJR327732 NTN327731:NTN327732 ODJ327731:ODJ327732 ONF327731:ONF327732 OXB327731:OXB327732 PGX327731:PGX327732 PQT327731:PQT327732 QAP327731:QAP327732 QKL327731:QKL327732 QUH327731:QUH327732 RED327731:RED327732 RNZ327731:RNZ327732 RXV327731:RXV327732 SHR327731:SHR327732 SRN327731:SRN327732 TBJ327731:TBJ327732 TLF327731:TLF327732 TVB327731:TVB327732 UEX327731:UEX327732 UOT327731:UOT327732 UYP327731:UYP327732 VIL327731:VIL327732 VSH327731:VSH327732 WCD327731:WCD327732 WLZ327731:WLZ327732 WVV327731:WVV327732 N393267:N393268 JJ393267:JJ393268 TF393267:TF393268 ADB393267:ADB393268 AMX393267:AMX393268 AWT393267:AWT393268 BGP393267:BGP393268 BQL393267:BQL393268 CAH393267:CAH393268 CKD393267:CKD393268 CTZ393267:CTZ393268 DDV393267:DDV393268 DNR393267:DNR393268 DXN393267:DXN393268 EHJ393267:EHJ393268 ERF393267:ERF393268 FBB393267:FBB393268 FKX393267:FKX393268 FUT393267:FUT393268 GEP393267:GEP393268 GOL393267:GOL393268 GYH393267:GYH393268 HID393267:HID393268 HRZ393267:HRZ393268 IBV393267:IBV393268 ILR393267:ILR393268 IVN393267:IVN393268 JFJ393267:JFJ393268 JPF393267:JPF393268 JZB393267:JZB393268 KIX393267:KIX393268 KST393267:KST393268 LCP393267:LCP393268 LML393267:LML393268 LWH393267:LWH393268 MGD393267:MGD393268 MPZ393267:MPZ393268 MZV393267:MZV393268 NJR393267:NJR393268 NTN393267:NTN393268 ODJ393267:ODJ393268 ONF393267:ONF393268 OXB393267:OXB393268 PGX393267:PGX393268 PQT393267:PQT393268 QAP393267:QAP393268 QKL393267:QKL393268 QUH393267:QUH393268 RED393267:RED393268 RNZ393267:RNZ393268 RXV393267:RXV393268 SHR393267:SHR393268 SRN393267:SRN393268 TBJ393267:TBJ393268 TLF393267:TLF393268 TVB393267:TVB393268 UEX393267:UEX393268 UOT393267:UOT393268 UYP393267:UYP393268 VIL393267:VIL393268 VSH393267:VSH393268 WCD393267:WCD393268 WLZ393267:WLZ393268 WVV393267:WVV393268 N458803:N458804 JJ458803:JJ458804 TF458803:TF458804 ADB458803:ADB458804 AMX458803:AMX458804 AWT458803:AWT458804 BGP458803:BGP458804 BQL458803:BQL458804 CAH458803:CAH458804 CKD458803:CKD458804 CTZ458803:CTZ458804 DDV458803:DDV458804 DNR458803:DNR458804 DXN458803:DXN458804 EHJ458803:EHJ458804 ERF458803:ERF458804 FBB458803:FBB458804 FKX458803:FKX458804 FUT458803:FUT458804 GEP458803:GEP458804 GOL458803:GOL458804 GYH458803:GYH458804 HID458803:HID458804 HRZ458803:HRZ458804 IBV458803:IBV458804 ILR458803:ILR458804 IVN458803:IVN458804 JFJ458803:JFJ458804 JPF458803:JPF458804 JZB458803:JZB458804 KIX458803:KIX458804 KST458803:KST458804 LCP458803:LCP458804 LML458803:LML458804 LWH458803:LWH458804 MGD458803:MGD458804 MPZ458803:MPZ458804 MZV458803:MZV458804 NJR458803:NJR458804 NTN458803:NTN458804 ODJ458803:ODJ458804 ONF458803:ONF458804 OXB458803:OXB458804 PGX458803:PGX458804 PQT458803:PQT458804 QAP458803:QAP458804 QKL458803:QKL458804 QUH458803:QUH458804 RED458803:RED458804 RNZ458803:RNZ458804 RXV458803:RXV458804 SHR458803:SHR458804 SRN458803:SRN458804 TBJ458803:TBJ458804 TLF458803:TLF458804 TVB458803:TVB458804 UEX458803:UEX458804 UOT458803:UOT458804 UYP458803:UYP458804 VIL458803:VIL458804 VSH458803:VSH458804 WCD458803:WCD458804 WLZ458803:WLZ458804 WVV458803:WVV458804 N524339:N524340 JJ524339:JJ524340 TF524339:TF524340 ADB524339:ADB524340 AMX524339:AMX524340 AWT524339:AWT524340 BGP524339:BGP524340 BQL524339:BQL524340 CAH524339:CAH524340 CKD524339:CKD524340 CTZ524339:CTZ524340 DDV524339:DDV524340 DNR524339:DNR524340 DXN524339:DXN524340 EHJ524339:EHJ524340 ERF524339:ERF524340 FBB524339:FBB524340 FKX524339:FKX524340 FUT524339:FUT524340 GEP524339:GEP524340 GOL524339:GOL524340 GYH524339:GYH524340 HID524339:HID524340 HRZ524339:HRZ524340 IBV524339:IBV524340 ILR524339:ILR524340 IVN524339:IVN524340 JFJ524339:JFJ524340 JPF524339:JPF524340 JZB524339:JZB524340 KIX524339:KIX524340 KST524339:KST524340 LCP524339:LCP524340 LML524339:LML524340 LWH524339:LWH524340 MGD524339:MGD524340 MPZ524339:MPZ524340 MZV524339:MZV524340 NJR524339:NJR524340 NTN524339:NTN524340 ODJ524339:ODJ524340 ONF524339:ONF524340 OXB524339:OXB524340 PGX524339:PGX524340 PQT524339:PQT524340 QAP524339:QAP524340 QKL524339:QKL524340 QUH524339:QUH524340 RED524339:RED524340 RNZ524339:RNZ524340 RXV524339:RXV524340 SHR524339:SHR524340 SRN524339:SRN524340 TBJ524339:TBJ524340 TLF524339:TLF524340 TVB524339:TVB524340 UEX524339:UEX524340 UOT524339:UOT524340 UYP524339:UYP524340 VIL524339:VIL524340 VSH524339:VSH524340 WCD524339:WCD524340 WLZ524339:WLZ524340 WVV524339:WVV524340 N589875:N589876 JJ589875:JJ589876 TF589875:TF589876 ADB589875:ADB589876 AMX589875:AMX589876 AWT589875:AWT589876 BGP589875:BGP589876 BQL589875:BQL589876 CAH589875:CAH589876 CKD589875:CKD589876 CTZ589875:CTZ589876 DDV589875:DDV589876 DNR589875:DNR589876 DXN589875:DXN589876 EHJ589875:EHJ589876 ERF589875:ERF589876 FBB589875:FBB589876 FKX589875:FKX589876 FUT589875:FUT589876 GEP589875:GEP589876 GOL589875:GOL589876 GYH589875:GYH589876 HID589875:HID589876 HRZ589875:HRZ589876 IBV589875:IBV589876 ILR589875:ILR589876 IVN589875:IVN589876 JFJ589875:JFJ589876 JPF589875:JPF589876 JZB589875:JZB589876 KIX589875:KIX589876 KST589875:KST589876 LCP589875:LCP589876 LML589875:LML589876 LWH589875:LWH589876 MGD589875:MGD589876 MPZ589875:MPZ589876 MZV589875:MZV589876 NJR589875:NJR589876 NTN589875:NTN589876 ODJ589875:ODJ589876 ONF589875:ONF589876 OXB589875:OXB589876 PGX589875:PGX589876 PQT589875:PQT589876 QAP589875:QAP589876 QKL589875:QKL589876 QUH589875:QUH589876 RED589875:RED589876 RNZ589875:RNZ589876 RXV589875:RXV589876 SHR589875:SHR589876 SRN589875:SRN589876 TBJ589875:TBJ589876 TLF589875:TLF589876 TVB589875:TVB589876 UEX589875:UEX589876 UOT589875:UOT589876 UYP589875:UYP589876 VIL589875:VIL589876 VSH589875:VSH589876 WCD589875:WCD589876 WLZ589875:WLZ589876 WVV589875:WVV589876 N655411:N655412 JJ655411:JJ655412 TF655411:TF655412 ADB655411:ADB655412 AMX655411:AMX655412 AWT655411:AWT655412 BGP655411:BGP655412 BQL655411:BQL655412 CAH655411:CAH655412 CKD655411:CKD655412 CTZ655411:CTZ655412 DDV655411:DDV655412 DNR655411:DNR655412 DXN655411:DXN655412 EHJ655411:EHJ655412 ERF655411:ERF655412 FBB655411:FBB655412 FKX655411:FKX655412 FUT655411:FUT655412 GEP655411:GEP655412 GOL655411:GOL655412 GYH655411:GYH655412 HID655411:HID655412 HRZ655411:HRZ655412 IBV655411:IBV655412 ILR655411:ILR655412 IVN655411:IVN655412 JFJ655411:JFJ655412 JPF655411:JPF655412 JZB655411:JZB655412 KIX655411:KIX655412 KST655411:KST655412 LCP655411:LCP655412 LML655411:LML655412 LWH655411:LWH655412 MGD655411:MGD655412 MPZ655411:MPZ655412 MZV655411:MZV655412 NJR655411:NJR655412 NTN655411:NTN655412 ODJ655411:ODJ655412 ONF655411:ONF655412 OXB655411:OXB655412 PGX655411:PGX655412 PQT655411:PQT655412 QAP655411:QAP655412 QKL655411:QKL655412 QUH655411:QUH655412 RED655411:RED655412 RNZ655411:RNZ655412 RXV655411:RXV655412 SHR655411:SHR655412 SRN655411:SRN655412 TBJ655411:TBJ655412 TLF655411:TLF655412 TVB655411:TVB655412 UEX655411:UEX655412 UOT655411:UOT655412 UYP655411:UYP655412 VIL655411:VIL655412 VSH655411:VSH655412 WCD655411:WCD655412 WLZ655411:WLZ655412 WVV655411:WVV655412 N720947:N720948 JJ720947:JJ720948 TF720947:TF720948 ADB720947:ADB720948 AMX720947:AMX720948 AWT720947:AWT720948 BGP720947:BGP720948 BQL720947:BQL720948 CAH720947:CAH720948 CKD720947:CKD720948 CTZ720947:CTZ720948 DDV720947:DDV720948 DNR720947:DNR720948 DXN720947:DXN720948 EHJ720947:EHJ720948 ERF720947:ERF720948 FBB720947:FBB720948 FKX720947:FKX720948 FUT720947:FUT720948 GEP720947:GEP720948 GOL720947:GOL720948 GYH720947:GYH720948 HID720947:HID720948 HRZ720947:HRZ720948 IBV720947:IBV720948 ILR720947:ILR720948 IVN720947:IVN720948 JFJ720947:JFJ720948 JPF720947:JPF720948 JZB720947:JZB720948 KIX720947:KIX720948 KST720947:KST720948 LCP720947:LCP720948 LML720947:LML720948 LWH720947:LWH720948 MGD720947:MGD720948 MPZ720947:MPZ720948 MZV720947:MZV720948 NJR720947:NJR720948 NTN720947:NTN720948 ODJ720947:ODJ720948 ONF720947:ONF720948 OXB720947:OXB720948 PGX720947:PGX720948 PQT720947:PQT720948 QAP720947:QAP720948 QKL720947:QKL720948 QUH720947:QUH720948 RED720947:RED720948 RNZ720947:RNZ720948 RXV720947:RXV720948 SHR720947:SHR720948 SRN720947:SRN720948 TBJ720947:TBJ720948 TLF720947:TLF720948 TVB720947:TVB720948 UEX720947:UEX720948 UOT720947:UOT720948 UYP720947:UYP720948 VIL720947:VIL720948 VSH720947:VSH720948 WCD720947:WCD720948 WLZ720947:WLZ720948 WVV720947:WVV720948 N786483:N786484 JJ786483:JJ786484 TF786483:TF786484 ADB786483:ADB786484 AMX786483:AMX786484 AWT786483:AWT786484 BGP786483:BGP786484 BQL786483:BQL786484 CAH786483:CAH786484 CKD786483:CKD786484 CTZ786483:CTZ786484 DDV786483:DDV786484 DNR786483:DNR786484 DXN786483:DXN786484 EHJ786483:EHJ786484 ERF786483:ERF786484 FBB786483:FBB786484 FKX786483:FKX786484 FUT786483:FUT786484 GEP786483:GEP786484 GOL786483:GOL786484 GYH786483:GYH786484 HID786483:HID786484 HRZ786483:HRZ786484 IBV786483:IBV786484 ILR786483:ILR786484 IVN786483:IVN786484 JFJ786483:JFJ786484 JPF786483:JPF786484 JZB786483:JZB786484 KIX786483:KIX786484 KST786483:KST786484 LCP786483:LCP786484 LML786483:LML786484 LWH786483:LWH786484 MGD786483:MGD786484 MPZ786483:MPZ786484 MZV786483:MZV786484 NJR786483:NJR786484 NTN786483:NTN786484 ODJ786483:ODJ786484 ONF786483:ONF786484 OXB786483:OXB786484 PGX786483:PGX786484 PQT786483:PQT786484 QAP786483:QAP786484 QKL786483:QKL786484 QUH786483:QUH786484 RED786483:RED786484 RNZ786483:RNZ786484 RXV786483:RXV786484 SHR786483:SHR786484 SRN786483:SRN786484 TBJ786483:TBJ786484 TLF786483:TLF786484 TVB786483:TVB786484 UEX786483:UEX786484 UOT786483:UOT786484 UYP786483:UYP786484 VIL786483:VIL786484 VSH786483:VSH786484 WCD786483:WCD786484 WLZ786483:WLZ786484 WVV786483:WVV786484 N852019:N852020 JJ852019:JJ852020 TF852019:TF852020 ADB852019:ADB852020 AMX852019:AMX852020 AWT852019:AWT852020 BGP852019:BGP852020 BQL852019:BQL852020 CAH852019:CAH852020 CKD852019:CKD852020 CTZ852019:CTZ852020 DDV852019:DDV852020 DNR852019:DNR852020 DXN852019:DXN852020 EHJ852019:EHJ852020 ERF852019:ERF852020 FBB852019:FBB852020 FKX852019:FKX852020 FUT852019:FUT852020 GEP852019:GEP852020 GOL852019:GOL852020 GYH852019:GYH852020 HID852019:HID852020 HRZ852019:HRZ852020 IBV852019:IBV852020 ILR852019:ILR852020 IVN852019:IVN852020 JFJ852019:JFJ852020 JPF852019:JPF852020 JZB852019:JZB852020 KIX852019:KIX852020 KST852019:KST852020 LCP852019:LCP852020 LML852019:LML852020 LWH852019:LWH852020 MGD852019:MGD852020 MPZ852019:MPZ852020 MZV852019:MZV852020 NJR852019:NJR852020 NTN852019:NTN852020 ODJ852019:ODJ852020 ONF852019:ONF852020 OXB852019:OXB852020 PGX852019:PGX852020 PQT852019:PQT852020 QAP852019:QAP852020 QKL852019:QKL852020 QUH852019:QUH852020 RED852019:RED852020 RNZ852019:RNZ852020 RXV852019:RXV852020 SHR852019:SHR852020 SRN852019:SRN852020 TBJ852019:TBJ852020 TLF852019:TLF852020 TVB852019:TVB852020 UEX852019:UEX852020 UOT852019:UOT852020 UYP852019:UYP852020 VIL852019:VIL852020 VSH852019:VSH852020 WCD852019:WCD852020 WLZ852019:WLZ852020 WVV852019:WVV852020 N917555:N917556 JJ917555:JJ917556 TF917555:TF917556 ADB917555:ADB917556 AMX917555:AMX917556 AWT917555:AWT917556 BGP917555:BGP917556 BQL917555:BQL917556 CAH917555:CAH917556 CKD917555:CKD917556 CTZ917555:CTZ917556 DDV917555:DDV917556 DNR917555:DNR917556 DXN917555:DXN917556 EHJ917555:EHJ917556 ERF917555:ERF917556 FBB917555:FBB917556 FKX917555:FKX917556 FUT917555:FUT917556 GEP917555:GEP917556 GOL917555:GOL917556 GYH917555:GYH917556 HID917555:HID917556 HRZ917555:HRZ917556 IBV917555:IBV917556 ILR917555:ILR917556 IVN917555:IVN917556 JFJ917555:JFJ917556 JPF917555:JPF917556 JZB917555:JZB917556 KIX917555:KIX917556 KST917555:KST917556 LCP917555:LCP917556 LML917555:LML917556 LWH917555:LWH917556 MGD917555:MGD917556 MPZ917555:MPZ917556 MZV917555:MZV917556 NJR917555:NJR917556 NTN917555:NTN917556 ODJ917555:ODJ917556 ONF917555:ONF917556 OXB917555:OXB917556 PGX917555:PGX917556 PQT917555:PQT917556 QAP917555:QAP917556 QKL917555:QKL917556 QUH917555:QUH917556 RED917555:RED917556 RNZ917555:RNZ917556 RXV917555:RXV917556 SHR917555:SHR917556 SRN917555:SRN917556 TBJ917555:TBJ917556 TLF917555:TLF917556 TVB917555:TVB917556 UEX917555:UEX917556 UOT917555:UOT917556 UYP917555:UYP917556 VIL917555:VIL917556 VSH917555:VSH917556 WCD917555:WCD917556 WLZ917555:WLZ917556 WVV917555:WVV917556 N983091:N983092 JJ983091:JJ983092 TF983091:TF983092 ADB983091:ADB983092 AMX983091:AMX983092 AWT983091:AWT983092 BGP983091:BGP983092 BQL983091:BQL983092 CAH983091:CAH983092 CKD983091:CKD983092 CTZ983091:CTZ983092 DDV983091:DDV983092 DNR983091:DNR983092 DXN983091:DXN983092 EHJ983091:EHJ983092 ERF983091:ERF983092 FBB983091:FBB983092 FKX983091:FKX983092 FUT983091:FUT983092 GEP983091:GEP983092 GOL983091:GOL983092 GYH983091:GYH983092 HID983091:HID983092 HRZ983091:HRZ983092 IBV983091:IBV983092 ILR983091:ILR983092 IVN983091:IVN983092 JFJ983091:JFJ983092 JPF983091:JPF983092 JZB983091:JZB983092 KIX983091:KIX983092 KST983091:KST983092 LCP983091:LCP983092 LML983091:LML983092 LWH983091:LWH983092 MGD983091:MGD983092 MPZ983091:MPZ983092 MZV983091:MZV983092 NJR983091:NJR983092 NTN983091:NTN983092 ODJ983091:ODJ983092 ONF983091:ONF983092 OXB983091:OXB983092 PGX983091:PGX983092 PQT983091:PQT983092 QAP983091:QAP983092 QKL983091:QKL983092 QUH983091:QUH983092 RED983091:RED983092 RNZ983091:RNZ983092 RXV983091:RXV983092 SHR983091:SHR983092 SRN983091:SRN983092 TBJ983091:TBJ983092 TLF983091:TLF983092 TVB983091:TVB983092 UEX983091:UEX983092 UOT983091:UOT983092 UYP983091:UYP983092 VIL983091:VIL983092 VSH983091:VSH983092 WCD983091:WCD983092 WLZ983091:WLZ983092 WVV983091:WVV983092 K50:K52 JG50:JG52 TC50:TC52 ACY50:ACY52 AMU50:AMU52 AWQ50:AWQ52 BGM50:BGM52 BQI50:BQI52 CAE50:CAE52 CKA50:CKA52 CTW50:CTW52 DDS50:DDS52 DNO50:DNO52 DXK50:DXK52 EHG50:EHG52 ERC50:ERC52 FAY50:FAY52 FKU50:FKU52 FUQ50:FUQ52 GEM50:GEM52 GOI50:GOI52 GYE50:GYE52 HIA50:HIA52 HRW50:HRW52 IBS50:IBS52 ILO50:ILO52 IVK50:IVK52 JFG50:JFG52 JPC50:JPC52 JYY50:JYY52 KIU50:KIU52 KSQ50:KSQ52 LCM50:LCM52 LMI50:LMI52 LWE50:LWE52 MGA50:MGA52 MPW50:MPW52 MZS50:MZS52 NJO50:NJO52 NTK50:NTK52 ODG50:ODG52 ONC50:ONC52 OWY50:OWY52 PGU50:PGU52 PQQ50:PQQ52 QAM50:QAM52 QKI50:QKI52 QUE50:QUE52 REA50:REA52 RNW50:RNW52 RXS50:RXS52 SHO50:SHO52 SRK50:SRK52 TBG50:TBG52 TLC50:TLC52 TUY50:TUY52 UEU50:UEU52 UOQ50:UOQ52 UYM50:UYM52 VII50:VII52 VSE50:VSE52 WCA50:WCA52 WLW50:WLW52 WVS50:WVS52 K65586:K65588 JG65586:JG65588 TC65586:TC65588 ACY65586:ACY65588 AMU65586:AMU65588 AWQ65586:AWQ65588 BGM65586:BGM65588 BQI65586:BQI65588 CAE65586:CAE65588 CKA65586:CKA65588 CTW65586:CTW65588 DDS65586:DDS65588 DNO65586:DNO65588 DXK65586:DXK65588 EHG65586:EHG65588 ERC65586:ERC65588 FAY65586:FAY65588 FKU65586:FKU65588 FUQ65586:FUQ65588 GEM65586:GEM65588 GOI65586:GOI65588 GYE65586:GYE65588 HIA65586:HIA65588 HRW65586:HRW65588 IBS65586:IBS65588 ILO65586:ILO65588 IVK65586:IVK65588 JFG65586:JFG65588 JPC65586:JPC65588 JYY65586:JYY65588 KIU65586:KIU65588 KSQ65586:KSQ65588 LCM65586:LCM65588 LMI65586:LMI65588 LWE65586:LWE65588 MGA65586:MGA65588 MPW65586:MPW65588 MZS65586:MZS65588 NJO65586:NJO65588 NTK65586:NTK65588 ODG65586:ODG65588 ONC65586:ONC65588 OWY65586:OWY65588 PGU65586:PGU65588 PQQ65586:PQQ65588 QAM65586:QAM65588 QKI65586:QKI65588 QUE65586:QUE65588 REA65586:REA65588 RNW65586:RNW65588 RXS65586:RXS65588 SHO65586:SHO65588 SRK65586:SRK65588 TBG65586:TBG65588 TLC65586:TLC65588 TUY65586:TUY65588 UEU65586:UEU65588 UOQ65586:UOQ65588 UYM65586:UYM65588 VII65586:VII65588 VSE65586:VSE65588 WCA65586:WCA65588 WLW65586:WLW65588 WVS65586:WVS65588 K131122:K131124 JG131122:JG131124 TC131122:TC131124 ACY131122:ACY131124 AMU131122:AMU131124 AWQ131122:AWQ131124 BGM131122:BGM131124 BQI131122:BQI131124 CAE131122:CAE131124 CKA131122:CKA131124 CTW131122:CTW131124 DDS131122:DDS131124 DNO131122:DNO131124 DXK131122:DXK131124 EHG131122:EHG131124 ERC131122:ERC131124 FAY131122:FAY131124 FKU131122:FKU131124 FUQ131122:FUQ131124 GEM131122:GEM131124 GOI131122:GOI131124 GYE131122:GYE131124 HIA131122:HIA131124 HRW131122:HRW131124 IBS131122:IBS131124 ILO131122:ILO131124 IVK131122:IVK131124 JFG131122:JFG131124 JPC131122:JPC131124 JYY131122:JYY131124 KIU131122:KIU131124 KSQ131122:KSQ131124 LCM131122:LCM131124 LMI131122:LMI131124 LWE131122:LWE131124 MGA131122:MGA131124 MPW131122:MPW131124 MZS131122:MZS131124 NJO131122:NJO131124 NTK131122:NTK131124 ODG131122:ODG131124 ONC131122:ONC131124 OWY131122:OWY131124 PGU131122:PGU131124 PQQ131122:PQQ131124 QAM131122:QAM131124 QKI131122:QKI131124 QUE131122:QUE131124 REA131122:REA131124 RNW131122:RNW131124 RXS131122:RXS131124 SHO131122:SHO131124 SRK131122:SRK131124 TBG131122:TBG131124 TLC131122:TLC131124 TUY131122:TUY131124 UEU131122:UEU131124 UOQ131122:UOQ131124 UYM131122:UYM131124 VII131122:VII131124 VSE131122:VSE131124 WCA131122:WCA131124 WLW131122:WLW131124 WVS131122:WVS131124 K196658:K196660 JG196658:JG196660 TC196658:TC196660 ACY196658:ACY196660 AMU196658:AMU196660 AWQ196658:AWQ196660 BGM196658:BGM196660 BQI196658:BQI196660 CAE196658:CAE196660 CKA196658:CKA196660 CTW196658:CTW196660 DDS196658:DDS196660 DNO196658:DNO196660 DXK196658:DXK196660 EHG196658:EHG196660 ERC196658:ERC196660 FAY196658:FAY196660 FKU196658:FKU196660 FUQ196658:FUQ196660 GEM196658:GEM196660 GOI196658:GOI196660 GYE196658:GYE196660 HIA196658:HIA196660 HRW196658:HRW196660 IBS196658:IBS196660 ILO196658:ILO196660 IVK196658:IVK196660 JFG196658:JFG196660 JPC196658:JPC196660 JYY196658:JYY196660 KIU196658:KIU196660 KSQ196658:KSQ196660 LCM196658:LCM196660 LMI196658:LMI196660 LWE196658:LWE196660 MGA196658:MGA196660 MPW196658:MPW196660 MZS196658:MZS196660 NJO196658:NJO196660 NTK196658:NTK196660 ODG196658:ODG196660 ONC196658:ONC196660 OWY196658:OWY196660 PGU196658:PGU196660 PQQ196658:PQQ196660 QAM196658:QAM196660 QKI196658:QKI196660 QUE196658:QUE196660 REA196658:REA196660 RNW196658:RNW196660 RXS196658:RXS196660 SHO196658:SHO196660 SRK196658:SRK196660 TBG196658:TBG196660 TLC196658:TLC196660 TUY196658:TUY196660 UEU196658:UEU196660 UOQ196658:UOQ196660 UYM196658:UYM196660 VII196658:VII196660 VSE196658:VSE196660 WCA196658:WCA196660 WLW196658:WLW196660 WVS196658:WVS196660 K262194:K262196 JG262194:JG262196 TC262194:TC262196 ACY262194:ACY262196 AMU262194:AMU262196 AWQ262194:AWQ262196 BGM262194:BGM262196 BQI262194:BQI262196 CAE262194:CAE262196 CKA262194:CKA262196 CTW262194:CTW262196 DDS262194:DDS262196 DNO262194:DNO262196 DXK262194:DXK262196 EHG262194:EHG262196 ERC262194:ERC262196 FAY262194:FAY262196 FKU262194:FKU262196 FUQ262194:FUQ262196 GEM262194:GEM262196 GOI262194:GOI262196 GYE262194:GYE262196 HIA262194:HIA262196 HRW262194:HRW262196 IBS262194:IBS262196 ILO262194:ILO262196 IVK262194:IVK262196 JFG262194:JFG262196 JPC262194:JPC262196 JYY262194:JYY262196 KIU262194:KIU262196 KSQ262194:KSQ262196 LCM262194:LCM262196 LMI262194:LMI262196 LWE262194:LWE262196 MGA262194:MGA262196 MPW262194:MPW262196 MZS262194:MZS262196 NJO262194:NJO262196 NTK262194:NTK262196 ODG262194:ODG262196 ONC262194:ONC262196 OWY262194:OWY262196 PGU262194:PGU262196 PQQ262194:PQQ262196 QAM262194:QAM262196 QKI262194:QKI262196 QUE262194:QUE262196 REA262194:REA262196 RNW262194:RNW262196 RXS262194:RXS262196 SHO262194:SHO262196 SRK262194:SRK262196 TBG262194:TBG262196 TLC262194:TLC262196 TUY262194:TUY262196 UEU262194:UEU262196 UOQ262194:UOQ262196 UYM262194:UYM262196 VII262194:VII262196 VSE262194:VSE262196 WCA262194:WCA262196 WLW262194:WLW262196 WVS262194:WVS262196 K327730:K327732 JG327730:JG327732 TC327730:TC327732 ACY327730:ACY327732 AMU327730:AMU327732 AWQ327730:AWQ327732 BGM327730:BGM327732 BQI327730:BQI327732 CAE327730:CAE327732 CKA327730:CKA327732 CTW327730:CTW327732 DDS327730:DDS327732 DNO327730:DNO327732 DXK327730:DXK327732 EHG327730:EHG327732 ERC327730:ERC327732 FAY327730:FAY327732 FKU327730:FKU327732 FUQ327730:FUQ327732 GEM327730:GEM327732 GOI327730:GOI327732 GYE327730:GYE327732 HIA327730:HIA327732 HRW327730:HRW327732 IBS327730:IBS327732 ILO327730:ILO327732 IVK327730:IVK327732 JFG327730:JFG327732 JPC327730:JPC327732 JYY327730:JYY327732 KIU327730:KIU327732 KSQ327730:KSQ327732 LCM327730:LCM327732 LMI327730:LMI327732 LWE327730:LWE327732 MGA327730:MGA327732 MPW327730:MPW327732 MZS327730:MZS327732 NJO327730:NJO327732 NTK327730:NTK327732 ODG327730:ODG327732 ONC327730:ONC327732 OWY327730:OWY327732 PGU327730:PGU327732 PQQ327730:PQQ327732 QAM327730:QAM327732 QKI327730:QKI327732 QUE327730:QUE327732 REA327730:REA327732 RNW327730:RNW327732 RXS327730:RXS327732 SHO327730:SHO327732 SRK327730:SRK327732 TBG327730:TBG327732 TLC327730:TLC327732 TUY327730:TUY327732 UEU327730:UEU327732 UOQ327730:UOQ327732 UYM327730:UYM327732 VII327730:VII327732 VSE327730:VSE327732 WCA327730:WCA327732 WLW327730:WLW327732 WVS327730:WVS327732 K393266:K393268 JG393266:JG393268 TC393266:TC393268 ACY393266:ACY393268 AMU393266:AMU393268 AWQ393266:AWQ393268 BGM393266:BGM393268 BQI393266:BQI393268 CAE393266:CAE393268 CKA393266:CKA393268 CTW393266:CTW393268 DDS393266:DDS393268 DNO393266:DNO393268 DXK393266:DXK393268 EHG393266:EHG393268 ERC393266:ERC393268 FAY393266:FAY393268 FKU393266:FKU393268 FUQ393266:FUQ393268 GEM393266:GEM393268 GOI393266:GOI393268 GYE393266:GYE393268 HIA393266:HIA393268 HRW393266:HRW393268 IBS393266:IBS393268 ILO393266:ILO393268 IVK393266:IVK393268 JFG393266:JFG393268 JPC393266:JPC393268 JYY393266:JYY393268 KIU393266:KIU393268 KSQ393266:KSQ393268 LCM393266:LCM393268 LMI393266:LMI393268 LWE393266:LWE393268 MGA393266:MGA393268 MPW393266:MPW393268 MZS393266:MZS393268 NJO393266:NJO393268 NTK393266:NTK393268 ODG393266:ODG393268 ONC393266:ONC393268 OWY393266:OWY393268 PGU393266:PGU393268 PQQ393266:PQQ393268 QAM393266:QAM393268 QKI393266:QKI393268 QUE393266:QUE393268 REA393266:REA393268 RNW393266:RNW393268 RXS393266:RXS393268 SHO393266:SHO393268 SRK393266:SRK393268 TBG393266:TBG393268 TLC393266:TLC393268 TUY393266:TUY393268 UEU393266:UEU393268 UOQ393266:UOQ393268 UYM393266:UYM393268 VII393266:VII393268 VSE393266:VSE393268 WCA393266:WCA393268 WLW393266:WLW393268 WVS393266:WVS393268 K458802:K458804 JG458802:JG458804 TC458802:TC458804 ACY458802:ACY458804 AMU458802:AMU458804 AWQ458802:AWQ458804 BGM458802:BGM458804 BQI458802:BQI458804 CAE458802:CAE458804 CKA458802:CKA458804 CTW458802:CTW458804 DDS458802:DDS458804 DNO458802:DNO458804 DXK458802:DXK458804 EHG458802:EHG458804 ERC458802:ERC458804 FAY458802:FAY458804 FKU458802:FKU458804 FUQ458802:FUQ458804 GEM458802:GEM458804 GOI458802:GOI458804 GYE458802:GYE458804 HIA458802:HIA458804 HRW458802:HRW458804 IBS458802:IBS458804 ILO458802:ILO458804 IVK458802:IVK458804 JFG458802:JFG458804 JPC458802:JPC458804 JYY458802:JYY458804 KIU458802:KIU458804 KSQ458802:KSQ458804 LCM458802:LCM458804 LMI458802:LMI458804 LWE458802:LWE458804 MGA458802:MGA458804 MPW458802:MPW458804 MZS458802:MZS458804 NJO458802:NJO458804 NTK458802:NTK458804 ODG458802:ODG458804 ONC458802:ONC458804 OWY458802:OWY458804 PGU458802:PGU458804 PQQ458802:PQQ458804 QAM458802:QAM458804 QKI458802:QKI458804 QUE458802:QUE458804 REA458802:REA458804 RNW458802:RNW458804 RXS458802:RXS458804 SHO458802:SHO458804 SRK458802:SRK458804 TBG458802:TBG458804 TLC458802:TLC458804 TUY458802:TUY458804 UEU458802:UEU458804 UOQ458802:UOQ458804 UYM458802:UYM458804 VII458802:VII458804 VSE458802:VSE458804 WCA458802:WCA458804 WLW458802:WLW458804 WVS458802:WVS458804 K524338:K524340 JG524338:JG524340 TC524338:TC524340 ACY524338:ACY524340 AMU524338:AMU524340 AWQ524338:AWQ524340 BGM524338:BGM524340 BQI524338:BQI524340 CAE524338:CAE524340 CKA524338:CKA524340 CTW524338:CTW524340 DDS524338:DDS524340 DNO524338:DNO524340 DXK524338:DXK524340 EHG524338:EHG524340 ERC524338:ERC524340 FAY524338:FAY524340 FKU524338:FKU524340 FUQ524338:FUQ524340 GEM524338:GEM524340 GOI524338:GOI524340 GYE524338:GYE524340 HIA524338:HIA524340 HRW524338:HRW524340 IBS524338:IBS524340 ILO524338:ILO524340 IVK524338:IVK524340 JFG524338:JFG524340 JPC524338:JPC524340 JYY524338:JYY524340 KIU524338:KIU524340 KSQ524338:KSQ524340 LCM524338:LCM524340 LMI524338:LMI524340 LWE524338:LWE524340 MGA524338:MGA524340 MPW524338:MPW524340 MZS524338:MZS524340 NJO524338:NJO524340 NTK524338:NTK524340 ODG524338:ODG524340 ONC524338:ONC524340 OWY524338:OWY524340 PGU524338:PGU524340 PQQ524338:PQQ524340 QAM524338:QAM524340 QKI524338:QKI524340 QUE524338:QUE524340 REA524338:REA524340 RNW524338:RNW524340 RXS524338:RXS524340 SHO524338:SHO524340 SRK524338:SRK524340 TBG524338:TBG524340 TLC524338:TLC524340 TUY524338:TUY524340 UEU524338:UEU524340 UOQ524338:UOQ524340 UYM524338:UYM524340 VII524338:VII524340 VSE524338:VSE524340 WCA524338:WCA524340 WLW524338:WLW524340 WVS524338:WVS524340 K589874:K589876 JG589874:JG589876 TC589874:TC589876 ACY589874:ACY589876 AMU589874:AMU589876 AWQ589874:AWQ589876 BGM589874:BGM589876 BQI589874:BQI589876 CAE589874:CAE589876 CKA589874:CKA589876 CTW589874:CTW589876 DDS589874:DDS589876 DNO589874:DNO589876 DXK589874:DXK589876 EHG589874:EHG589876 ERC589874:ERC589876 FAY589874:FAY589876 FKU589874:FKU589876 FUQ589874:FUQ589876 GEM589874:GEM589876 GOI589874:GOI589876 GYE589874:GYE589876 HIA589874:HIA589876 HRW589874:HRW589876 IBS589874:IBS589876 ILO589874:ILO589876 IVK589874:IVK589876 JFG589874:JFG589876 JPC589874:JPC589876 JYY589874:JYY589876 KIU589874:KIU589876 KSQ589874:KSQ589876 LCM589874:LCM589876 LMI589874:LMI589876 LWE589874:LWE589876 MGA589874:MGA589876 MPW589874:MPW589876 MZS589874:MZS589876 NJO589874:NJO589876 NTK589874:NTK589876 ODG589874:ODG589876 ONC589874:ONC589876 OWY589874:OWY589876 PGU589874:PGU589876 PQQ589874:PQQ589876 QAM589874:QAM589876 QKI589874:QKI589876 QUE589874:QUE589876 REA589874:REA589876 RNW589874:RNW589876 RXS589874:RXS589876 SHO589874:SHO589876 SRK589874:SRK589876 TBG589874:TBG589876 TLC589874:TLC589876 TUY589874:TUY589876 UEU589874:UEU589876 UOQ589874:UOQ589876 UYM589874:UYM589876 VII589874:VII589876 VSE589874:VSE589876 WCA589874:WCA589876 WLW589874:WLW589876 WVS589874:WVS589876 K655410:K655412 JG655410:JG655412 TC655410:TC655412 ACY655410:ACY655412 AMU655410:AMU655412 AWQ655410:AWQ655412 BGM655410:BGM655412 BQI655410:BQI655412 CAE655410:CAE655412 CKA655410:CKA655412 CTW655410:CTW655412 DDS655410:DDS655412 DNO655410:DNO655412 DXK655410:DXK655412 EHG655410:EHG655412 ERC655410:ERC655412 FAY655410:FAY655412 FKU655410:FKU655412 FUQ655410:FUQ655412 GEM655410:GEM655412 GOI655410:GOI655412 GYE655410:GYE655412 HIA655410:HIA655412 HRW655410:HRW655412 IBS655410:IBS655412 ILO655410:ILO655412 IVK655410:IVK655412 JFG655410:JFG655412 JPC655410:JPC655412 JYY655410:JYY655412 KIU655410:KIU655412 KSQ655410:KSQ655412 LCM655410:LCM655412 LMI655410:LMI655412 LWE655410:LWE655412 MGA655410:MGA655412 MPW655410:MPW655412 MZS655410:MZS655412 NJO655410:NJO655412 NTK655410:NTK655412 ODG655410:ODG655412 ONC655410:ONC655412 OWY655410:OWY655412 PGU655410:PGU655412 PQQ655410:PQQ655412 QAM655410:QAM655412 QKI655410:QKI655412 QUE655410:QUE655412 REA655410:REA655412 RNW655410:RNW655412 RXS655410:RXS655412 SHO655410:SHO655412 SRK655410:SRK655412 TBG655410:TBG655412 TLC655410:TLC655412 TUY655410:TUY655412 UEU655410:UEU655412 UOQ655410:UOQ655412 UYM655410:UYM655412 VII655410:VII655412 VSE655410:VSE655412 WCA655410:WCA655412 WLW655410:WLW655412 WVS655410:WVS655412 K720946:K720948 JG720946:JG720948 TC720946:TC720948 ACY720946:ACY720948 AMU720946:AMU720948 AWQ720946:AWQ720948 BGM720946:BGM720948 BQI720946:BQI720948 CAE720946:CAE720948 CKA720946:CKA720948 CTW720946:CTW720948 DDS720946:DDS720948 DNO720946:DNO720948 DXK720946:DXK720948 EHG720946:EHG720948 ERC720946:ERC720948 FAY720946:FAY720948 FKU720946:FKU720948 FUQ720946:FUQ720948 GEM720946:GEM720948 GOI720946:GOI720948 GYE720946:GYE720948 HIA720946:HIA720948 HRW720946:HRW720948 IBS720946:IBS720948 ILO720946:ILO720948 IVK720946:IVK720948 JFG720946:JFG720948 JPC720946:JPC720948 JYY720946:JYY720948 KIU720946:KIU720948 KSQ720946:KSQ720948 LCM720946:LCM720948 LMI720946:LMI720948 LWE720946:LWE720948 MGA720946:MGA720948 MPW720946:MPW720948 MZS720946:MZS720948 NJO720946:NJO720948 NTK720946:NTK720948 ODG720946:ODG720948 ONC720946:ONC720948 OWY720946:OWY720948 PGU720946:PGU720948 PQQ720946:PQQ720948 QAM720946:QAM720948 QKI720946:QKI720948 QUE720946:QUE720948 REA720946:REA720948 RNW720946:RNW720948 RXS720946:RXS720948 SHO720946:SHO720948 SRK720946:SRK720948 TBG720946:TBG720948 TLC720946:TLC720948 TUY720946:TUY720948 UEU720946:UEU720948 UOQ720946:UOQ720948 UYM720946:UYM720948 VII720946:VII720948 VSE720946:VSE720948 WCA720946:WCA720948 WLW720946:WLW720948 WVS720946:WVS720948 K786482:K786484 JG786482:JG786484 TC786482:TC786484 ACY786482:ACY786484 AMU786482:AMU786484 AWQ786482:AWQ786484 BGM786482:BGM786484 BQI786482:BQI786484 CAE786482:CAE786484 CKA786482:CKA786484 CTW786482:CTW786484 DDS786482:DDS786484 DNO786482:DNO786484 DXK786482:DXK786484 EHG786482:EHG786484 ERC786482:ERC786484 FAY786482:FAY786484 FKU786482:FKU786484 FUQ786482:FUQ786484 GEM786482:GEM786484 GOI786482:GOI786484 GYE786482:GYE786484 HIA786482:HIA786484 HRW786482:HRW786484 IBS786482:IBS786484 ILO786482:ILO786484 IVK786482:IVK786484 JFG786482:JFG786484 JPC786482:JPC786484 JYY786482:JYY786484 KIU786482:KIU786484 KSQ786482:KSQ786484 LCM786482:LCM786484 LMI786482:LMI786484 LWE786482:LWE786484 MGA786482:MGA786484 MPW786482:MPW786484 MZS786482:MZS786484 NJO786482:NJO786484 NTK786482:NTK786484 ODG786482:ODG786484 ONC786482:ONC786484 OWY786482:OWY786484 PGU786482:PGU786484 PQQ786482:PQQ786484 QAM786482:QAM786484 QKI786482:QKI786484 QUE786482:QUE786484 REA786482:REA786484 RNW786482:RNW786484 RXS786482:RXS786484 SHO786482:SHO786484 SRK786482:SRK786484 TBG786482:TBG786484 TLC786482:TLC786484 TUY786482:TUY786484 UEU786482:UEU786484 UOQ786482:UOQ786484 UYM786482:UYM786484 VII786482:VII786484 VSE786482:VSE786484 WCA786482:WCA786484 WLW786482:WLW786484 WVS786482:WVS786484 K852018:K852020 JG852018:JG852020 TC852018:TC852020 ACY852018:ACY852020 AMU852018:AMU852020 AWQ852018:AWQ852020 BGM852018:BGM852020 BQI852018:BQI852020 CAE852018:CAE852020 CKA852018:CKA852020 CTW852018:CTW852020 DDS852018:DDS852020 DNO852018:DNO852020 DXK852018:DXK852020 EHG852018:EHG852020 ERC852018:ERC852020 FAY852018:FAY852020 FKU852018:FKU852020 FUQ852018:FUQ852020 GEM852018:GEM852020 GOI852018:GOI852020 GYE852018:GYE852020 HIA852018:HIA852020 HRW852018:HRW852020 IBS852018:IBS852020 ILO852018:ILO852020 IVK852018:IVK852020 JFG852018:JFG852020 JPC852018:JPC852020 JYY852018:JYY852020 KIU852018:KIU852020 KSQ852018:KSQ852020 LCM852018:LCM852020 LMI852018:LMI852020 LWE852018:LWE852020 MGA852018:MGA852020 MPW852018:MPW852020 MZS852018:MZS852020 NJO852018:NJO852020 NTK852018:NTK852020 ODG852018:ODG852020 ONC852018:ONC852020 OWY852018:OWY852020 PGU852018:PGU852020 PQQ852018:PQQ852020 QAM852018:QAM852020 QKI852018:QKI852020 QUE852018:QUE852020 REA852018:REA852020 RNW852018:RNW852020 RXS852018:RXS852020 SHO852018:SHO852020 SRK852018:SRK852020 TBG852018:TBG852020 TLC852018:TLC852020 TUY852018:TUY852020 UEU852018:UEU852020 UOQ852018:UOQ852020 UYM852018:UYM852020 VII852018:VII852020 VSE852018:VSE852020 WCA852018:WCA852020 WLW852018:WLW852020 WVS852018:WVS852020 K917554:K917556 JG917554:JG917556 TC917554:TC917556 ACY917554:ACY917556 AMU917554:AMU917556 AWQ917554:AWQ917556 BGM917554:BGM917556 BQI917554:BQI917556 CAE917554:CAE917556 CKA917554:CKA917556 CTW917554:CTW917556 DDS917554:DDS917556 DNO917554:DNO917556 DXK917554:DXK917556 EHG917554:EHG917556 ERC917554:ERC917556 FAY917554:FAY917556 FKU917554:FKU917556 FUQ917554:FUQ917556 GEM917554:GEM917556 GOI917554:GOI917556 GYE917554:GYE917556 HIA917554:HIA917556 HRW917554:HRW917556 IBS917554:IBS917556 ILO917554:ILO917556 IVK917554:IVK917556 JFG917554:JFG917556 JPC917554:JPC917556 JYY917554:JYY917556 KIU917554:KIU917556 KSQ917554:KSQ917556 LCM917554:LCM917556 LMI917554:LMI917556 LWE917554:LWE917556 MGA917554:MGA917556 MPW917554:MPW917556 MZS917554:MZS917556 NJO917554:NJO917556 NTK917554:NTK917556 ODG917554:ODG917556 ONC917554:ONC917556 OWY917554:OWY917556 PGU917554:PGU917556 PQQ917554:PQQ917556 QAM917554:QAM917556 QKI917554:QKI917556 QUE917554:QUE917556 REA917554:REA917556 RNW917554:RNW917556 RXS917554:RXS917556 SHO917554:SHO917556 SRK917554:SRK917556 TBG917554:TBG917556 TLC917554:TLC917556 TUY917554:TUY917556 UEU917554:UEU917556 UOQ917554:UOQ917556 UYM917554:UYM917556 VII917554:VII917556 VSE917554:VSE917556 WCA917554:WCA917556 WLW917554:WLW917556 WVS917554:WVS917556 K983090:K983092 JG983090:JG983092 TC983090:TC983092 ACY983090:ACY983092 AMU983090:AMU983092 AWQ983090:AWQ983092 BGM983090:BGM983092 BQI983090:BQI983092 CAE983090:CAE983092 CKA983090:CKA983092 CTW983090:CTW983092 DDS983090:DDS983092 DNO983090:DNO983092 DXK983090:DXK983092 EHG983090:EHG983092 ERC983090:ERC983092 FAY983090:FAY983092 FKU983090:FKU983092 FUQ983090:FUQ983092 GEM983090:GEM983092 GOI983090:GOI983092 GYE983090:GYE983092 HIA983090:HIA983092 HRW983090:HRW983092 IBS983090:IBS983092 ILO983090:ILO983092 IVK983090:IVK983092 JFG983090:JFG983092 JPC983090:JPC983092 JYY983090:JYY983092 KIU983090:KIU983092 KSQ983090:KSQ983092 LCM983090:LCM983092 LMI983090:LMI983092 LWE983090:LWE983092 MGA983090:MGA983092 MPW983090:MPW983092 MZS983090:MZS983092 NJO983090:NJO983092 NTK983090:NTK983092 ODG983090:ODG983092 ONC983090:ONC983092 OWY983090:OWY983092 PGU983090:PGU983092 PQQ983090:PQQ983092 QAM983090:QAM983092 QKI983090:QKI983092 QUE983090:QUE983092 REA983090:REA983092 RNW983090:RNW983092 RXS983090:RXS983092 SHO983090:SHO983092 SRK983090:SRK983092 TBG983090:TBG983092 TLC983090:TLC983092 TUY983090:TUY983092 UEU983090:UEU983092 UOQ983090:UOQ983092 UYM983090:UYM983092 VII983090:VII983092 VSE983090:VSE983092 WCA983090:WCA983092 WLW983090:WLW983092 WVS983090:WVS983092 K48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K65584 JG65584 TC65584 ACY65584 AMU65584 AWQ65584 BGM65584 BQI65584 CAE65584 CKA65584 CTW65584 DDS65584 DNO65584 DXK65584 EHG65584 ERC65584 FAY65584 FKU65584 FUQ65584 GEM65584 GOI65584 GYE65584 HIA65584 HRW65584 IBS65584 ILO65584 IVK65584 JFG65584 JPC65584 JYY65584 KIU65584 KSQ65584 LCM65584 LMI65584 LWE65584 MGA65584 MPW65584 MZS65584 NJO65584 NTK65584 ODG65584 ONC65584 OWY65584 PGU65584 PQQ65584 QAM65584 QKI65584 QUE65584 REA65584 RNW65584 RXS65584 SHO65584 SRK65584 TBG65584 TLC65584 TUY65584 UEU65584 UOQ65584 UYM65584 VII65584 VSE65584 WCA65584 WLW65584 WVS65584 K131120 JG131120 TC131120 ACY131120 AMU131120 AWQ131120 BGM131120 BQI131120 CAE131120 CKA131120 CTW131120 DDS131120 DNO131120 DXK131120 EHG131120 ERC131120 FAY131120 FKU131120 FUQ131120 GEM131120 GOI131120 GYE131120 HIA131120 HRW131120 IBS131120 ILO131120 IVK131120 JFG131120 JPC131120 JYY131120 KIU131120 KSQ131120 LCM131120 LMI131120 LWE131120 MGA131120 MPW131120 MZS131120 NJO131120 NTK131120 ODG131120 ONC131120 OWY131120 PGU131120 PQQ131120 QAM131120 QKI131120 QUE131120 REA131120 RNW131120 RXS131120 SHO131120 SRK131120 TBG131120 TLC131120 TUY131120 UEU131120 UOQ131120 UYM131120 VII131120 VSE131120 WCA131120 WLW131120 WVS131120 K196656 JG196656 TC196656 ACY196656 AMU196656 AWQ196656 BGM196656 BQI196656 CAE196656 CKA196656 CTW196656 DDS196656 DNO196656 DXK196656 EHG196656 ERC196656 FAY196656 FKU196656 FUQ196656 GEM196656 GOI196656 GYE196656 HIA196656 HRW196656 IBS196656 ILO196656 IVK196656 JFG196656 JPC196656 JYY196656 KIU196656 KSQ196656 LCM196656 LMI196656 LWE196656 MGA196656 MPW196656 MZS196656 NJO196656 NTK196656 ODG196656 ONC196656 OWY196656 PGU196656 PQQ196656 QAM196656 QKI196656 QUE196656 REA196656 RNW196656 RXS196656 SHO196656 SRK196656 TBG196656 TLC196656 TUY196656 UEU196656 UOQ196656 UYM196656 VII196656 VSE196656 WCA196656 WLW196656 WVS196656 K262192 JG262192 TC262192 ACY262192 AMU262192 AWQ262192 BGM262192 BQI262192 CAE262192 CKA262192 CTW262192 DDS262192 DNO262192 DXK262192 EHG262192 ERC262192 FAY262192 FKU262192 FUQ262192 GEM262192 GOI262192 GYE262192 HIA262192 HRW262192 IBS262192 ILO262192 IVK262192 JFG262192 JPC262192 JYY262192 KIU262192 KSQ262192 LCM262192 LMI262192 LWE262192 MGA262192 MPW262192 MZS262192 NJO262192 NTK262192 ODG262192 ONC262192 OWY262192 PGU262192 PQQ262192 QAM262192 QKI262192 QUE262192 REA262192 RNW262192 RXS262192 SHO262192 SRK262192 TBG262192 TLC262192 TUY262192 UEU262192 UOQ262192 UYM262192 VII262192 VSE262192 WCA262192 WLW262192 WVS262192 K327728 JG327728 TC327728 ACY327728 AMU327728 AWQ327728 BGM327728 BQI327728 CAE327728 CKA327728 CTW327728 DDS327728 DNO327728 DXK327728 EHG327728 ERC327728 FAY327728 FKU327728 FUQ327728 GEM327728 GOI327728 GYE327728 HIA327728 HRW327728 IBS327728 ILO327728 IVK327728 JFG327728 JPC327728 JYY327728 KIU327728 KSQ327728 LCM327728 LMI327728 LWE327728 MGA327728 MPW327728 MZS327728 NJO327728 NTK327728 ODG327728 ONC327728 OWY327728 PGU327728 PQQ327728 QAM327728 QKI327728 QUE327728 REA327728 RNW327728 RXS327728 SHO327728 SRK327728 TBG327728 TLC327728 TUY327728 UEU327728 UOQ327728 UYM327728 VII327728 VSE327728 WCA327728 WLW327728 WVS327728 K393264 JG393264 TC393264 ACY393264 AMU393264 AWQ393264 BGM393264 BQI393264 CAE393264 CKA393264 CTW393264 DDS393264 DNO393264 DXK393264 EHG393264 ERC393264 FAY393264 FKU393264 FUQ393264 GEM393264 GOI393264 GYE393264 HIA393264 HRW393264 IBS393264 ILO393264 IVK393264 JFG393264 JPC393264 JYY393264 KIU393264 KSQ393264 LCM393264 LMI393264 LWE393264 MGA393264 MPW393264 MZS393264 NJO393264 NTK393264 ODG393264 ONC393264 OWY393264 PGU393264 PQQ393264 QAM393264 QKI393264 QUE393264 REA393264 RNW393264 RXS393264 SHO393264 SRK393264 TBG393264 TLC393264 TUY393264 UEU393264 UOQ393264 UYM393264 VII393264 VSE393264 WCA393264 WLW393264 WVS393264 K458800 JG458800 TC458800 ACY458800 AMU458800 AWQ458800 BGM458800 BQI458800 CAE458800 CKA458800 CTW458800 DDS458800 DNO458800 DXK458800 EHG458800 ERC458800 FAY458800 FKU458800 FUQ458800 GEM458800 GOI458800 GYE458800 HIA458800 HRW458800 IBS458800 ILO458800 IVK458800 JFG458800 JPC458800 JYY458800 KIU458800 KSQ458800 LCM458800 LMI458800 LWE458800 MGA458800 MPW458800 MZS458800 NJO458800 NTK458800 ODG458800 ONC458800 OWY458800 PGU458800 PQQ458800 QAM458800 QKI458800 QUE458800 REA458800 RNW458800 RXS458800 SHO458800 SRK458800 TBG458800 TLC458800 TUY458800 UEU458800 UOQ458800 UYM458800 VII458800 VSE458800 WCA458800 WLW458800 WVS458800 K524336 JG524336 TC524336 ACY524336 AMU524336 AWQ524336 BGM524336 BQI524336 CAE524336 CKA524336 CTW524336 DDS524336 DNO524336 DXK524336 EHG524336 ERC524336 FAY524336 FKU524336 FUQ524336 GEM524336 GOI524336 GYE524336 HIA524336 HRW524336 IBS524336 ILO524336 IVK524336 JFG524336 JPC524336 JYY524336 KIU524336 KSQ524336 LCM524336 LMI524336 LWE524336 MGA524336 MPW524336 MZS524336 NJO524336 NTK524336 ODG524336 ONC524336 OWY524336 PGU524336 PQQ524336 QAM524336 QKI524336 QUE524336 REA524336 RNW524336 RXS524336 SHO524336 SRK524336 TBG524336 TLC524336 TUY524336 UEU524336 UOQ524336 UYM524336 VII524336 VSE524336 WCA524336 WLW524336 WVS524336 K589872 JG589872 TC589872 ACY589872 AMU589872 AWQ589872 BGM589872 BQI589872 CAE589872 CKA589872 CTW589872 DDS589872 DNO589872 DXK589872 EHG589872 ERC589872 FAY589872 FKU589872 FUQ589872 GEM589872 GOI589872 GYE589872 HIA589872 HRW589872 IBS589872 ILO589872 IVK589872 JFG589872 JPC589872 JYY589872 KIU589872 KSQ589872 LCM589872 LMI589872 LWE589872 MGA589872 MPW589872 MZS589872 NJO589872 NTK589872 ODG589872 ONC589872 OWY589872 PGU589872 PQQ589872 QAM589872 QKI589872 QUE589872 REA589872 RNW589872 RXS589872 SHO589872 SRK589872 TBG589872 TLC589872 TUY589872 UEU589872 UOQ589872 UYM589872 VII589872 VSE589872 WCA589872 WLW589872 WVS589872 K655408 JG655408 TC655408 ACY655408 AMU655408 AWQ655408 BGM655408 BQI655408 CAE655408 CKA655408 CTW655408 DDS655408 DNO655408 DXK655408 EHG655408 ERC655408 FAY655408 FKU655408 FUQ655408 GEM655408 GOI655408 GYE655408 HIA655408 HRW655408 IBS655408 ILO655408 IVK655408 JFG655408 JPC655408 JYY655408 KIU655408 KSQ655408 LCM655408 LMI655408 LWE655408 MGA655408 MPW655408 MZS655408 NJO655408 NTK655408 ODG655408 ONC655408 OWY655408 PGU655408 PQQ655408 QAM655408 QKI655408 QUE655408 REA655408 RNW655408 RXS655408 SHO655408 SRK655408 TBG655408 TLC655408 TUY655408 UEU655408 UOQ655408 UYM655408 VII655408 VSE655408 WCA655408 WLW655408 WVS655408 K720944 JG720944 TC720944 ACY720944 AMU720944 AWQ720944 BGM720944 BQI720944 CAE720944 CKA720944 CTW720944 DDS720944 DNO720944 DXK720944 EHG720944 ERC720944 FAY720944 FKU720944 FUQ720944 GEM720944 GOI720944 GYE720944 HIA720944 HRW720944 IBS720944 ILO720944 IVK720944 JFG720944 JPC720944 JYY720944 KIU720944 KSQ720944 LCM720944 LMI720944 LWE720944 MGA720944 MPW720944 MZS720944 NJO720944 NTK720944 ODG720944 ONC720944 OWY720944 PGU720944 PQQ720944 QAM720944 QKI720944 QUE720944 REA720944 RNW720944 RXS720944 SHO720944 SRK720944 TBG720944 TLC720944 TUY720944 UEU720944 UOQ720944 UYM720944 VII720944 VSE720944 WCA720944 WLW720944 WVS720944 K786480 JG786480 TC786480 ACY786480 AMU786480 AWQ786480 BGM786480 BQI786480 CAE786480 CKA786480 CTW786480 DDS786480 DNO786480 DXK786480 EHG786480 ERC786480 FAY786480 FKU786480 FUQ786480 GEM786480 GOI786480 GYE786480 HIA786480 HRW786480 IBS786480 ILO786480 IVK786480 JFG786480 JPC786480 JYY786480 KIU786480 KSQ786480 LCM786480 LMI786480 LWE786480 MGA786480 MPW786480 MZS786480 NJO786480 NTK786480 ODG786480 ONC786480 OWY786480 PGU786480 PQQ786480 QAM786480 QKI786480 QUE786480 REA786480 RNW786480 RXS786480 SHO786480 SRK786480 TBG786480 TLC786480 TUY786480 UEU786480 UOQ786480 UYM786480 VII786480 VSE786480 WCA786480 WLW786480 WVS786480 K852016 JG852016 TC852016 ACY852016 AMU852016 AWQ852016 BGM852016 BQI852016 CAE852016 CKA852016 CTW852016 DDS852016 DNO852016 DXK852016 EHG852016 ERC852016 FAY852016 FKU852016 FUQ852016 GEM852016 GOI852016 GYE852016 HIA852016 HRW852016 IBS852016 ILO852016 IVK852016 JFG852016 JPC852016 JYY852016 KIU852016 KSQ852016 LCM852016 LMI852016 LWE852016 MGA852016 MPW852016 MZS852016 NJO852016 NTK852016 ODG852016 ONC852016 OWY852016 PGU852016 PQQ852016 QAM852016 QKI852016 QUE852016 REA852016 RNW852016 RXS852016 SHO852016 SRK852016 TBG852016 TLC852016 TUY852016 UEU852016 UOQ852016 UYM852016 VII852016 VSE852016 WCA852016 WLW852016 WVS852016 K917552 JG917552 TC917552 ACY917552 AMU917552 AWQ917552 BGM917552 BQI917552 CAE917552 CKA917552 CTW917552 DDS917552 DNO917552 DXK917552 EHG917552 ERC917552 FAY917552 FKU917552 FUQ917552 GEM917552 GOI917552 GYE917552 HIA917552 HRW917552 IBS917552 ILO917552 IVK917552 JFG917552 JPC917552 JYY917552 KIU917552 KSQ917552 LCM917552 LMI917552 LWE917552 MGA917552 MPW917552 MZS917552 NJO917552 NTK917552 ODG917552 ONC917552 OWY917552 PGU917552 PQQ917552 QAM917552 QKI917552 QUE917552 REA917552 RNW917552 RXS917552 SHO917552 SRK917552 TBG917552 TLC917552 TUY917552 UEU917552 UOQ917552 UYM917552 VII917552 VSE917552 WCA917552 WLW917552 WVS917552 K983088 JG983088 TC983088 ACY983088 AMU983088 AWQ983088 BGM983088 BQI983088 CAE983088 CKA983088 CTW983088 DDS983088 DNO983088 DXK983088 EHG983088 ERC983088 FAY983088 FKU983088 FUQ983088 GEM983088 GOI983088 GYE983088 HIA983088 HRW983088 IBS983088 ILO983088 IVK983088 JFG983088 JPC983088 JYY983088 KIU983088 KSQ983088 LCM983088 LMI983088 LWE983088 MGA983088 MPW983088 MZS983088 NJO983088 NTK983088 ODG983088 ONC983088 OWY983088 PGU983088 PQQ983088 QAM983088 QKI983088 QUE983088 REA983088 RNW983088 RXS983088 SHO983088 SRK983088 TBG983088 TLC983088 TUY983088 UEU983088 UOQ983088 UYM983088 VII983088 VSE983088 WCA983088 WLW983088 WVS983088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Y48:Y49 JU48:JU49 TQ48:TQ49 ADM48:ADM49 ANI48:ANI49 AXE48:AXE49 BHA48:BHA49 BQW48:BQW49 CAS48:CAS49 CKO48:CKO49 CUK48:CUK49 DEG48:DEG49 DOC48:DOC49 DXY48:DXY49 EHU48:EHU49 ERQ48:ERQ49 FBM48:FBM49 FLI48:FLI49 FVE48:FVE49 GFA48:GFA49 GOW48:GOW49 GYS48:GYS49 HIO48:HIO49 HSK48:HSK49 ICG48:ICG49 IMC48:IMC49 IVY48:IVY49 JFU48:JFU49 JPQ48:JPQ49 JZM48:JZM49 KJI48:KJI49 KTE48:KTE49 LDA48:LDA49 LMW48:LMW49 LWS48:LWS49 MGO48:MGO49 MQK48:MQK49 NAG48:NAG49 NKC48:NKC49 NTY48:NTY49 ODU48:ODU49 ONQ48:ONQ49 OXM48:OXM49 PHI48:PHI49 PRE48:PRE49 QBA48:QBA49 QKW48:QKW49 QUS48:QUS49 REO48:REO49 ROK48:ROK49 RYG48:RYG49 SIC48:SIC49 SRY48:SRY49 TBU48:TBU49 TLQ48:TLQ49 TVM48:TVM49 UFI48:UFI49 UPE48:UPE49 UZA48:UZA49 VIW48:VIW49 VSS48:VSS49 WCO48:WCO49 WMK48:WMK49 WWG48:WWG49 Y65584:Y65585 JU65584:JU65585 TQ65584:TQ65585 ADM65584:ADM65585 ANI65584:ANI65585 AXE65584:AXE65585 BHA65584:BHA65585 BQW65584:BQW65585 CAS65584:CAS65585 CKO65584:CKO65585 CUK65584:CUK65585 DEG65584:DEG65585 DOC65584:DOC65585 DXY65584:DXY65585 EHU65584:EHU65585 ERQ65584:ERQ65585 FBM65584:FBM65585 FLI65584:FLI65585 FVE65584:FVE65585 GFA65584:GFA65585 GOW65584:GOW65585 GYS65584:GYS65585 HIO65584:HIO65585 HSK65584:HSK65585 ICG65584:ICG65585 IMC65584:IMC65585 IVY65584:IVY65585 JFU65584:JFU65585 JPQ65584:JPQ65585 JZM65584:JZM65585 KJI65584:KJI65585 KTE65584:KTE65585 LDA65584:LDA65585 LMW65584:LMW65585 LWS65584:LWS65585 MGO65584:MGO65585 MQK65584:MQK65585 NAG65584:NAG65585 NKC65584:NKC65585 NTY65584:NTY65585 ODU65584:ODU65585 ONQ65584:ONQ65585 OXM65584:OXM65585 PHI65584:PHI65585 PRE65584:PRE65585 QBA65584:QBA65585 QKW65584:QKW65585 QUS65584:QUS65585 REO65584:REO65585 ROK65584:ROK65585 RYG65584:RYG65585 SIC65584:SIC65585 SRY65584:SRY65585 TBU65584:TBU65585 TLQ65584:TLQ65585 TVM65584:TVM65585 UFI65584:UFI65585 UPE65584:UPE65585 UZA65584:UZA65585 VIW65584:VIW65585 VSS65584:VSS65585 WCO65584:WCO65585 WMK65584:WMK65585 WWG65584:WWG65585 Y131120:Y131121 JU131120:JU131121 TQ131120:TQ131121 ADM131120:ADM131121 ANI131120:ANI131121 AXE131120:AXE131121 BHA131120:BHA131121 BQW131120:BQW131121 CAS131120:CAS131121 CKO131120:CKO131121 CUK131120:CUK131121 DEG131120:DEG131121 DOC131120:DOC131121 DXY131120:DXY131121 EHU131120:EHU131121 ERQ131120:ERQ131121 FBM131120:FBM131121 FLI131120:FLI131121 FVE131120:FVE131121 GFA131120:GFA131121 GOW131120:GOW131121 GYS131120:GYS131121 HIO131120:HIO131121 HSK131120:HSK131121 ICG131120:ICG131121 IMC131120:IMC131121 IVY131120:IVY131121 JFU131120:JFU131121 JPQ131120:JPQ131121 JZM131120:JZM131121 KJI131120:KJI131121 KTE131120:KTE131121 LDA131120:LDA131121 LMW131120:LMW131121 LWS131120:LWS131121 MGO131120:MGO131121 MQK131120:MQK131121 NAG131120:NAG131121 NKC131120:NKC131121 NTY131120:NTY131121 ODU131120:ODU131121 ONQ131120:ONQ131121 OXM131120:OXM131121 PHI131120:PHI131121 PRE131120:PRE131121 QBA131120:QBA131121 QKW131120:QKW131121 QUS131120:QUS131121 REO131120:REO131121 ROK131120:ROK131121 RYG131120:RYG131121 SIC131120:SIC131121 SRY131120:SRY131121 TBU131120:TBU131121 TLQ131120:TLQ131121 TVM131120:TVM131121 UFI131120:UFI131121 UPE131120:UPE131121 UZA131120:UZA131121 VIW131120:VIW131121 VSS131120:VSS131121 WCO131120:WCO131121 WMK131120:WMK131121 WWG131120:WWG131121 Y196656:Y196657 JU196656:JU196657 TQ196656:TQ196657 ADM196656:ADM196657 ANI196656:ANI196657 AXE196656:AXE196657 BHA196656:BHA196657 BQW196656:BQW196657 CAS196656:CAS196657 CKO196656:CKO196657 CUK196656:CUK196657 DEG196656:DEG196657 DOC196656:DOC196657 DXY196656:DXY196657 EHU196656:EHU196657 ERQ196656:ERQ196657 FBM196656:FBM196657 FLI196656:FLI196657 FVE196656:FVE196657 GFA196656:GFA196657 GOW196656:GOW196657 GYS196656:GYS196657 HIO196656:HIO196657 HSK196656:HSK196657 ICG196656:ICG196657 IMC196656:IMC196657 IVY196656:IVY196657 JFU196656:JFU196657 JPQ196656:JPQ196657 JZM196656:JZM196657 KJI196656:KJI196657 KTE196656:KTE196657 LDA196656:LDA196657 LMW196656:LMW196657 LWS196656:LWS196657 MGO196656:MGO196657 MQK196656:MQK196657 NAG196656:NAG196657 NKC196656:NKC196657 NTY196656:NTY196657 ODU196656:ODU196657 ONQ196656:ONQ196657 OXM196656:OXM196657 PHI196656:PHI196657 PRE196656:PRE196657 QBA196656:QBA196657 QKW196656:QKW196657 QUS196656:QUS196657 REO196656:REO196657 ROK196656:ROK196657 RYG196656:RYG196657 SIC196656:SIC196657 SRY196656:SRY196657 TBU196656:TBU196657 TLQ196656:TLQ196657 TVM196656:TVM196657 UFI196656:UFI196657 UPE196656:UPE196657 UZA196656:UZA196657 VIW196656:VIW196657 VSS196656:VSS196657 WCO196656:WCO196657 WMK196656:WMK196657 WWG196656:WWG196657 Y262192:Y262193 JU262192:JU262193 TQ262192:TQ262193 ADM262192:ADM262193 ANI262192:ANI262193 AXE262192:AXE262193 BHA262192:BHA262193 BQW262192:BQW262193 CAS262192:CAS262193 CKO262192:CKO262193 CUK262192:CUK262193 DEG262192:DEG262193 DOC262192:DOC262193 DXY262192:DXY262193 EHU262192:EHU262193 ERQ262192:ERQ262193 FBM262192:FBM262193 FLI262192:FLI262193 FVE262192:FVE262193 GFA262192:GFA262193 GOW262192:GOW262193 GYS262192:GYS262193 HIO262192:HIO262193 HSK262192:HSK262193 ICG262192:ICG262193 IMC262192:IMC262193 IVY262192:IVY262193 JFU262192:JFU262193 JPQ262192:JPQ262193 JZM262192:JZM262193 KJI262192:KJI262193 KTE262192:KTE262193 LDA262192:LDA262193 LMW262192:LMW262193 LWS262192:LWS262193 MGO262192:MGO262193 MQK262192:MQK262193 NAG262192:NAG262193 NKC262192:NKC262193 NTY262192:NTY262193 ODU262192:ODU262193 ONQ262192:ONQ262193 OXM262192:OXM262193 PHI262192:PHI262193 PRE262192:PRE262193 QBA262192:QBA262193 QKW262192:QKW262193 QUS262192:QUS262193 REO262192:REO262193 ROK262192:ROK262193 RYG262192:RYG262193 SIC262192:SIC262193 SRY262192:SRY262193 TBU262192:TBU262193 TLQ262192:TLQ262193 TVM262192:TVM262193 UFI262192:UFI262193 UPE262192:UPE262193 UZA262192:UZA262193 VIW262192:VIW262193 VSS262192:VSS262193 WCO262192:WCO262193 WMK262192:WMK262193 WWG262192:WWG262193 Y327728:Y327729 JU327728:JU327729 TQ327728:TQ327729 ADM327728:ADM327729 ANI327728:ANI327729 AXE327728:AXE327729 BHA327728:BHA327729 BQW327728:BQW327729 CAS327728:CAS327729 CKO327728:CKO327729 CUK327728:CUK327729 DEG327728:DEG327729 DOC327728:DOC327729 DXY327728:DXY327729 EHU327728:EHU327729 ERQ327728:ERQ327729 FBM327728:FBM327729 FLI327728:FLI327729 FVE327728:FVE327729 GFA327728:GFA327729 GOW327728:GOW327729 GYS327728:GYS327729 HIO327728:HIO327729 HSK327728:HSK327729 ICG327728:ICG327729 IMC327728:IMC327729 IVY327728:IVY327729 JFU327728:JFU327729 JPQ327728:JPQ327729 JZM327728:JZM327729 KJI327728:KJI327729 KTE327728:KTE327729 LDA327728:LDA327729 LMW327728:LMW327729 LWS327728:LWS327729 MGO327728:MGO327729 MQK327728:MQK327729 NAG327728:NAG327729 NKC327728:NKC327729 NTY327728:NTY327729 ODU327728:ODU327729 ONQ327728:ONQ327729 OXM327728:OXM327729 PHI327728:PHI327729 PRE327728:PRE327729 QBA327728:QBA327729 QKW327728:QKW327729 QUS327728:QUS327729 REO327728:REO327729 ROK327728:ROK327729 RYG327728:RYG327729 SIC327728:SIC327729 SRY327728:SRY327729 TBU327728:TBU327729 TLQ327728:TLQ327729 TVM327728:TVM327729 UFI327728:UFI327729 UPE327728:UPE327729 UZA327728:UZA327729 VIW327728:VIW327729 VSS327728:VSS327729 WCO327728:WCO327729 WMK327728:WMK327729 WWG327728:WWG327729 Y393264:Y393265 JU393264:JU393265 TQ393264:TQ393265 ADM393264:ADM393265 ANI393264:ANI393265 AXE393264:AXE393265 BHA393264:BHA393265 BQW393264:BQW393265 CAS393264:CAS393265 CKO393264:CKO393265 CUK393264:CUK393265 DEG393264:DEG393265 DOC393264:DOC393265 DXY393264:DXY393265 EHU393264:EHU393265 ERQ393264:ERQ393265 FBM393264:FBM393265 FLI393264:FLI393265 FVE393264:FVE393265 GFA393264:GFA393265 GOW393264:GOW393265 GYS393264:GYS393265 HIO393264:HIO393265 HSK393264:HSK393265 ICG393264:ICG393265 IMC393264:IMC393265 IVY393264:IVY393265 JFU393264:JFU393265 JPQ393264:JPQ393265 JZM393264:JZM393265 KJI393264:KJI393265 KTE393264:KTE393265 LDA393264:LDA393265 LMW393264:LMW393265 LWS393264:LWS393265 MGO393264:MGO393265 MQK393264:MQK393265 NAG393264:NAG393265 NKC393264:NKC393265 NTY393264:NTY393265 ODU393264:ODU393265 ONQ393264:ONQ393265 OXM393264:OXM393265 PHI393264:PHI393265 PRE393264:PRE393265 QBA393264:QBA393265 QKW393264:QKW393265 QUS393264:QUS393265 REO393264:REO393265 ROK393264:ROK393265 RYG393264:RYG393265 SIC393264:SIC393265 SRY393264:SRY393265 TBU393264:TBU393265 TLQ393264:TLQ393265 TVM393264:TVM393265 UFI393264:UFI393265 UPE393264:UPE393265 UZA393264:UZA393265 VIW393264:VIW393265 VSS393264:VSS393265 WCO393264:WCO393265 WMK393264:WMK393265 WWG393264:WWG393265 Y458800:Y458801 JU458800:JU458801 TQ458800:TQ458801 ADM458800:ADM458801 ANI458800:ANI458801 AXE458800:AXE458801 BHA458800:BHA458801 BQW458800:BQW458801 CAS458800:CAS458801 CKO458800:CKO458801 CUK458800:CUK458801 DEG458800:DEG458801 DOC458800:DOC458801 DXY458800:DXY458801 EHU458800:EHU458801 ERQ458800:ERQ458801 FBM458800:FBM458801 FLI458800:FLI458801 FVE458800:FVE458801 GFA458800:GFA458801 GOW458800:GOW458801 GYS458800:GYS458801 HIO458800:HIO458801 HSK458800:HSK458801 ICG458800:ICG458801 IMC458800:IMC458801 IVY458800:IVY458801 JFU458800:JFU458801 JPQ458800:JPQ458801 JZM458800:JZM458801 KJI458800:KJI458801 KTE458800:KTE458801 LDA458800:LDA458801 LMW458800:LMW458801 LWS458800:LWS458801 MGO458800:MGO458801 MQK458800:MQK458801 NAG458800:NAG458801 NKC458800:NKC458801 NTY458800:NTY458801 ODU458800:ODU458801 ONQ458800:ONQ458801 OXM458800:OXM458801 PHI458800:PHI458801 PRE458800:PRE458801 QBA458800:QBA458801 QKW458800:QKW458801 QUS458800:QUS458801 REO458800:REO458801 ROK458800:ROK458801 RYG458800:RYG458801 SIC458800:SIC458801 SRY458800:SRY458801 TBU458800:TBU458801 TLQ458800:TLQ458801 TVM458800:TVM458801 UFI458800:UFI458801 UPE458800:UPE458801 UZA458800:UZA458801 VIW458800:VIW458801 VSS458800:VSS458801 WCO458800:WCO458801 WMK458800:WMK458801 WWG458800:WWG458801 Y524336:Y524337 JU524336:JU524337 TQ524336:TQ524337 ADM524336:ADM524337 ANI524336:ANI524337 AXE524336:AXE524337 BHA524336:BHA524337 BQW524336:BQW524337 CAS524336:CAS524337 CKO524336:CKO524337 CUK524336:CUK524337 DEG524336:DEG524337 DOC524336:DOC524337 DXY524336:DXY524337 EHU524336:EHU524337 ERQ524336:ERQ524337 FBM524336:FBM524337 FLI524336:FLI524337 FVE524336:FVE524337 GFA524336:GFA524337 GOW524336:GOW524337 GYS524336:GYS524337 HIO524336:HIO524337 HSK524336:HSK524337 ICG524336:ICG524337 IMC524336:IMC524337 IVY524336:IVY524337 JFU524336:JFU524337 JPQ524336:JPQ524337 JZM524336:JZM524337 KJI524336:KJI524337 KTE524336:KTE524337 LDA524336:LDA524337 LMW524336:LMW524337 LWS524336:LWS524337 MGO524336:MGO524337 MQK524336:MQK524337 NAG524336:NAG524337 NKC524336:NKC524337 NTY524336:NTY524337 ODU524336:ODU524337 ONQ524336:ONQ524337 OXM524336:OXM524337 PHI524336:PHI524337 PRE524336:PRE524337 QBA524336:QBA524337 QKW524336:QKW524337 QUS524336:QUS524337 REO524336:REO524337 ROK524336:ROK524337 RYG524336:RYG524337 SIC524336:SIC524337 SRY524336:SRY524337 TBU524336:TBU524337 TLQ524336:TLQ524337 TVM524336:TVM524337 UFI524336:UFI524337 UPE524336:UPE524337 UZA524336:UZA524337 VIW524336:VIW524337 VSS524336:VSS524337 WCO524336:WCO524337 WMK524336:WMK524337 WWG524336:WWG524337 Y589872:Y589873 JU589872:JU589873 TQ589872:TQ589873 ADM589872:ADM589873 ANI589872:ANI589873 AXE589872:AXE589873 BHA589872:BHA589873 BQW589872:BQW589873 CAS589872:CAS589873 CKO589872:CKO589873 CUK589872:CUK589873 DEG589872:DEG589873 DOC589872:DOC589873 DXY589872:DXY589873 EHU589872:EHU589873 ERQ589872:ERQ589873 FBM589872:FBM589873 FLI589872:FLI589873 FVE589872:FVE589873 GFA589872:GFA589873 GOW589872:GOW589873 GYS589872:GYS589873 HIO589872:HIO589873 HSK589872:HSK589873 ICG589872:ICG589873 IMC589872:IMC589873 IVY589872:IVY589873 JFU589872:JFU589873 JPQ589872:JPQ589873 JZM589872:JZM589873 KJI589872:KJI589873 KTE589872:KTE589873 LDA589872:LDA589873 LMW589872:LMW589873 LWS589872:LWS589873 MGO589872:MGO589873 MQK589872:MQK589873 NAG589872:NAG589873 NKC589872:NKC589873 NTY589872:NTY589873 ODU589872:ODU589873 ONQ589872:ONQ589873 OXM589872:OXM589873 PHI589872:PHI589873 PRE589872:PRE589873 QBA589872:QBA589873 QKW589872:QKW589873 QUS589872:QUS589873 REO589872:REO589873 ROK589872:ROK589873 RYG589872:RYG589873 SIC589872:SIC589873 SRY589872:SRY589873 TBU589872:TBU589873 TLQ589872:TLQ589873 TVM589872:TVM589873 UFI589872:UFI589873 UPE589872:UPE589873 UZA589872:UZA589873 VIW589872:VIW589873 VSS589872:VSS589873 WCO589872:WCO589873 WMK589872:WMK589873 WWG589872:WWG589873 Y655408:Y655409 JU655408:JU655409 TQ655408:TQ655409 ADM655408:ADM655409 ANI655408:ANI655409 AXE655408:AXE655409 BHA655408:BHA655409 BQW655408:BQW655409 CAS655408:CAS655409 CKO655408:CKO655409 CUK655408:CUK655409 DEG655408:DEG655409 DOC655408:DOC655409 DXY655408:DXY655409 EHU655408:EHU655409 ERQ655408:ERQ655409 FBM655408:FBM655409 FLI655408:FLI655409 FVE655408:FVE655409 GFA655408:GFA655409 GOW655408:GOW655409 GYS655408:GYS655409 HIO655408:HIO655409 HSK655408:HSK655409 ICG655408:ICG655409 IMC655408:IMC655409 IVY655408:IVY655409 JFU655408:JFU655409 JPQ655408:JPQ655409 JZM655408:JZM655409 KJI655408:KJI655409 KTE655408:KTE655409 LDA655408:LDA655409 LMW655408:LMW655409 LWS655408:LWS655409 MGO655408:MGO655409 MQK655408:MQK655409 NAG655408:NAG655409 NKC655408:NKC655409 NTY655408:NTY655409 ODU655408:ODU655409 ONQ655408:ONQ655409 OXM655408:OXM655409 PHI655408:PHI655409 PRE655408:PRE655409 QBA655408:QBA655409 QKW655408:QKW655409 QUS655408:QUS655409 REO655408:REO655409 ROK655408:ROK655409 RYG655408:RYG655409 SIC655408:SIC655409 SRY655408:SRY655409 TBU655408:TBU655409 TLQ655408:TLQ655409 TVM655408:TVM655409 UFI655408:UFI655409 UPE655408:UPE655409 UZA655408:UZA655409 VIW655408:VIW655409 VSS655408:VSS655409 WCO655408:WCO655409 WMK655408:WMK655409 WWG655408:WWG655409 Y720944:Y720945 JU720944:JU720945 TQ720944:TQ720945 ADM720944:ADM720945 ANI720944:ANI720945 AXE720944:AXE720945 BHA720944:BHA720945 BQW720944:BQW720945 CAS720944:CAS720945 CKO720944:CKO720945 CUK720944:CUK720945 DEG720944:DEG720945 DOC720944:DOC720945 DXY720944:DXY720945 EHU720944:EHU720945 ERQ720944:ERQ720945 FBM720944:FBM720945 FLI720944:FLI720945 FVE720944:FVE720945 GFA720944:GFA720945 GOW720944:GOW720945 GYS720944:GYS720945 HIO720944:HIO720945 HSK720944:HSK720945 ICG720944:ICG720945 IMC720944:IMC720945 IVY720944:IVY720945 JFU720944:JFU720945 JPQ720944:JPQ720945 JZM720944:JZM720945 KJI720944:KJI720945 KTE720944:KTE720945 LDA720944:LDA720945 LMW720944:LMW720945 LWS720944:LWS720945 MGO720944:MGO720945 MQK720944:MQK720945 NAG720944:NAG720945 NKC720944:NKC720945 NTY720944:NTY720945 ODU720944:ODU720945 ONQ720944:ONQ720945 OXM720944:OXM720945 PHI720944:PHI720945 PRE720944:PRE720945 QBA720944:QBA720945 QKW720944:QKW720945 QUS720944:QUS720945 REO720944:REO720945 ROK720944:ROK720945 RYG720944:RYG720945 SIC720944:SIC720945 SRY720944:SRY720945 TBU720944:TBU720945 TLQ720944:TLQ720945 TVM720944:TVM720945 UFI720944:UFI720945 UPE720944:UPE720945 UZA720944:UZA720945 VIW720944:VIW720945 VSS720944:VSS720945 WCO720944:WCO720945 WMK720944:WMK720945 WWG720944:WWG720945 Y786480:Y786481 JU786480:JU786481 TQ786480:TQ786481 ADM786480:ADM786481 ANI786480:ANI786481 AXE786480:AXE786481 BHA786480:BHA786481 BQW786480:BQW786481 CAS786480:CAS786481 CKO786480:CKO786481 CUK786480:CUK786481 DEG786480:DEG786481 DOC786480:DOC786481 DXY786480:DXY786481 EHU786480:EHU786481 ERQ786480:ERQ786481 FBM786480:FBM786481 FLI786480:FLI786481 FVE786480:FVE786481 GFA786480:GFA786481 GOW786480:GOW786481 GYS786480:GYS786481 HIO786480:HIO786481 HSK786480:HSK786481 ICG786480:ICG786481 IMC786480:IMC786481 IVY786480:IVY786481 JFU786480:JFU786481 JPQ786480:JPQ786481 JZM786480:JZM786481 KJI786480:KJI786481 KTE786480:KTE786481 LDA786480:LDA786481 LMW786480:LMW786481 LWS786480:LWS786481 MGO786480:MGO786481 MQK786480:MQK786481 NAG786480:NAG786481 NKC786480:NKC786481 NTY786480:NTY786481 ODU786480:ODU786481 ONQ786480:ONQ786481 OXM786480:OXM786481 PHI786480:PHI786481 PRE786480:PRE786481 QBA786480:QBA786481 QKW786480:QKW786481 QUS786480:QUS786481 REO786480:REO786481 ROK786480:ROK786481 RYG786480:RYG786481 SIC786480:SIC786481 SRY786480:SRY786481 TBU786480:TBU786481 TLQ786480:TLQ786481 TVM786480:TVM786481 UFI786480:UFI786481 UPE786480:UPE786481 UZA786480:UZA786481 VIW786480:VIW786481 VSS786480:VSS786481 WCO786480:WCO786481 WMK786480:WMK786481 WWG786480:WWG786481 Y852016:Y852017 JU852016:JU852017 TQ852016:TQ852017 ADM852016:ADM852017 ANI852016:ANI852017 AXE852016:AXE852017 BHA852016:BHA852017 BQW852016:BQW852017 CAS852016:CAS852017 CKO852016:CKO852017 CUK852016:CUK852017 DEG852016:DEG852017 DOC852016:DOC852017 DXY852016:DXY852017 EHU852016:EHU852017 ERQ852016:ERQ852017 FBM852016:FBM852017 FLI852016:FLI852017 FVE852016:FVE852017 GFA852016:GFA852017 GOW852016:GOW852017 GYS852016:GYS852017 HIO852016:HIO852017 HSK852016:HSK852017 ICG852016:ICG852017 IMC852016:IMC852017 IVY852016:IVY852017 JFU852016:JFU852017 JPQ852016:JPQ852017 JZM852016:JZM852017 KJI852016:KJI852017 KTE852016:KTE852017 LDA852016:LDA852017 LMW852016:LMW852017 LWS852016:LWS852017 MGO852016:MGO852017 MQK852016:MQK852017 NAG852016:NAG852017 NKC852016:NKC852017 NTY852016:NTY852017 ODU852016:ODU852017 ONQ852016:ONQ852017 OXM852016:OXM852017 PHI852016:PHI852017 PRE852016:PRE852017 QBA852016:QBA852017 QKW852016:QKW852017 QUS852016:QUS852017 REO852016:REO852017 ROK852016:ROK852017 RYG852016:RYG852017 SIC852016:SIC852017 SRY852016:SRY852017 TBU852016:TBU852017 TLQ852016:TLQ852017 TVM852016:TVM852017 UFI852016:UFI852017 UPE852016:UPE852017 UZA852016:UZA852017 VIW852016:VIW852017 VSS852016:VSS852017 WCO852016:WCO852017 WMK852016:WMK852017 WWG852016:WWG852017 Y917552:Y917553 JU917552:JU917553 TQ917552:TQ917553 ADM917552:ADM917553 ANI917552:ANI917553 AXE917552:AXE917553 BHA917552:BHA917553 BQW917552:BQW917553 CAS917552:CAS917553 CKO917552:CKO917553 CUK917552:CUK917553 DEG917552:DEG917553 DOC917552:DOC917553 DXY917552:DXY917553 EHU917552:EHU917553 ERQ917552:ERQ917553 FBM917552:FBM917553 FLI917552:FLI917553 FVE917552:FVE917553 GFA917552:GFA917553 GOW917552:GOW917553 GYS917552:GYS917553 HIO917552:HIO917553 HSK917552:HSK917553 ICG917552:ICG917553 IMC917552:IMC917553 IVY917552:IVY917553 JFU917552:JFU917553 JPQ917552:JPQ917553 JZM917552:JZM917553 KJI917552:KJI917553 KTE917552:KTE917553 LDA917552:LDA917553 LMW917552:LMW917553 LWS917552:LWS917553 MGO917552:MGO917553 MQK917552:MQK917553 NAG917552:NAG917553 NKC917552:NKC917553 NTY917552:NTY917553 ODU917552:ODU917553 ONQ917552:ONQ917553 OXM917552:OXM917553 PHI917552:PHI917553 PRE917552:PRE917553 QBA917552:QBA917553 QKW917552:QKW917553 QUS917552:QUS917553 REO917552:REO917553 ROK917552:ROK917553 RYG917552:RYG917553 SIC917552:SIC917553 SRY917552:SRY917553 TBU917552:TBU917553 TLQ917552:TLQ917553 TVM917552:TVM917553 UFI917552:UFI917553 UPE917552:UPE917553 UZA917552:UZA917553 VIW917552:VIW917553 VSS917552:VSS917553 WCO917552:WCO917553 WMK917552:WMK917553 WWG917552:WWG917553 Y983088:Y983089 JU983088:JU983089 TQ983088:TQ983089 ADM983088:ADM983089 ANI983088:ANI983089 AXE983088:AXE983089 BHA983088:BHA983089 BQW983088:BQW983089 CAS983088:CAS983089 CKO983088:CKO983089 CUK983088:CUK983089 DEG983088:DEG983089 DOC983088:DOC983089 DXY983088:DXY983089 EHU983088:EHU983089 ERQ983088:ERQ983089 FBM983088:FBM983089 FLI983088:FLI983089 FVE983088:FVE983089 GFA983088:GFA983089 GOW983088:GOW983089 GYS983088:GYS983089 HIO983088:HIO983089 HSK983088:HSK983089 ICG983088:ICG983089 IMC983088:IMC983089 IVY983088:IVY983089 JFU983088:JFU983089 JPQ983088:JPQ983089 JZM983088:JZM983089 KJI983088:KJI983089 KTE983088:KTE983089 LDA983088:LDA983089 LMW983088:LMW983089 LWS983088:LWS983089 MGO983088:MGO983089 MQK983088:MQK983089 NAG983088:NAG983089 NKC983088:NKC983089 NTY983088:NTY983089 ODU983088:ODU983089 ONQ983088:ONQ983089 OXM983088:OXM983089 PHI983088:PHI983089 PRE983088:PRE983089 QBA983088:QBA983089 QKW983088:QKW983089 QUS983088:QUS983089 REO983088:REO983089 ROK983088:ROK983089 RYG983088:RYG983089 SIC983088:SIC983089 SRY983088:SRY983089 TBU983088:TBU983089 TLQ983088:TLQ983089 TVM983088:TVM983089 UFI983088:UFI983089 UPE983088:UPE983089 UZA983088:UZA983089 VIW983088:VIW983089 VSS983088:VSS983089 WCO983088:WCO983089 WMK983088:WMK983089 WWG983088:WWG983089 H37:H48 JD37:JD48 SZ37:SZ48 ACV37:ACV48 AMR37:AMR48 AWN37:AWN48 BGJ37:BGJ48 BQF37:BQF48 CAB37:CAB48 CJX37:CJX48 CTT37:CTT48 DDP37:DDP48 DNL37:DNL48 DXH37:DXH48 EHD37:EHD48 EQZ37:EQZ48 FAV37:FAV48 FKR37:FKR48 FUN37:FUN48 GEJ37:GEJ48 GOF37:GOF48 GYB37:GYB48 HHX37:HHX48 HRT37:HRT48 IBP37:IBP48 ILL37:ILL48 IVH37:IVH48 JFD37:JFD48 JOZ37:JOZ48 JYV37:JYV48 KIR37:KIR48 KSN37:KSN48 LCJ37:LCJ48 LMF37:LMF48 LWB37:LWB48 MFX37:MFX48 MPT37:MPT48 MZP37:MZP48 NJL37:NJL48 NTH37:NTH48 ODD37:ODD48 OMZ37:OMZ48 OWV37:OWV48 PGR37:PGR48 PQN37:PQN48 QAJ37:QAJ48 QKF37:QKF48 QUB37:QUB48 RDX37:RDX48 RNT37:RNT48 RXP37:RXP48 SHL37:SHL48 SRH37:SRH48 TBD37:TBD48 TKZ37:TKZ48 TUV37:TUV48 UER37:UER48 UON37:UON48 UYJ37:UYJ48 VIF37:VIF48 VSB37:VSB48 WBX37:WBX48 WLT37:WLT48 WVP37:WVP48 H65573:H65584 JD65573:JD65584 SZ65573:SZ65584 ACV65573:ACV65584 AMR65573:AMR65584 AWN65573:AWN65584 BGJ65573:BGJ65584 BQF65573:BQF65584 CAB65573:CAB65584 CJX65573:CJX65584 CTT65573:CTT65584 DDP65573:DDP65584 DNL65573:DNL65584 DXH65573:DXH65584 EHD65573:EHD65584 EQZ65573:EQZ65584 FAV65573:FAV65584 FKR65573:FKR65584 FUN65573:FUN65584 GEJ65573:GEJ65584 GOF65573:GOF65584 GYB65573:GYB65584 HHX65573:HHX65584 HRT65573:HRT65584 IBP65573:IBP65584 ILL65573:ILL65584 IVH65573:IVH65584 JFD65573:JFD65584 JOZ65573:JOZ65584 JYV65573:JYV65584 KIR65573:KIR65584 KSN65573:KSN65584 LCJ65573:LCJ65584 LMF65573:LMF65584 LWB65573:LWB65584 MFX65573:MFX65584 MPT65573:MPT65584 MZP65573:MZP65584 NJL65573:NJL65584 NTH65573:NTH65584 ODD65573:ODD65584 OMZ65573:OMZ65584 OWV65573:OWV65584 PGR65573:PGR65584 PQN65573:PQN65584 QAJ65573:QAJ65584 QKF65573:QKF65584 QUB65573:QUB65584 RDX65573:RDX65584 RNT65573:RNT65584 RXP65573:RXP65584 SHL65573:SHL65584 SRH65573:SRH65584 TBD65573:TBD65584 TKZ65573:TKZ65584 TUV65573:TUV65584 UER65573:UER65584 UON65573:UON65584 UYJ65573:UYJ65584 VIF65573:VIF65584 VSB65573:VSB65584 WBX65573:WBX65584 WLT65573:WLT65584 WVP65573:WVP65584 H131109:H131120 JD131109:JD131120 SZ131109:SZ131120 ACV131109:ACV131120 AMR131109:AMR131120 AWN131109:AWN131120 BGJ131109:BGJ131120 BQF131109:BQF131120 CAB131109:CAB131120 CJX131109:CJX131120 CTT131109:CTT131120 DDP131109:DDP131120 DNL131109:DNL131120 DXH131109:DXH131120 EHD131109:EHD131120 EQZ131109:EQZ131120 FAV131109:FAV131120 FKR131109:FKR131120 FUN131109:FUN131120 GEJ131109:GEJ131120 GOF131109:GOF131120 GYB131109:GYB131120 HHX131109:HHX131120 HRT131109:HRT131120 IBP131109:IBP131120 ILL131109:ILL131120 IVH131109:IVH131120 JFD131109:JFD131120 JOZ131109:JOZ131120 JYV131109:JYV131120 KIR131109:KIR131120 KSN131109:KSN131120 LCJ131109:LCJ131120 LMF131109:LMF131120 LWB131109:LWB131120 MFX131109:MFX131120 MPT131109:MPT131120 MZP131109:MZP131120 NJL131109:NJL131120 NTH131109:NTH131120 ODD131109:ODD131120 OMZ131109:OMZ131120 OWV131109:OWV131120 PGR131109:PGR131120 PQN131109:PQN131120 QAJ131109:QAJ131120 QKF131109:QKF131120 QUB131109:QUB131120 RDX131109:RDX131120 RNT131109:RNT131120 RXP131109:RXP131120 SHL131109:SHL131120 SRH131109:SRH131120 TBD131109:TBD131120 TKZ131109:TKZ131120 TUV131109:TUV131120 UER131109:UER131120 UON131109:UON131120 UYJ131109:UYJ131120 VIF131109:VIF131120 VSB131109:VSB131120 WBX131109:WBX131120 WLT131109:WLT131120 WVP131109:WVP131120 H196645:H196656 JD196645:JD196656 SZ196645:SZ196656 ACV196645:ACV196656 AMR196645:AMR196656 AWN196645:AWN196656 BGJ196645:BGJ196656 BQF196645:BQF196656 CAB196645:CAB196656 CJX196645:CJX196656 CTT196645:CTT196656 DDP196645:DDP196656 DNL196645:DNL196656 DXH196645:DXH196656 EHD196645:EHD196656 EQZ196645:EQZ196656 FAV196645:FAV196656 FKR196645:FKR196656 FUN196645:FUN196656 GEJ196645:GEJ196656 GOF196645:GOF196656 GYB196645:GYB196656 HHX196645:HHX196656 HRT196645:HRT196656 IBP196645:IBP196656 ILL196645:ILL196656 IVH196645:IVH196656 JFD196645:JFD196656 JOZ196645:JOZ196656 JYV196645:JYV196656 KIR196645:KIR196656 KSN196645:KSN196656 LCJ196645:LCJ196656 LMF196645:LMF196656 LWB196645:LWB196656 MFX196645:MFX196656 MPT196645:MPT196656 MZP196645:MZP196656 NJL196645:NJL196656 NTH196645:NTH196656 ODD196645:ODD196656 OMZ196645:OMZ196656 OWV196645:OWV196656 PGR196645:PGR196656 PQN196645:PQN196656 QAJ196645:QAJ196656 QKF196645:QKF196656 QUB196645:QUB196656 RDX196645:RDX196656 RNT196645:RNT196656 RXP196645:RXP196656 SHL196645:SHL196656 SRH196645:SRH196656 TBD196645:TBD196656 TKZ196645:TKZ196656 TUV196645:TUV196656 UER196645:UER196656 UON196645:UON196656 UYJ196645:UYJ196656 VIF196645:VIF196656 VSB196645:VSB196656 WBX196645:WBX196656 WLT196645:WLT196656 WVP196645:WVP196656 H262181:H262192 JD262181:JD262192 SZ262181:SZ262192 ACV262181:ACV262192 AMR262181:AMR262192 AWN262181:AWN262192 BGJ262181:BGJ262192 BQF262181:BQF262192 CAB262181:CAB262192 CJX262181:CJX262192 CTT262181:CTT262192 DDP262181:DDP262192 DNL262181:DNL262192 DXH262181:DXH262192 EHD262181:EHD262192 EQZ262181:EQZ262192 FAV262181:FAV262192 FKR262181:FKR262192 FUN262181:FUN262192 GEJ262181:GEJ262192 GOF262181:GOF262192 GYB262181:GYB262192 HHX262181:HHX262192 HRT262181:HRT262192 IBP262181:IBP262192 ILL262181:ILL262192 IVH262181:IVH262192 JFD262181:JFD262192 JOZ262181:JOZ262192 JYV262181:JYV262192 KIR262181:KIR262192 KSN262181:KSN262192 LCJ262181:LCJ262192 LMF262181:LMF262192 LWB262181:LWB262192 MFX262181:MFX262192 MPT262181:MPT262192 MZP262181:MZP262192 NJL262181:NJL262192 NTH262181:NTH262192 ODD262181:ODD262192 OMZ262181:OMZ262192 OWV262181:OWV262192 PGR262181:PGR262192 PQN262181:PQN262192 QAJ262181:QAJ262192 QKF262181:QKF262192 QUB262181:QUB262192 RDX262181:RDX262192 RNT262181:RNT262192 RXP262181:RXP262192 SHL262181:SHL262192 SRH262181:SRH262192 TBD262181:TBD262192 TKZ262181:TKZ262192 TUV262181:TUV262192 UER262181:UER262192 UON262181:UON262192 UYJ262181:UYJ262192 VIF262181:VIF262192 VSB262181:VSB262192 WBX262181:WBX262192 WLT262181:WLT262192 WVP262181:WVP262192 H327717:H327728 JD327717:JD327728 SZ327717:SZ327728 ACV327717:ACV327728 AMR327717:AMR327728 AWN327717:AWN327728 BGJ327717:BGJ327728 BQF327717:BQF327728 CAB327717:CAB327728 CJX327717:CJX327728 CTT327717:CTT327728 DDP327717:DDP327728 DNL327717:DNL327728 DXH327717:DXH327728 EHD327717:EHD327728 EQZ327717:EQZ327728 FAV327717:FAV327728 FKR327717:FKR327728 FUN327717:FUN327728 GEJ327717:GEJ327728 GOF327717:GOF327728 GYB327717:GYB327728 HHX327717:HHX327728 HRT327717:HRT327728 IBP327717:IBP327728 ILL327717:ILL327728 IVH327717:IVH327728 JFD327717:JFD327728 JOZ327717:JOZ327728 JYV327717:JYV327728 KIR327717:KIR327728 KSN327717:KSN327728 LCJ327717:LCJ327728 LMF327717:LMF327728 LWB327717:LWB327728 MFX327717:MFX327728 MPT327717:MPT327728 MZP327717:MZP327728 NJL327717:NJL327728 NTH327717:NTH327728 ODD327717:ODD327728 OMZ327717:OMZ327728 OWV327717:OWV327728 PGR327717:PGR327728 PQN327717:PQN327728 QAJ327717:QAJ327728 QKF327717:QKF327728 QUB327717:QUB327728 RDX327717:RDX327728 RNT327717:RNT327728 RXP327717:RXP327728 SHL327717:SHL327728 SRH327717:SRH327728 TBD327717:TBD327728 TKZ327717:TKZ327728 TUV327717:TUV327728 UER327717:UER327728 UON327717:UON327728 UYJ327717:UYJ327728 VIF327717:VIF327728 VSB327717:VSB327728 WBX327717:WBX327728 WLT327717:WLT327728 WVP327717:WVP327728 H393253:H393264 JD393253:JD393264 SZ393253:SZ393264 ACV393253:ACV393264 AMR393253:AMR393264 AWN393253:AWN393264 BGJ393253:BGJ393264 BQF393253:BQF393264 CAB393253:CAB393264 CJX393253:CJX393264 CTT393253:CTT393264 DDP393253:DDP393264 DNL393253:DNL393264 DXH393253:DXH393264 EHD393253:EHD393264 EQZ393253:EQZ393264 FAV393253:FAV393264 FKR393253:FKR393264 FUN393253:FUN393264 GEJ393253:GEJ393264 GOF393253:GOF393264 GYB393253:GYB393264 HHX393253:HHX393264 HRT393253:HRT393264 IBP393253:IBP393264 ILL393253:ILL393264 IVH393253:IVH393264 JFD393253:JFD393264 JOZ393253:JOZ393264 JYV393253:JYV393264 KIR393253:KIR393264 KSN393253:KSN393264 LCJ393253:LCJ393264 LMF393253:LMF393264 LWB393253:LWB393264 MFX393253:MFX393264 MPT393253:MPT393264 MZP393253:MZP393264 NJL393253:NJL393264 NTH393253:NTH393264 ODD393253:ODD393264 OMZ393253:OMZ393264 OWV393253:OWV393264 PGR393253:PGR393264 PQN393253:PQN393264 QAJ393253:QAJ393264 QKF393253:QKF393264 QUB393253:QUB393264 RDX393253:RDX393264 RNT393253:RNT393264 RXP393253:RXP393264 SHL393253:SHL393264 SRH393253:SRH393264 TBD393253:TBD393264 TKZ393253:TKZ393264 TUV393253:TUV393264 UER393253:UER393264 UON393253:UON393264 UYJ393253:UYJ393264 VIF393253:VIF393264 VSB393253:VSB393264 WBX393253:WBX393264 WLT393253:WLT393264 WVP393253:WVP393264 H458789:H458800 JD458789:JD458800 SZ458789:SZ458800 ACV458789:ACV458800 AMR458789:AMR458800 AWN458789:AWN458800 BGJ458789:BGJ458800 BQF458789:BQF458800 CAB458789:CAB458800 CJX458789:CJX458800 CTT458789:CTT458800 DDP458789:DDP458800 DNL458789:DNL458800 DXH458789:DXH458800 EHD458789:EHD458800 EQZ458789:EQZ458800 FAV458789:FAV458800 FKR458789:FKR458800 FUN458789:FUN458800 GEJ458789:GEJ458800 GOF458789:GOF458800 GYB458789:GYB458800 HHX458789:HHX458800 HRT458789:HRT458800 IBP458789:IBP458800 ILL458789:ILL458800 IVH458789:IVH458800 JFD458789:JFD458800 JOZ458789:JOZ458800 JYV458789:JYV458800 KIR458789:KIR458800 KSN458789:KSN458800 LCJ458789:LCJ458800 LMF458789:LMF458800 LWB458789:LWB458800 MFX458789:MFX458800 MPT458789:MPT458800 MZP458789:MZP458800 NJL458789:NJL458800 NTH458789:NTH458800 ODD458789:ODD458800 OMZ458789:OMZ458800 OWV458789:OWV458800 PGR458789:PGR458800 PQN458789:PQN458800 QAJ458789:QAJ458800 QKF458789:QKF458800 QUB458789:QUB458800 RDX458789:RDX458800 RNT458789:RNT458800 RXP458789:RXP458800 SHL458789:SHL458800 SRH458789:SRH458800 TBD458789:TBD458800 TKZ458789:TKZ458800 TUV458789:TUV458800 UER458789:UER458800 UON458789:UON458800 UYJ458789:UYJ458800 VIF458789:VIF458800 VSB458789:VSB458800 WBX458789:WBX458800 WLT458789:WLT458800 WVP458789:WVP458800 H524325:H524336 JD524325:JD524336 SZ524325:SZ524336 ACV524325:ACV524336 AMR524325:AMR524336 AWN524325:AWN524336 BGJ524325:BGJ524336 BQF524325:BQF524336 CAB524325:CAB524336 CJX524325:CJX524336 CTT524325:CTT524336 DDP524325:DDP524336 DNL524325:DNL524336 DXH524325:DXH524336 EHD524325:EHD524336 EQZ524325:EQZ524336 FAV524325:FAV524336 FKR524325:FKR524336 FUN524325:FUN524336 GEJ524325:GEJ524336 GOF524325:GOF524336 GYB524325:GYB524336 HHX524325:HHX524336 HRT524325:HRT524336 IBP524325:IBP524336 ILL524325:ILL524336 IVH524325:IVH524336 JFD524325:JFD524336 JOZ524325:JOZ524336 JYV524325:JYV524336 KIR524325:KIR524336 KSN524325:KSN524336 LCJ524325:LCJ524336 LMF524325:LMF524336 LWB524325:LWB524336 MFX524325:MFX524336 MPT524325:MPT524336 MZP524325:MZP524336 NJL524325:NJL524336 NTH524325:NTH524336 ODD524325:ODD524336 OMZ524325:OMZ524336 OWV524325:OWV524336 PGR524325:PGR524336 PQN524325:PQN524336 QAJ524325:QAJ524336 QKF524325:QKF524336 QUB524325:QUB524336 RDX524325:RDX524336 RNT524325:RNT524336 RXP524325:RXP524336 SHL524325:SHL524336 SRH524325:SRH524336 TBD524325:TBD524336 TKZ524325:TKZ524336 TUV524325:TUV524336 UER524325:UER524336 UON524325:UON524336 UYJ524325:UYJ524336 VIF524325:VIF524336 VSB524325:VSB524336 WBX524325:WBX524336 WLT524325:WLT524336 WVP524325:WVP524336 H589861:H589872 JD589861:JD589872 SZ589861:SZ589872 ACV589861:ACV589872 AMR589861:AMR589872 AWN589861:AWN589872 BGJ589861:BGJ589872 BQF589861:BQF589872 CAB589861:CAB589872 CJX589861:CJX589872 CTT589861:CTT589872 DDP589861:DDP589872 DNL589861:DNL589872 DXH589861:DXH589872 EHD589861:EHD589872 EQZ589861:EQZ589872 FAV589861:FAV589872 FKR589861:FKR589872 FUN589861:FUN589872 GEJ589861:GEJ589872 GOF589861:GOF589872 GYB589861:GYB589872 HHX589861:HHX589872 HRT589861:HRT589872 IBP589861:IBP589872 ILL589861:ILL589872 IVH589861:IVH589872 JFD589861:JFD589872 JOZ589861:JOZ589872 JYV589861:JYV589872 KIR589861:KIR589872 KSN589861:KSN589872 LCJ589861:LCJ589872 LMF589861:LMF589872 LWB589861:LWB589872 MFX589861:MFX589872 MPT589861:MPT589872 MZP589861:MZP589872 NJL589861:NJL589872 NTH589861:NTH589872 ODD589861:ODD589872 OMZ589861:OMZ589872 OWV589861:OWV589872 PGR589861:PGR589872 PQN589861:PQN589872 QAJ589861:QAJ589872 QKF589861:QKF589872 QUB589861:QUB589872 RDX589861:RDX589872 RNT589861:RNT589872 RXP589861:RXP589872 SHL589861:SHL589872 SRH589861:SRH589872 TBD589861:TBD589872 TKZ589861:TKZ589872 TUV589861:TUV589872 UER589861:UER589872 UON589861:UON589872 UYJ589861:UYJ589872 VIF589861:VIF589872 VSB589861:VSB589872 WBX589861:WBX589872 WLT589861:WLT589872 WVP589861:WVP589872 H655397:H655408 JD655397:JD655408 SZ655397:SZ655408 ACV655397:ACV655408 AMR655397:AMR655408 AWN655397:AWN655408 BGJ655397:BGJ655408 BQF655397:BQF655408 CAB655397:CAB655408 CJX655397:CJX655408 CTT655397:CTT655408 DDP655397:DDP655408 DNL655397:DNL655408 DXH655397:DXH655408 EHD655397:EHD655408 EQZ655397:EQZ655408 FAV655397:FAV655408 FKR655397:FKR655408 FUN655397:FUN655408 GEJ655397:GEJ655408 GOF655397:GOF655408 GYB655397:GYB655408 HHX655397:HHX655408 HRT655397:HRT655408 IBP655397:IBP655408 ILL655397:ILL655408 IVH655397:IVH655408 JFD655397:JFD655408 JOZ655397:JOZ655408 JYV655397:JYV655408 KIR655397:KIR655408 KSN655397:KSN655408 LCJ655397:LCJ655408 LMF655397:LMF655408 LWB655397:LWB655408 MFX655397:MFX655408 MPT655397:MPT655408 MZP655397:MZP655408 NJL655397:NJL655408 NTH655397:NTH655408 ODD655397:ODD655408 OMZ655397:OMZ655408 OWV655397:OWV655408 PGR655397:PGR655408 PQN655397:PQN655408 QAJ655397:QAJ655408 QKF655397:QKF655408 QUB655397:QUB655408 RDX655397:RDX655408 RNT655397:RNT655408 RXP655397:RXP655408 SHL655397:SHL655408 SRH655397:SRH655408 TBD655397:TBD655408 TKZ655397:TKZ655408 TUV655397:TUV655408 UER655397:UER655408 UON655397:UON655408 UYJ655397:UYJ655408 VIF655397:VIF655408 VSB655397:VSB655408 WBX655397:WBX655408 WLT655397:WLT655408 WVP655397:WVP655408 H720933:H720944 JD720933:JD720944 SZ720933:SZ720944 ACV720933:ACV720944 AMR720933:AMR720944 AWN720933:AWN720944 BGJ720933:BGJ720944 BQF720933:BQF720944 CAB720933:CAB720944 CJX720933:CJX720944 CTT720933:CTT720944 DDP720933:DDP720944 DNL720933:DNL720944 DXH720933:DXH720944 EHD720933:EHD720944 EQZ720933:EQZ720944 FAV720933:FAV720944 FKR720933:FKR720944 FUN720933:FUN720944 GEJ720933:GEJ720944 GOF720933:GOF720944 GYB720933:GYB720944 HHX720933:HHX720944 HRT720933:HRT720944 IBP720933:IBP720944 ILL720933:ILL720944 IVH720933:IVH720944 JFD720933:JFD720944 JOZ720933:JOZ720944 JYV720933:JYV720944 KIR720933:KIR720944 KSN720933:KSN720944 LCJ720933:LCJ720944 LMF720933:LMF720944 LWB720933:LWB720944 MFX720933:MFX720944 MPT720933:MPT720944 MZP720933:MZP720944 NJL720933:NJL720944 NTH720933:NTH720944 ODD720933:ODD720944 OMZ720933:OMZ720944 OWV720933:OWV720944 PGR720933:PGR720944 PQN720933:PQN720944 QAJ720933:QAJ720944 QKF720933:QKF720944 QUB720933:QUB720944 RDX720933:RDX720944 RNT720933:RNT720944 RXP720933:RXP720944 SHL720933:SHL720944 SRH720933:SRH720944 TBD720933:TBD720944 TKZ720933:TKZ720944 TUV720933:TUV720944 UER720933:UER720944 UON720933:UON720944 UYJ720933:UYJ720944 VIF720933:VIF720944 VSB720933:VSB720944 WBX720933:WBX720944 WLT720933:WLT720944 WVP720933:WVP720944 H786469:H786480 JD786469:JD786480 SZ786469:SZ786480 ACV786469:ACV786480 AMR786469:AMR786480 AWN786469:AWN786480 BGJ786469:BGJ786480 BQF786469:BQF786480 CAB786469:CAB786480 CJX786469:CJX786480 CTT786469:CTT786480 DDP786469:DDP786480 DNL786469:DNL786480 DXH786469:DXH786480 EHD786469:EHD786480 EQZ786469:EQZ786480 FAV786469:FAV786480 FKR786469:FKR786480 FUN786469:FUN786480 GEJ786469:GEJ786480 GOF786469:GOF786480 GYB786469:GYB786480 HHX786469:HHX786480 HRT786469:HRT786480 IBP786469:IBP786480 ILL786469:ILL786480 IVH786469:IVH786480 JFD786469:JFD786480 JOZ786469:JOZ786480 JYV786469:JYV786480 KIR786469:KIR786480 KSN786469:KSN786480 LCJ786469:LCJ786480 LMF786469:LMF786480 LWB786469:LWB786480 MFX786469:MFX786480 MPT786469:MPT786480 MZP786469:MZP786480 NJL786469:NJL786480 NTH786469:NTH786480 ODD786469:ODD786480 OMZ786469:OMZ786480 OWV786469:OWV786480 PGR786469:PGR786480 PQN786469:PQN786480 QAJ786469:QAJ786480 QKF786469:QKF786480 QUB786469:QUB786480 RDX786469:RDX786480 RNT786469:RNT786480 RXP786469:RXP786480 SHL786469:SHL786480 SRH786469:SRH786480 TBD786469:TBD786480 TKZ786469:TKZ786480 TUV786469:TUV786480 UER786469:UER786480 UON786469:UON786480 UYJ786469:UYJ786480 VIF786469:VIF786480 VSB786469:VSB786480 WBX786469:WBX786480 WLT786469:WLT786480 WVP786469:WVP786480 H852005:H852016 JD852005:JD852016 SZ852005:SZ852016 ACV852005:ACV852016 AMR852005:AMR852016 AWN852005:AWN852016 BGJ852005:BGJ852016 BQF852005:BQF852016 CAB852005:CAB852016 CJX852005:CJX852016 CTT852005:CTT852016 DDP852005:DDP852016 DNL852005:DNL852016 DXH852005:DXH852016 EHD852005:EHD852016 EQZ852005:EQZ852016 FAV852005:FAV852016 FKR852005:FKR852016 FUN852005:FUN852016 GEJ852005:GEJ852016 GOF852005:GOF852016 GYB852005:GYB852016 HHX852005:HHX852016 HRT852005:HRT852016 IBP852005:IBP852016 ILL852005:ILL852016 IVH852005:IVH852016 JFD852005:JFD852016 JOZ852005:JOZ852016 JYV852005:JYV852016 KIR852005:KIR852016 KSN852005:KSN852016 LCJ852005:LCJ852016 LMF852005:LMF852016 LWB852005:LWB852016 MFX852005:MFX852016 MPT852005:MPT852016 MZP852005:MZP852016 NJL852005:NJL852016 NTH852005:NTH852016 ODD852005:ODD852016 OMZ852005:OMZ852016 OWV852005:OWV852016 PGR852005:PGR852016 PQN852005:PQN852016 QAJ852005:QAJ852016 QKF852005:QKF852016 QUB852005:QUB852016 RDX852005:RDX852016 RNT852005:RNT852016 RXP852005:RXP852016 SHL852005:SHL852016 SRH852005:SRH852016 TBD852005:TBD852016 TKZ852005:TKZ852016 TUV852005:TUV852016 UER852005:UER852016 UON852005:UON852016 UYJ852005:UYJ852016 VIF852005:VIF852016 VSB852005:VSB852016 WBX852005:WBX852016 WLT852005:WLT852016 WVP852005:WVP852016 H917541:H917552 JD917541:JD917552 SZ917541:SZ917552 ACV917541:ACV917552 AMR917541:AMR917552 AWN917541:AWN917552 BGJ917541:BGJ917552 BQF917541:BQF917552 CAB917541:CAB917552 CJX917541:CJX917552 CTT917541:CTT917552 DDP917541:DDP917552 DNL917541:DNL917552 DXH917541:DXH917552 EHD917541:EHD917552 EQZ917541:EQZ917552 FAV917541:FAV917552 FKR917541:FKR917552 FUN917541:FUN917552 GEJ917541:GEJ917552 GOF917541:GOF917552 GYB917541:GYB917552 HHX917541:HHX917552 HRT917541:HRT917552 IBP917541:IBP917552 ILL917541:ILL917552 IVH917541:IVH917552 JFD917541:JFD917552 JOZ917541:JOZ917552 JYV917541:JYV917552 KIR917541:KIR917552 KSN917541:KSN917552 LCJ917541:LCJ917552 LMF917541:LMF917552 LWB917541:LWB917552 MFX917541:MFX917552 MPT917541:MPT917552 MZP917541:MZP917552 NJL917541:NJL917552 NTH917541:NTH917552 ODD917541:ODD917552 OMZ917541:OMZ917552 OWV917541:OWV917552 PGR917541:PGR917552 PQN917541:PQN917552 QAJ917541:QAJ917552 QKF917541:QKF917552 QUB917541:QUB917552 RDX917541:RDX917552 RNT917541:RNT917552 RXP917541:RXP917552 SHL917541:SHL917552 SRH917541:SRH917552 TBD917541:TBD917552 TKZ917541:TKZ917552 TUV917541:TUV917552 UER917541:UER917552 UON917541:UON917552 UYJ917541:UYJ917552 VIF917541:VIF917552 VSB917541:VSB917552 WBX917541:WBX917552 WLT917541:WLT917552 WVP917541:WVP917552 H983077:H983088 JD983077:JD983088 SZ983077:SZ983088 ACV983077:ACV983088 AMR983077:AMR983088 AWN983077:AWN983088 BGJ983077:BGJ983088 BQF983077:BQF983088 CAB983077:CAB983088 CJX983077:CJX983088 CTT983077:CTT983088 DDP983077:DDP983088 DNL983077:DNL983088 DXH983077:DXH983088 EHD983077:EHD983088 EQZ983077:EQZ983088 FAV983077:FAV983088 FKR983077:FKR983088 FUN983077:FUN983088 GEJ983077:GEJ983088 GOF983077:GOF983088 GYB983077:GYB983088 HHX983077:HHX983088 HRT983077:HRT983088 IBP983077:IBP983088 ILL983077:ILL983088 IVH983077:IVH983088 JFD983077:JFD983088 JOZ983077:JOZ983088 JYV983077:JYV983088 KIR983077:KIR983088 KSN983077:KSN983088 LCJ983077:LCJ983088 LMF983077:LMF983088 LWB983077:LWB983088 MFX983077:MFX983088 MPT983077:MPT983088 MZP983077:MZP983088 NJL983077:NJL983088 NTH983077:NTH983088 ODD983077:ODD983088 OMZ983077:OMZ983088 OWV983077:OWV983088 PGR983077:PGR983088 PQN983077:PQN983088 QAJ983077:QAJ983088 QKF983077:QKF983088 QUB983077:QUB983088 RDX983077:RDX983088 RNT983077:RNT983088 RXP983077:RXP983088 SHL983077:SHL983088 SRH983077:SRH983088 TBD983077:TBD983088 TKZ983077:TKZ983088 TUV983077:TUV983088 UER983077:UER983088 UON983077:UON983088 UYJ983077:UYJ983088 VIF983077:VIF983088 VSB983077:VSB983088 WBX983077:WBX983088 WLT983077:WLT983088 WVP983077:WVP983088 H51:H55 JD51:JD55 SZ51:SZ55 ACV51:ACV55 AMR51:AMR55 AWN51:AWN55 BGJ51:BGJ55 BQF51:BQF55 CAB51:CAB55 CJX51:CJX55 CTT51:CTT55 DDP51:DDP55 DNL51:DNL55 DXH51:DXH55 EHD51:EHD55 EQZ51:EQZ55 FAV51:FAV55 FKR51:FKR55 FUN51:FUN55 GEJ51:GEJ55 GOF51:GOF55 GYB51:GYB55 HHX51:HHX55 HRT51:HRT55 IBP51:IBP55 ILL51:ILL55 IVH51:IVH55 JFD51:JFD55 JOZ51:JOZ55 JYV51:JYV55 KIR51:KIR55 KSN51:KSN55 LCJ51:LCJ55 LMF51:LMF55 LWB51:LWB55 MFX51:MFX55 MPT51:MPT55 MZP51:MZP55 NJL51:NJL55 NTH51:NTH55 ODD51:ODD55 OMZ51:OMZ55 OWV51:OWV55 PGR51:PGR55 PQN51:PQN55 QAJ51:QAJ55 QKF51:QKF55 QUB51:QUB55 RDX51:RDX55 RNT51:RNT55 RXP51:RXP55 SHL51:SHL55 SRH51:SRH55 TBD51:TBD55 TKZ51:TKZ55 TUV51:TUV55 UER51:UER55 UON51:UON55 UYJ51:UYJ55 VIF51:VIF55 VSB51:VSB55 WBX51:WBX55 WLT51:WLT55 WVP51:WVP55 H65587:H65591 JD65587:JD65591 SZ65587:SZ65591 ACV65587:ACV65591 AMR65587:AMR65591 AWN65587:AWN65591 BGJ65587:BGJ65591 BQF65587:BQF65591 CAB65587:CAB65591 CJX65587:CJX65591 CTT65587:CTT65591 DDP65587:DDP65591 DNL65587:DNL65591 DXH65587:DXH65591 EHD65587:EHD65591 EQZ65587:EQZ65591 FAV65587:FAV65591 FKR65587:FKR65591 FUN65587:FUN65591 GEJ65587:GEJ65591 GOF65587:GOF65591 GYB65587:GYB65591 HHX65587:HHX65591 HRT65587:HRT65591 IBP65587:IBP65591 ILL65587:ILL65591 IVH65587:IVH65591 JFD65587:JFD65591 JOZ65587:JOZ65591 JYV65587:JYV65591 KIR65587:KIR65591 KSN65587:KSN65591 LCJ65587:LCJ65591 LMF65587:LMF65591 LWB65587:LWB65591 MFX65587:MFX65591 MPT65587:MPT65591 MZP65587:MZP65591 NJL65587:NJL65591 NTH65587:NTH65591 ODD65587:ODD65591 OMZ65587:OMZ65591 OWV65587:OWV65591 PGR65587:PGR65591 PQN65587:PQN65591 QAJ65587:QAJ65591 QKF65587:QKF65591 QUB65587:QUB65591 RDX65587:RDX65591 RNT65587:RNT65591 RXP65587:RXP65591 SHL65587:SHL65591 SRH65587:SRH65591 TBD65587:TBD65591 TKZ65587:TKZ65591 TUV65587:TUV65591 UER65587:UER65591 UON65587:UON65591 UYJ65587:UYJ65591 VIF65587:VIF65591 VSB65587:VSB65591 WBX65587:WBX65591 WLT65587:WLT65591 WVP65587:WVP65591 H131123:H131127 JD131123:JD131127 SZ131123:SZ131127 ACV131123:ACV131127 AMR131123:AMR131127 AWN131123:AWN131127 BGJ131123:BGJ131127 BQF131123:BQF131127 CAB131123:CAB131127 CJX131123:CJX131127 CTT131123:CTT131127 DDP131123:DDP131127 DNL131123:DNL131127 DXH131123:DXH131127 EHD131123:EHD131127 EQZ131123:EQZ131127 FAV131123:FAV131127 FKR131123:FKR131127 FUN131123:FUN131127 GEJ131123:GEJ131127 GOF131123:GOF131127 GYB131123:GYB131127 HHX131123:HHX131127 HRT131123:HRT131127 IBP131123:IBP131127 ILL131123:ILL131127 IVH131123:IVH131127 JFD131123:JFD131127 JOZ131123:JOZ131127 JYV131123:JYV131127 KIR131123:KIR131127 KSN131123:KSN131127 LCJ131123:LCJ131127 LMF131123:LMF131127 LWB131123:LWB131127 MFX131123:MFX131127 MPT131123:MPT131127 MZP131123:MZP131127 NJL131123:NJL131127 NTH131123:NTH131127 ODD131123:ODD131127 OMZ131123:OMZ131127 OWV131123:OWV131127 PGR131123:PGR131127 PQN131123:PQN131127 QAJ131123:QAJ131127 QKF131123:QKF131127 QUB131123:QUB131127 RDX131123:RDX131127 RNT131123:RNT131127 RXP131123:RXP131127 SHL131123:SHL131127 SRH131123:SRH131127 TBD131123:TBD131127 TKZ131123:TKZ131127 TUV131123:TUV131127 UER131123:UER131127 UON131123:UON131127 UYJ131123:UYJ131127 VIF131123:VIF131127 VSB131123:VSB131127 WBX131123:WBX131127 WLT131123:WLT131127 WVP131123:WVP131127 H196659:H196663 JD196659:JD196663 SZ196659:SZ196663 ACV196659:ACV196663 AMR196659:AMR196663 AWN196659:AWN196663 BGJ196659:BGJ196663 BQF196659:BQF196663 CAB196659:CAB196663 CJX196659:CJX196663 CTT196659:CTT196663 DDP196659:DDP196663 DNL196659:DNL196663 DXH196659:DXH196663 EHD196659:EHD196663 EQZ196659:EQZ196663 FAV196659:FAV196663 FKR196659:FKR196663 FUN196659:FUN196663 GEJ196659:GEJ196663 GOF196659:GOF196663 GYB196659:GYB196663 HHX196659:HHX196663 HRT196659:HRT196663 IBP196659:IBP196663 ILL196659:ILL196663 IVH196659:IVH196663 JFD196659:JFD196663 JOZ196659:JOZ196663 JYV196659:JYV196663 KIR196659:KIR196663 KSN196659:KSN196663 LCJ196659:LCJ196663 LMF196659:LMF196663 LWB196659:LWB196663 MFX196659:MFX196663 MPT196659:MPT196663 MZP196659:MZP196663 NJL196659:NJL196663 NTH196659:NTH196663 ODD196659:ODD196663 OMZ196659:OMZ196663 OWV196659:OWV196663 PGR196659:PGR196663 PQN196659:PQN196663 QAJ196659:QAJ196663 QKF196659:QKF196663 QUB196659:QUB196663 RDX196659:RDX196663 RNT196659:RNT196663 RXP196659:RXP196663 SHL196659:SHL196663 SRH196659:SRH196663 TBD196659:TBD196663 TKZ196659:TKZ196663 TUV196659:TUV196663 UER196659:UER196663 UON196659:UON196663 UYJ196659:UYJ196663 VIF196659:VIF196663 VSB196659:VSB196663 WBX196659:WBX196663 WLT196659:WLT196663 WVP196659:WVP196663 H262195:H262199 JD262195:JD262199 SZ262195:SZ262199 ACV262195:ACV262199 AMR262195:AMR262199 AWN262195:AWN262199 BGJ262195:BGJ262199 BQF262195:BQF262199 CAB262195:CAB262199 CJX262195:CJX262199 CTT262195:CTT262199 DDP262195:DDP262199 DNL262195:DNL262199 DXH262195:DXH262199 EHD262195:EHD262199 EQZ262195:EQZ262199 FAV262195:FAV262199 FKR262195:FKR262199 FUN262195:FUN262199 GEJ262195:GEJ262199 GOF262195:GOF262199 GYB262195:GYB262199 HHX262195:HHX262199 HRT262195:HRT262199 IBP262195:IBP262199 ILL262195:ILL262199 IVH262195:IVH262199 JFD262195:JFD262199 JOZ262195:JOZ262199 JYV262195:JYV262199 KIR262195:KIR262199 KSN262195:KSN262199 LCJ262195:LCJ262199 LMF262195:LMF262199 LWB262195:LWB262199 MFX262195:MFX262199 MPT262195:MPT262199 MZP262195:MZP262199 NJL262195:NJL262199 NTH262195:NTH262199 ODD262195:ODD262199 OMZ262195:OMZ262199 OWV262195:OWV262199 PGR262195:PGR262199 PQN262195:PQN262199 QAJ262195:QAJ262199 QKF262195:QKF262199 QUB262195:QUB262199 RDX262195:RDX262199 RNT262195:RNT262199 RXP262195:RXP262199 SHL262195:SHL262199 SRH262195:SRH262199 TBD262195:TBD262199 TKZ262195:TKZ262199 TUV262195:TUV262199 UER262195:UER262199 UON262195:UON262199 UYJ262195:UYJ262199 VIF262195:VIF262199 VSB262195:VSB262199 WBX262195:WBX262199 WLT262195:WLT262199 WVP262195:WVP262199 H327731:H327735 JD327731:JD327735 SZ327731:SZ327735 ACV327731:ACV327735 AMR327731:AMR327735 AWN327731:AWN327735 BGJ327731:BGJ327735 BQF327731:BQF327735 CAB327731:CAB327735 CJX327731:CJX327735 CTT327731:CTT327735 DDP327731:DDP327735 DNL327731:DNL327735 DXH327731:DXH327735 EHD327731:EHD327735 EQZ327731:EQZ327735 FAV327731:FAV327735 FKR327731:FKR327735 FUN327731:FUN327735 GEJ327731:GEJ327735 GOF327731:GOF327735 GYB327731:GYB327735 HHX327731:HHX327735 HRT327731:HRT327735 IBP327731:IBP327735 ILL327731:ILL327735 IVH327731:IVH327735 JFD327731:JFD327735 JOZ327731:JOZ327735 JYV327731:JYV327735 KIR327731:KIR327735 KSN327731:KSN327735 LCJ327731:LCJ327735 LMF327731:LMF327735 LWB327731:LWB327735 MFX327731:MFX327735 MPT327731:MPT327735 MZP327731:MZP327735 NJL327731:NJL327735 NTH327731:NTH327735 ODD327731:ODD327735 OMZ327731:OMZ327735 OWV327731:OWV327735 PGR327731:PGR327735 PQN327731:PQN327735 QAJ327731:QAJ327735 QKF327731:QKF327735 QUB327731:QUB327735 RDX327731:RDX327735 RNT327731:RNT327735 RXP327731:RXP327735 SHL327731:SHL327735 SRH327731:SRH327735 TBD327731:TBD327735 TKZ327731:TKZ327735 TUV327731:TUV327735 UER327731:UER327735 UON327731:UON327735 UYJ327731:UYJ327735 VIF327731:VIF327735 VSB327731:VSB327735 WBX327731:WBX327735 WLT327731:WLT327735 WVP327731:WVP327735 H393267:H393271 JD393267:JD393271 SZ393267:SZ393271 ACV393267:ACV393271 AMR393267:AMR393271 AWN393267:AWN393271 BGJ393267:BGJ393271 BQF393267:BQF393271 CAB393267:CAB393271 CJX393267:CJX393271 CTT393267:CTT393271 DDP393267:DDP393271 DNL393267:DNL393271 DXH393267:DXH393271 EHD393267:EHD393271 EQZ393267:EQZ393271 FAV393267:FAV393271 FKR393267:FKR393271 FUN393267:FUN393271 GEJ393267:GEJ393271 GOF393267:GOF393271 GYB393267:GYB393271 HHX393267:HHX393271 HRT393267:HRT393271 IBP393267:IBP393271 ILL393267:ILL393271 IVH393267:IVH393271 JFD393267:JFD393271 JOZ393267:JOZ393271 JYV393267:JYV393271 KIR393267:KIR393271 KSN393267:KSN393271 LCJ393267:LCJ393271 LMF393267:LMF393271 LWB393267:LWB393271 MFX393267:MFX393271 MPT393267:MPT393271 MZP393267:MZP393271 NJL393267:NJL393271 NTH393267:NTH393271 ODD393267:ODD393271 OMZ393267:OMZ393271 OWV393267:OWV393271 PGR393267:PGR393271 PQN393267:PQN393271 QAJ393267:QAJ393271 QKF393267:QKF393271 QUB393267:QUB393271 RDX393267:RDX393271 RNT393267:RNT393271 RXP393267:RXP393271 SHL393267:SHL393271 SRH393267:SRH393271 TBD393267:TBD393271 TKZ393267:TKZ393271 TUV393267:TUV393271 UER393267:UER393271 UON393267:UON393271 UYJ393267:UYJ393271 VIF393267:VIF393271 VSB393267:VSB393271 WBX393267:WBX393271 WLT393267:WLT393271 WVP393267:WVP393271 H458803:H458807 JD458803:JD458807 SZ458803:SZ458807 ACV458803:ACV458807 AMR458803:AMR458807 AWN458803:AWN458807 BGJ458803:BGJ458807 BQF458803:BQF458807 CAB458803:CAB458807 CJX458803:CJX458807 CTT458803:CTT458807 DDP458803:DDP458807 DNL458803:DNL458807 DXH458803:DXH458807 EHD458803:EHD458807 EQZ458803:EQZ458807 FAV458803:FAV458807 FKR458803:FKR458807 FUN458803:FUN458807 GEJ458803:GEJ458807 GOF458803:GOF458807 GYB458803:GYB458807 HHX458803:HHX458807 HRT458803:HRT458807 IBP458803:IBP458807 ILL458803:ILL458807 IVH458803:IVH458807 JFD458803:JFD458807 JOZ458803:JOZ458807 JYV458803:JYV458807 KIR458803:KIR458807 KSN458803:KSN458807 LCJ458803:LCJ458807 LMF458803:LMF458807 LWB458803:LWB458807 MFX458803:MFX458807 MPT458803:MPT458807 MZP458803:MZP458807 NJL458803:NJL458807 NTH458803:NTH458807 ODD458803:ODD458807 OMZ458803:OMZ458807 OWV458803:OWV458807 PGR458803:PGR458807 PQN458803:PQN458807 QAJ458803:QAJ458807 QKF458803:QKF458807 QUB458803:QUB458807 RDX458803:RDX458807 RNT458803:RNT458807 RXP458803:RXP458807 SHL458803:SHL458807 SRH458803:SRH458807 TBD458803:TBD458807 TKZ458803:TKZ458807 TUV458803:TUV458807 UER458803:UER458807 UON458803:UON458807 UYJ458803:UYJ458807 VIF458803:VIF458807 VSB458803:VSB458807 WBX458803:WBX458807 WLT458803:WLT458807 WVP458803:WVP458807 H524339:H524343 JD524339:JD524343 SZ524339:SZ524343 ACV524339:ACV524343 AMR524339:AMR524343 AWN524339:AWN524343 BGJ524339:BGJ524343 BQF524339:BQF524343 CAB524339:CAB524343 CJX524339:CJX524343 CTT524339:CTT524343 DDP524339:DDP524343 DNL524339:DNL524343 DXH524339:DXH524343 EHD524339:EHD524343 EQZ524339:EQZ524343 FAV524339:FAV524343 FKR524339:FKR524343 FUN524339:FUN524343 GEJ524339:GEJ524343 GOF524339:GOF524343 GYB524339:GYB524343 HHX524339:HHX524343 HRT524339:HRT524343 IBP524339:IBP524343 ILL524339:ILL524343 IVH524339:IVH524343 JFD524339:JFD524343 JOZ524339:JOZ524343 JYV524339:JYV524343 KIR524339:KIR524343 KSN524339:KSN524343 LCJ524339:LCJ524343 LMF524339:LMF524343 LWB524339:LWB524343 MFX524339:MFX524343 MPT524339:MPT524343 MZP524339:MZP524343 NJL524339:NJL524343 NTH524339:NTH524343 ODD524339:ODD524343 OMZ524339:OMZ524343 OWV524339:OWV524343 PGR524339:PGR524343 PQN524339:PQN524343 QAJ524339:QAJ524343 QKF524339:QKF524343 QUB524339:QUB524343 RDX524339:RDX524343 RNT524339:RNT524343 RXP524339:RXP524343 SHL524339:SHL524343 SRH524339:SRH524343 TBD524339:TBD524343 TKZ524339:TKZ524343 TUV524339:TUV524343 UER524339:UER524343 UON524339:UON524343 UYJ524339:UYJ524343 VIF524339:VIF524343 VSB524339:VSB524343 WBX524339:WBX524343 WLT524339:WLT524343 WVP524339:WVP524343 H589875:H589879 JD589875:JD589879 SZ589875:SZ589879 ACV589875:ACV589879 AMR589875:AMR589879 AWN589875:AWN589879 BGJ589875:BGJ589879 BQF589875:BQF589879 CAB589875:CAB589879 CJX589875:CJX589879 CTT589875:CTT589879 DDP589875:DDP589879 DNL589875:DNL589879 DXH589875:DXH589879 EHD589875:EHD589879 EQZ589875:EQZ589879 FAV589875:FAV589879 FKR589875:FKR589879 FUN589875:FUN589879 GEJ589875:GEJ589879 GOF589875:GOF589879 GYB589875:GYB589879 HHX589875:HHX589879 HRT589875:HRT589879 IBP589875:IBP589879 ILL589875:ILL589879 IVH589875:IVH589879 JFD589875:JFD589879 JOZ589875:JOZ589879 JYV589875:JYV589879 KIR589875:KIR589879 KSN589875:KSN589879 LCJ589875:LCJ589879 LMF589875:LMF589879 LWB589875:LWB589879 MFX589875:MFX589879 MPT589875:MPT589879 MZP589875:MZP589879 NJL589875:NJL589879 NTH589875:NTH589879 ODD589875:ODD589879 OMZ589875:OMZ589879 OWV589875:OWV589879 PGR589875:PGR589879 PQN589875:PQN589879 QAJ589875:QAJ589879 QKF589875:QKF589879 QUB589875:QUB589879 RDX589875:RDX589879 RNT589875:RNT589879 RXP589875:RXP589879 SHL589875:SHL589879 SRH589875:SRH589879 TBD589875:TBD589879 TKZ589875:TKZ589879 TUV589875:TUV589879 UER589875:UER589879 UON589875:UON589879 UYJ589875:UYJ589879 VIF589875:VIF589879 VSB589875:VSB589879 WBX589875:WBX589879 WLT589875:WLT589879 WVP589875:WVP589879 H655411:H655415 JD655411:JD655415 SZ655411:SZ655415 ACV655411:ACV655415 AMR655411:AMR655415 AWN655411:AWN655415 BGJ655411:BGJ655415 BQF655411:BQF655415 CAB655411:CAB655415 CJX655411:CJX655415 CTT655411:CTT655415 DDP655411:DDP655415 DNL655411:DNL655415 DXH655411:DXH655415 EHD655411:EHD655415 EQZ655411:EQZ655415 FAV655411:FAV655415 FKR655411:FKR655415 FUN655411:FUN655415 GEJ655411:GEJ655415 GOF655411:GOF655415 GYB655411:GYB655415 HHX655411:HHX655415 HRT655411:HRT655415 IBP655411:IBP655415 ILL655411:ILL655415 IVH655411:IVH655415 JFD655411:JFD655415 JOZ655411:JOZ655415 JYV655411:JYV655415 KIR655411:KIR655415 KSN655411:KSN655415 LCJ655411:LCJ655415 LMF655411:LMF655415 LWB655411:LWB655415 MFX655411:MFX655415 MPT655411:MPT655415 MZP655411:MZP655415 NJL655411:NJL655415 NTH655411:NTH655415 ODD655411:ODD655415 OMZ655411:OMZ655415 OWV655411:OWV655415 PGR655411:PGR655415 PQN655411:PQN655415 QAJ655411:QAJ655415 QKF655411:QKF655415 QUB655411:QUB655415 RDX655411:RDX655415 RNT655411:RNT655415 RXP655411:RXP655415 SHL655411:SHL655415 SRH655411:SRH655415 TBD655411:TBD655415 TKZ655411:TKZ655415 TUV655411:TUV655415 UER655411:UER655415 UON655411:UON655415 UYJ655411:UYJ655415 VIF655411:VIF655415 VSB655411:VSB655415 WBX655411:WBX655415 WLT655411:WLT655415 WVP655411:WVP655415 H720947:H720951 JD720947:JD720951 SZ720947:SZ720951 ACV720947:ACV720951 AMR720947:AMR720951 AWN720947:AWN720951 BGJ720947:BGJ720951 BQF720947:BQF720951 CAB720947:CAB720951 CJX720947:CJX720951 CTT720947:CTT720951 DDP720947:DDP720951 DNL720947:DNL720951 DXH720947:DXH720951 EHD720947:EHD720951 EQZ720947:EQZ720951 FAV720947:FAV720951 FKR720947:FKR720951 FUN720947:FUN720951 GEJ720947:GEJ720951 GOF720947:GOF720951 GYB720947:GYB720951 HHX720947:HHX720951 HRT720947:HRT720951 IBP720947:IBP720951 ILL720947:ILL720951 IVH720947:IVH720951 JFD720947:JFD720951 JOZ720947:JOZ720951 JYV720947:JYV720951 KIR720947:KIR720951 KSN720947:KSN720951 LCJ720947:LCJ720951 LMF720947:LMF720951 LWB720947:LWB720951 MFX720947:MFX720951 MPT720947:MPT720951 MZP720947:MZP720951 NJL720947:NJL720951 NTH720947:NTH720951 ODD720947:ODD720951 OMZ720947:OMZ720951 OWV720947:OWV720951 PGR720947:PGR720951 PQN720947:PQN720951 QAJ720947:QAJ720951 QKF720947:QKF720951 QUB720947:QUB720951 RDX720947:RDX720951 RNT720947:RNT720951 RXP720947:RXP720951 SHL720947:SHL720951 SRH720947:SRH720951 TBD720947:TBD720951 TKZ720947:TKZ720951 TUV720947:TUV720951 UER720947:UER720951 UON720947:UON720951 UYJ720947:UYJ720951 VIF720947:VIF720951 VSB720947:VSB720951 WBX720947:WBX720951 WLT720947:WLT720951 WVP720947:WVP720951 H786483:H786487 JD786483:JD786487 SZ786483:SZ786487 ACV786483:ACV786487 AMR786483:AMR786487 AWN786483:AWN786487 BGJ786483:BGJ786487 BQF786483:BQF786487 CAB786483:CAB786487 CJX786483:CJX786487 CTT786483:CTT786487 DDP786483:DDP786487 DNL786483:DNL786487 DXH786483:DXH786487 EHD786483:EHD786487 EQZ786483:EQZ786487 FAV786483:FAV786487 FKR786483:FKR786487 FUN786483:FUN786487 GEJ786483:GEJ786487 GOF786483:GOF786487 GYB786483:GYB786487 HHX786483:HHX786487 HRT786483:HRT786487 IBP786483:IBP786487 ILL786483:ILL786487 IVH786483:IVH786487 JFD786483:JFD786487 JOZ786483:JOZ786487 JYV786483:JYV786487 KIR786483:KIR786487 KSN786483:KSN786487 LCJ786483:LCJ786487 LMF786483:LMF786487 LWB786483:LWB786487 MFX786483:MFX786487 MPT786483:MPT786487 MZP786483:MZP786487 NJL786483:NJL786487 NTH786483:NTH786487 ODD786483:ODD786487 OMZ786483:OMZ786487 OWV786483:OWV786487 PGR786483:PGR786487 PQN786483:PQN786487 QAJ786483:QAJ786487 QKF786483:QKF786487 QUB786483:QUB786487 RDX786483:RDX786487 RNT786483:RNT786487 RXP786483:RXP786487 SHL786483:SHL786487 SRH786483:SRH786487 TBD786483:TBD786487 TKZ786483:TKZ786487 TUV786483:TUV786487 UER786483:UER786487 UON786483:UON786487 UYJ786483:UYJ786487 VIF786483:VIF786487 VSB786483:VSB786487 WBX786483:WBX786487 WLT786483:WLT786487 WVP786483:WVP786487 H852019:H852023 JD852019:JD852023 SZ852019:SZ852023 ACV852019:ACV852023 AMR852019:AMR852023 AWN852019:AWN852023 BGJ852019:BGJ852023 BQF852019:BQF852023 CAB852019:CAB852023 CJX852019:CJX852023 CTT852019:CTT852023 DDP852019:DDP852023 DNL852019:DNL852023 DXH852019:DXH852023 EHD852019:EHD852023 EQZ852019:EQZ852023 FAV852019:FAV852023 FKR852019:FKR852023 FUN852019:FUN852023 GEJ852019:GEJ852023 GOF852019:GOF852023 GYB852019:GYB852023 HHX852019:HHX852023 HRT852019:HRT852023 IBP852019:IBP852023 ILL852019:ILL852023 IVH852019:IVH852023 JFD852019:JFD852023 JOZ852019:JOZ852023 JYV852019:JYV852023 KIR852019:KIR852023 KSN852019:KSN852023 LCJ852019:LCJ852023 LMF852019:LMF852023 LWB852019:LWB852023 MFX852019:MFX852023 MPT852019:MPT852023 MZP852019:MZP852023 NJL852019:NJL852023 NTH852019:NTH852023 ODD852019:ODD852023 OMZ852019:OMZ852023 OWV852019:OWV852023 PGR852019:PGR852023 PQN852019:PQN852023 QAJ852019:QAJ852023 QKF852019:QKF852023 QUB852019:QUB852023 RDX852019:RDX852023 RNT852019:RNT852023 RXP852019:RXP852023 SHL852019:SHL852023 SRH852019:SRH852023 TBD852019:TBD852023 TKZ852019:TKZ852023 TUV852019:TUV852023 UER852019:UER852023 UON852019:UON852023 UYJ852019:UYJ852023 VIF852019:VIF852023 VSB852019:VSB852023 WBX852019:WBX852023 WLT852019:WLT852023 WVP852019:WVP852023 H917555:H917559 JD917555:JD917559 SZ917555:SZ917559 ACV917555:ACV917559 AMR917555:AMR917559 AWN917555:AWN917559 BGJ917555:BGJ917559 BQF917555:BQF917559 CAB917555:CAB917559 CJX917555:CJX917559 CTT917555:CTT917559 DDP917555:DDP917559 DNL917555:DNL917559 DXH917555:DXH917559 EHD917555:EHD917559 EQZ917555:EQZ917559 FAV917555:FAV917559 FKR917555:FKR917559 FUN917555:FUN917559 GEJ917555:GEJ917559 GOF917555:GOF917559 GYB917555:GYB917559 HHX917555:HHX917559 HRT917555:HRT917559 IBP917555:IBP917559 ILL917555:ILL917559 IVH917555:IVH917559 JFD917555:JFD917559 JOZ917555:JOZ917559 JYV917555:JYV917559 KIR917555:KIR917559 KSN917555:KSN917559 LCJ917555:LCJ917559 LMF917555:LMF917559 LWB917555:LWB917559 MFX917555:MFX917559 MPT917555:MPT917559 MZP917555:MZP917559 NJL917555:NJL917559 NTH917555:NTH917559 ODD917555:ODD917559 OMZ917555:OMZ917559 OWV917555:OWV917559 PGR917555:PGR917559 PQN917555:PQN917559 QAJ917555:QAJ917559 QKF917555:QKF917559 QUB917555:QUB917559 RDX917555:RDX917559 RNT917555:RNT917559 RXP917555:RXP917559 SHL917555:SHL917559 SRH917555:SRH917559 TBD917555:TBD917559 TKZ917555:TKZ917559 TUV917555:TUV917559 UER917555:UER917559 UON917555:UON917559 UYJ917555:UYJ917559 VIF917555:VIF917559 VSB917555:VSB917559 WBX917555:WBX917559 WLT917555:WLT917559 WVP917555:WVP917559 H983091:H983095 JD983091:JD983095 SZ983091:SZ983095 ACV983091:ACV983095 AMR983091:AMR983095 AWN983091:AWN983095 BGJ983091:BGJ983095 BQF983091:BQF983095 CAB983091:CAB983095 CJX983091:CJX983095 CTT983091:CTT983095 DDP983091:DDP983095 DNL983091:DNL983095 DXH983091:DXH983095 EHD983091:EHD983095 EQZ983091:EQZ983095 FAV983091:FAV983095 FKR983091:FKR983095 FUN983091:FUN983095 GEJ983091:GEJ983095 GOF983091:GOF983095 GYB983091:GYB983095 HHX983091:HHX983095 HRT983091:HRT983095 IBP983091:IBP983095 ILL983091:ILL983095 IVH983091:IVH983095 JFD983091:JFD983095 JOZ983091:JOZ983095 JYV983091:JYV983095 KIR983091:KIR983095 KSN983091:KSN983095 LCJ983091:LCJ983095 LMF983091:LMF983095 LWB983091:LWB983095 MFX983091:MFX983095 MPT983091:MPT983095 MZP983091:MZP983095 NJL983091:NJL983095 NTH983091:NTH983095 ODD983091:ODD983095 OMZ983091:OMZ983095 OWV983091:OWV983095 PGR983091:PGR983095 PQN983091:PQN983095 QAJ983091:QAJ983095 QKF983091:QKF983095 QUB983091:QUB983095 RDX983091:RDX983095 RNT983091:RNT983095 RXP983091:RXP983095 SHL983091:SHL983095 SRH983091:SRH983095 TBD983091:TBD983095 TKZ983091:TKZ983095 TUV983091:TUV983095 UER983091:UER983095 UON983091:UON983095 UYJ983091:UYJ983095 VIF983091:VIF983095 VSB983091:VSB983095 WBX983091:WBX983095 WLT983091:WLT983095 WVP983091:WVP983095 M49:M50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M65585:M65586 JI65585:JI65586 TE65585:TE65586 ADA65585:ADA65586 AMW65585:AMW65586 AWS65585:AWS65586 BGO65585:BGO65586 BQK65585:BQK65586 CAG65585:CAG65586 CKC65585:CKC65586 CTY65585:CTY65586 DDU65585:DDU65586 DNQ65585:DNQ65586 DXM65585:DXM65586 EHI65585:EHI65586 ERE65585:ERE65586 FBA65585:FBA65586 FKW65585:FKW65586 FUS65585:FUS65586 GEO65585:GEO65586 GOK65585:GOK65586 GYG65585:GYG65586 HIC65585:HIC65586 HRY65585:HRY65586 IBU65585:IBU65586 ILQ65585:ILQ65586 IVM65585:IVM65586 JFI65585:JFI65586 JPE65585:JPE65586 JZA65585:JZA65586 KIW65585:KIW65586 KSS65585:KSS65586 LCO65585:LCO65586 LMK65585:LMK65586 LWG65585:LWG65586 MGC65585:MGC65586 MPY65585:MPY65586 MZU65585:MZU65586 NJQ65585:NJQ65586 NTM65585:NTM65586 ODI65585:ODI65586 ONE65585:ONE65586 OXA65585:OXA65586 PGW65585:PGW65586 PQS65585:PQS65586 QAO65585:QAO65586 QKK65585:QKK65586 QUG65585:QUG65586 REC65585:REC65586 RNY65585:RNY65586 RXU65585:RXU65586 SHQ65585:SHQ65586 SRM65585:SRM65586 TBI65585:TBI65586 TLE65585:TLE65586 TVA65585:TVA65586 UEW65585:UEW65586 UOS65585:UOS65586 UYO65585:UYO65586 VIK65585:VIK65586 VSG65585:VSG65586 WCC65585:WCC65586 WLY65585:WLY65586 WVU65585:WVU65586 M131121:M131122 JI131121:JI131122 TE131121:TE131122 ADA131121:ADA131122 AMW131121:AMW131122 AWS131121:AWS131122 BGO131121:BGO131122 BQK131121:BQK131122 CAG131121:CAG131122 CKC131121:CKC131122 CTY131121:CTY131122 DDU131121:DDU131122 DNQ131121:DNQ131122 DXM131121:DXM131122 EHI131121:EHI131122 ERE131121:ERE131122 FBA131121:FBA131122 FKW131121:FKW131122 FUS131121:FUS131122 GEO131121:GEO131122 GOK131121:GOK131122 GYG131121:GYG131122 HIC131121:HIC131122 HRY131121:HRY131122 IBU131121:IBU131122 ILQ131121:ILQ131122 IVM131121:IVM131122 JFI131121:JFI131122 JPE131121:JPE131122 JZA131121:JZA131122 KIW131121:KIW131122 KSS131121:KSS131122 LCO131121:LCO131122 LMK131121:LMK131122 LWG131121:LWG131122 MGC131121:MGC131122 MPY131121:MPY131122 MZU131121:MZU131122 NJQ131121:NJQ131122 NTM131121:NTM131122 ODI131121:ODI131122 ONE131121:ONE131122 OXA131121:OXA131122 PGW131121:PGW131122 PQS131121:PQS131122 QAO131121:QAO131122 QKK131121:QKK131122 QUG131121:QUG131122 REC131121:REC131122 RNY131121:RNY131122 RXU131121:RXU131122 SHQ131121:SHQ131122 SRM131121:SRM131122 TBI131121:TBI131122 TLE131121:TLE131122 TVA131121:TVA131122 UEW131121:UEW131122 UOS131121:UOS131122 UYO131121:UYO131122 VIK131121:VIK131122 VSG131121:VSG131122 WCC131121:WCC131122 WLY131121:WLY131122 WVU131121:WVU131122 M196657:M196658 JI196657:JI196658 TE196657:TE196658 ADA196657:ADA196658 AMW196657:AMW196658 AWS196657:AWS196658 BGO196657:BGO196658 BQK196657:BQK196658 CAG196657:CAG196658 CKC196657:CKC196658 CTY196657:CTY196658 DDU196657:DDU196658 DNQ196657:DNQ196658 DXM196657:DXM196658 EHI196657:EHI196658 ERE196657:ERE196658 FBA196657:FBA196658 FKW196657:FKW196658 FUS196657:FUS196658 GEO196657:GEO196658 GOK196657:GOK196658 GYG196657:GYG196658 HIC196657:HIC196658 HRY196657:HRY196658 IBU196657:IBU196658 ILQ196657:ILQ196658 IVM196657:IVM196658 JFI196657:JFI196658 JPE196657:JPE196658 JZA196657:JZA196658 KIW196657:KIW196658 KSS196657:KSS196658 LCO196657:LCO196658 LMK196657:LMK196658 LWG196657:LWG196658 MGC196657:MGC196658 MPY196657:MPY196658 MZU196657:MZU196658 NJQ196657:NJQ196658 NTM196657:NTM196658 ODI196657:ODI196658 ONE196657:ONE196658 OXA196657:OXA196658 PGW196657:PGW196658 PQS196657:PQS196658 QAO196657:QAO196658 QKK196657:QKK196658 QUG196657:QUG196658 REC196657:REC196658 RNY196657:RNY196658 RXU196657:RXU196658 SHQ196657:SHQ196658 SRM196657:SRM196658 TBI196657:TBI196658 TLE196657:TLE196658 TVA196657:TVA196658 UEW196657:UEW196658 UOS196657:UOS196658 UYO196657:UYO196658 VIK196657:VIK196658 VSG196657:VSG196658 WCC196657:WCC196658 WLY196657:WLY196658 WVU196657:WVU196658 M262193:M262194 JI262193:JI262194 TE262193:TE262194 ADA262193:ADA262194 AMW262193:AMW262194 AWS262193:AWS262194 BGO262193:BGO262194 BQK262193:BQK262194 CAG262193:CAG262194 CKC262193:CKC262194 CTY262193:CTY262194 DDU262193:DDU262194 DNQ262193:DNQ262194 DXM262193:DXM262194 EHI262193:EHI262194 ERE262193:ERE262194 FBA262193:FBA262194 FKW262193:FKW262194 FUS262193:FUS262194 GEO262193:GEO262194 GOK262193:GOK262194 GYG262193:GYG262194 HIC262193:HIC262194 HRY262193:HRY262194 IBU262193:IBU262194 ILQ262193:ILQ262194 IVM262193:IVM262194 JFI262193:JFI262194 JPE262193:JPE262194 JZA262193:JZA262194 KIW262193:KIW262194 KSS262193:KSS262194 LCO262193:LCO262194 LMK262193:LMK262194 LWG262193:LWG262194 MGC262193:MGC262194 MPY262193:MPY262194 MZU262193:MZU262194 NJQ262193:NJQ262194 NTM262193:NTM262194 ODI262193:ODI262194 ONE262193:ONE262194 OXA262193:OXA262194 PGW262193:PGW262194 PQS262193:PQS262194 QAO262193:QAO262194 QKK262193:QKK262194 QUG262193:QUG262194 REC262193:REC262194 RNY262193:RNY262194 RXU262193:RXU262194 SHQ262193:SHQ262194 SRM262193:SRM262194 TBI262193:TBI262194 TLE262193:TLE262194 TVA262193:TVA262194 UEW262193:UEW262194 UOS262193:UOS262194 UYO262193:UYO262194 VIK262193:VIK262194 VSG262193:VSG262194 WCC262193:WCC262194 WLY262193:WLY262194 WVU262193:WVU262194 M327729:M327730 JI327729:JI327730 TE327729:TE327730 ADA327729:ADA327730 AMW327729:AMW327730 AWS327729:AWS327730 BGO327729:BGO327730 BQK327729:BQK327730 CAG327729:CAG327730 CKC327729:CKC327730 CTY327729:CTY327730 DDU327729:DDU327730 DNQ327729:DNQ327730 DXM327729:DXM327730 EHI327729:EHI327730 ERE327729:ERE327730 FBA327729:FBA327730 FKW327729:FKW327730 FUS327729:FUS327730 GEO327729:GEO327730 GOK327729:GOK327730 GYG327729:GYG327730 HIC327729:HIC327730 HRY327729:HRY327730 IBU327729:IBU327730 ILQ327729:ILQ327730 IVM327729:IVM327730 JFI327729:JFI327730 JPE327729:JPE327730 JZA327729:JZA327730 KIW327729:KIW327730 KSS327729:KSS327730 LCO327729:LCO327730 LMK327729:LMK327730 LWG327729:LWG327730 MGC327729:MGC327730 MPY327729:MPY327730 MZU327729:MZU327730 NJQ327729:NJQ327730 NTM327729:NTM327730 ODI327729:ODI327730 ONE327729:ONE327730 OXA327729:OXA327730 PGW327729:PGW327730 PQS327729:PQS327730 QAO327729:QAO327730 QKK327729:QKK327730 QUG327729:QUG327730 REC327729:REC327730 RNY327729:RNY327730 RXU327729:RXU327730 SHQ327729:SHQ327730 SRM327729:SRM327730 TBI327729:TBI327730 TLE327729:TLE327730 TVA327729:TVA327730 UEW327729:UEW327730 UOS327729:UOS327730 UYO327729:UYO327730 VIK327729:VIK327730 VSG327729:VSG327730 WCC327729:WCC327730 WLY327729:WLY327730 WVU327729:WVU327730 M393265:M393266 JI393265:JI393266 TE393265:TE393266 ADA393265:ADA393266 AMW393265:AMW393266 AWS393265:AWS393266 BGO393265:BGO393266 BQK393265:BQK393266 CAG393265:CAG393266 CKC393265:CKC393266 CTY393265:CTY393266 DDU393265:DDU393266 DNQ393265:DNQ393266 DXM393265:DXM393266 EHI393265:EHI393266 ERE393265:ERE393266 FBA393265:FBA393266 FKW393265:FKW393266 FUS393265:FUS393266 GEO393265:GEO393266 GOK393265:GOK393266 GYG393265:GYG393266 HIC393265:HIC393266 HRY393265:HRY393266 IBU393265:IBU393266 ILQ393265:ILQ393266 IVM393265:IVM393266 JFI393265:JFI393266 JPE393265:JPE393266 JZA393265:JZA393266 KIW393265:KIW393266 KSS393265:KSS393266 LCO393265:LCO393266 LMK393265:LMK393266 LWG393265:LWG393266 MGC393265:MGC393266 MPY393265:MPY393266 MZU393265:MZU393266 NJQ393265:NJQ393266 NTM393265:NTM393266 ODI393265:ODI393266 ONE393265:ONE393266 OXA393265:OXA393266 PGW393265:PGW393266 PQS393265:PQS393266 QAO393265:QAO393266 QKK393265:QKK393266 QUG393265:QUG393266 REC393265:REC393266 RNY393265:RNY393266 RXU393265:RXU393266 SHQ393265:SHQ393266 SRM393265:SRM393266 TBI393265:TBI393266 TLE393265:TLE393266 TVA393265:TVA393266 UEW393265:UEW393266 UOS393265:UOS393266 UYO393265:UYO393266 VIK393265:VIK393266 VSG393265:VSG393266 WCC393265:WCC393266 WLY393265:WLY393266 WVU393265:WVU393266 M458801:M458802 JI458801:JI458802 TE458801:TE458802 ADA458801:ADA458802 AMW458801:AMW458802 AWS458801:AWS458802 BGO458801:BGO458802 BQK458801:BQK458802 CAG458801:CAG458802 CKC458801:CKC458802 CTY458801:CTY458802 DDU458801:DDU458802 DNQ458801:DNQ458802 DXM458801:DXM458802 EHI458801:EHI458802 ERE458801:ERE458802 FBA458801:FBA458802 FKW458801:FKW458802 FUS458801:FUS458802 GEO458801:GEO458802 GOK458801:GOK458802 GYG458801:GYG458802 HIC458801:HIC458802 HRY458801:HRY458802 IBU458801:IBU458802 ILQ458801:ILQ458802 IVM458801:IVM458802 JFI458801:JFI458802 JPE458801:JPE458802 JZA458801:JZA458802 KIW458801:KIW458802 KSS458801:KSS458802 LCO458801:LCO458802 LMK458801:LMK458802 LWG458801:LWG458802 MGC458801:MGC458802 MPY458801:MPY458802 MZU458801:MZU458802 NJQ458801:NJQ458802 NTM458801:NTM458802 ODI458801:ODI458802 ONE458801:ONE458802 OXA458801:OXA458802 PGW458801:PGW458802 PQS458801:PQS458802 QAO458801:QAO458802 QKK458801:QKK458802 QUG458801:QUG458802 REC458801:REC458802 RNY458801:RNY458802 RXU458801:RXU458802 SHQ458801:SHQ458802 SRM458801:SRM458802 TBI458801:TBI458802 TLE458801:TLE458802 TVA458801:TVA458802 UEW458801:UEW458802 UOS458801:UOS458802 UYO458801:UYO458802 VIK458801:VIK458802 VSG458801:VSG458802 WCC458801:WCC458802 WLY458801:WLY458802 WVU458801:WVU458802 M524337:M524338 JI524337:JI524338 TE524337:TE524338 ADA524337:ADA524338 AMW524337:AMW524338 AWS524337:AWS524338 BGO524337:BGO524338 BQK524337:BQK524338 CAG524337:CAG524338 CKC524337:CKC524338 CTY524337:CTY524338 DDU524337:DDU524338 DNQ524337:DNQ524338 DXM524337:DXM524338 EHI524337:EHI524338 ERE524337:ERE524338 FBA524337:FBA524338 FKW524337:FKW524338 FUS524337:FUS524338 GEO524337:GEO524338 GOK524337:GOK524338 GYG524337:GYG524338 HIC524337:HIC524338 HRY524337:HRY524338 IBU524337:IBU524338 ILQ524337:ILQ524338 IVM524337:IVM524338 JFI524337:JFI524338 JPE524337:JPE524338 JZA524337:JZA524338 KIW524337:KIW524338 KSS524337:KSS524338 LCO524337:LCO524338 LMK524337:LMK524338 LWG524337:LWG524338 MGC524337:MGC524338 MPY524337:MPY524338 MZU524337:MZU524338 NJQ524337:NJQ524338 NTM524337:NTM524338 ODI524337:ODI524338 ONE524337:ONE524338 OXA524337:OXA524338 PGW524337:PGW524338 PQS524337:PQS524338 QAO524337:QAO524338 QKK524337:QKK524338 QUG524337:QUG524338 REC524337:REC524338 RNY524337:RNY524338 RXU524337:RXU524338 SHQ524337:SHQ524338 SRM524337:SRM524338 TBI524337:TBI524338 TLE524337:TLE524338 TVA524337:TVA524338 UEW524337:UEW524338 UOS524337:UOS524338 UYO524337:UYO524338 VIK524337:VIK524338 VSG524337:VSG524338 WCC524337:WCC524338 WLY524337:WLY524338 WVU524337:WVU524338 M589873:M589874 JI589873:JI589874 TE589873:TE589874 ADA589873:ADA589874 AMW589873:AMW589874 AWS589873:AWS589874 BGO589873:BGO589874 BQK589873:BQK589874 CAG589873:CAG589874 CKC589873:CKC589874 CTY589873:CTY589874 DDU589873:DDU589874 DNQ589873:DNQ589874 DXM589873:DXM589874 EHI589873:EHI589874 ERE589873:ERE589874 FBA589873:FBA589874 FKW589873:FKW589874 FUS589873:FUS589874 GEO589873:GEO589874 GOK589873:GOK589874 GYG589873:GYG589874 HIC589873:HIC589874 HRY589873:HRY589874 IBU589873:IBU589874 ILQ589873:ILQ589874 IVM589873:IVM589874 JFI589873:JFI589874 JPE589873:JPE589874 JZA589873:JZA589874 KIW589873:KIW589874 KSS589873:KSS589874 LCO589873:LCO589874 LMK589873:LMK589874 LWG589873:LWG589874 MGC589873:MGC589874 MPY589873:MPY589874 MZU589873:MZU589874 NJQ589873:NJQ589874 NTM589873:NTM589874 ODI589873:ODI589874 ONE589873:ONE589874 OXA589873:OXA589874 PGW589873:PGW589874 PQS589873:PQS589874 QAO589873:QAO589874 QKK589873:QKK589874 QUG589873:QUG589874 REC589873:REC589874 RNY589873:RNY589874 RXU589873:RXU589874 SHQ589873:SHQ589874 SRM589873:SRM589874 TBI589873:TBI589874 TLE589873:TLE589874 TVA589873:TVA589874 UEW589873:UEW589874 UOS589873:UOS589874 UYO589873:UYO589874 VIK589873:VIK589874 VSG589873:VSG589874 WCC589873:WCC589874 WLY589873:WLY589874 WVU589873:WVU589874 M655409:M655410 JI655409:JI655410 TE655409:TE655410 ADA655409:ADA655410 AMW655409:AMW655410 AWS655409:AWS655410 BGO655409:BGO655410 BQK655409:BQK655410 CAG655409:CAG655410 CKC655409:CKC655410 CTY655409:CTY655410 DDU655409:DDU655410 DNQ655409:DNQ655410 DXM655409:DXM655410 EHI655409:EHI655410 ERE655409:ERE655410 FBA655409:FBA655410 FKW655409:FKW655410 FUS655409:FUS655410 GEO655409:GEO655410 GOK655409:GOK655410 GYG655409:GYG655410 HIC655409:HIC655410 HRY655409:HRY655410 IBU655409:IBU655410 ILQ655409:ILQ655410 IVM655409:IVM655410 JFI655409:JFI655410 JPE655409:JPE655410 JZA655409:JZA655410 KIW655409:KIW655410 KSS655409:KSS655410 LCO655409:LCO655410 LMK655409:LMK655410 LWG655409:LWG655410 MGC655409:MGC655410 MPY655409:MPY655410 MZU655409:MZU655410 NJQ655409:NJQ655410 NTM655409:NTM655410 ODI655409:ODI655410 ONE655409:ONE655410 OXA655409:OXA655410 PGW655409:PGW655410 PQS655409:PQS655410 QAO655409:QAO655410 QKK655409:QKK655410 QUG655409:QUG655410 REC655409:REC655410 RNY655409:RNY655410 RXU655409:RXU655410 SHQ655409:SHQ655410 SRM655409:SRM655410 TBI655409:TBI655410 TLE655409:TLE655410 TVA655409:TVA655410 UEW655409:UEW655410 UOS655409:UOS655410 UYO655409:UYO655410 VIK655409:VIK655410 VSG655409:VSG655410 WCC655409:WCC655410 WLY655409:WLY655410 WVU655409:WVU655410 M720945:M720946 JI720945:JI720946 TE720945:TE720946 ADA720945:ADA720946 AMW720945:AMW720946 AWS720945:AWS720946 BGO720945:BGO720946 BQK720945:BQK720946 CAG720945:CAG720946 CKC720945:CKC720946 CTY720945:CTY720946 DDU720945:DDU720946 DNQ720945:DNQ720946 DXM720945:DXM720946 EHI720945:EHI720946 ERE720945:ERE720946 FBA720945:FBA720946 FKW720945:FKW720946 FUS720945:FUS720946 GEO720945:GEO720946 GOK720945:GOK720946 GYG720945:GYG720946 HIC720945:HIC720946 HRY720945:HRY720946 IBU720945:IBU720946 ILQ720945:ILQ720946 IVM720945:IVM720946 JFI720945:JFI720946 JPE720945:JPE720946 JZA720945:JZA720946 KIW720945:KIW720946 KSS720945:KSS720946 LCO720945:LCO720946 LMK720945:LMK720946 LWG720945:LWG720946 MGC720945:MGC720946 MPY720945:MPY720946 MZU720945:MZU720946 NJQ720945:NJQ720946 NTM720945:NTM720946 ODI720945:ODI720946 ONE720945:ONE720946 OXA720945:OXA720946 PGW720945:PGW720946 PQS720945:PQS720946 QAO720945:QAO720946 QKK720945:QKK720946 QUG720945:QUG720946 REC720945:REC720946 RNY720945:RNY720946 RXU720945:RXU720946 SHQ720945:SHQ720946 SRM720945:SRM720946 TBI720945:TBI720946 TLE720945:TLE720946 TVA720945:TVA720946 UEW720945:UEW720946 UOS720945:UOS720946 UYO720945:UYO720946 VIK720945:VIK720946 VSG720945:VSG720946 WCC720945:WCC720946 WLY720945:WLY720946 WVU720945:WVU720946 M786481:M786482 JI786481:JI786482 TE786481:TE786482 ADA786481:ADA786482 AMW786481:AMW786482 AWS786481:AWS786482 BGO786481:BGO786482 BQK786481:BQK786482 CAG786481:CAG786482 CKC786481:CKC786482 CTY786481:CTY786482 DDU786481:DDU786482 DNQ786481:DNQ786482 DXM786481:DXM786482 EHI786481:EHI786482 ERE786481:ERE786482 FBA786481:FBA786482 FKW786481:FKW786482 FUS786481:FUS786482 GEO786481:GEO786482 GOK786481:GOK786482 GYG786481:GYG786482 HIC786481:HIC786482 HRY786481:HRY786482 IBU786481:IBU786482 ILQ786481:ILQ786482 IVM786481:IVM786482 JFI786481:JFI786482 JPE786481:JPE786482 JZA786481:JZA786482 KIW786481:KIW786482 KSS786481:KSS786482 LCO786481:LCO786482 LMK786481:LMK786482 LWG786481:LWG786482 MGC786481:MGC786482 MPY786481:MPY786482 MZU786481:MZU786482 NJQ786481:NJQ786482 NTM786481:NTM786482 ODI786481:ODI786482 ONE786481:ONE786482 OXA786481:OXA786482 PGW786481:PGW786482 PQS786481:PQS786482 QAO786481:QAO786482 QKK786481:QKK786482 QUG786481:QUG786482 REC786481:REC786482 RNY786481:RNY786482 RXU786481:RXU786482 SHQ786481:SHQ786482 SRM786481:SRM786482 TBI786481:TBI786482 TLE786481:TLE786482 TVA786481:TVA786482 UEW786481:UEW786482 UOS786481:UOS786482 UYO786481:UYO786482 VIK786481:VIK786482 VSG786481:VSG786482 WCC786481:WCC786482 WLY786481:WLY786482 WVU786481:WVU786482 M852017:M852018 JI852017:JI852018 TE852017:TE852018 ADA852017:ADA852018 AMW852017:AMW852018 AWS852017:AWS852018 BGO852017:BGO852018 BQK852017:BQK852018 CAG852017:CAG852018 CKC852017:CKC852018 CTY852017:CTY852018 DDU852017:DDU852018 DNQ852017:DNQ852018 DXM852017:DXM852018 EHI852017:EHI852018 ERE852017:ERE852018 FBA852017:FBA852018 FKW852017:FKW852018 FUS852017:FUS852018 GEO852017:GEO852018 GOK852017:GOK852018 GYG852017:GYG852018 HIC852017:HIC852018 HRY852017:HRY852018 IBU852017:IBU852018 ILQ852017:ILQ852018 IVM852017:IVM852018 JFI852017:JFI852018 JPE852017:JPE852018 JZA852017:JZA852018 KIW852017:KIW852018 KSS852017:KSS852018 LCO852017:LCO852018 LMK852017:LMK852018 LWG852017:LWG852018 MGC852017:MGC852018 MPY852017:MPY852018 MZU852017:MZU852018 NJQ852017:NJQ852018 NTM852017:NTM852018 ODI852017:ODI852018 ONE852017:ONE852018 OXA852017:OXA852018 PGW852017:PGW852018 PQS852017:PQS852018 QAO852017:QAO852018 QKK852017:QKK852018 QUG852017:QUG852018 REC852017:REC852018 RNY852017:RNY852018 RXU852017:RXU852018 SHQ852017:SHQ852018 SRM852017:SRM852018 TBI852017:TBI852018 TLE852017:TLE852018 TVA852017:TVA852018 UEW852017:UEW852018 UOS852017:UOS852018 UYO852017:UYO852018 VIK852017:VIK852018 VSG852017:VSG852018 WCC852017:WCC852018 WLY852017:WLY852018 WVU852017:WVU852018 M917553:M917554 JI917553:JI917554 TE917553:TE917554 ADA917553:ADA917554 AMW917553:AMW917554 AWS917553:AWS917554 BGO917553:BGO917554 BQK917553:BQK917554 CAG917553:CAG917554 CKC917553:CKC917554 CTY917553:CTY917554 DDU917553:DDU917554 DNQ917553:DNQ917554 DXM917553:DXM917554 EHI917553:EHI917554 ERE917553:ERE917554 FBA917553:FBA917554 FKW917553:FKW917554 FUS917553:FUS917554 GEO917553:GEO917554 GOK917553:GOK917554 GYG917553:GYG917554 HIC917553:HIC917554 HRY917553:HRY917554 IBU917553:IBU917554 ILQ917553:ILQ917554 IVM917553:IVM917554 JFI917553:JFI917554 JPE917553:JPE917554 JZA917553:JZA917554 KIW917553:KIW917554 KSS917553:KSS917554 LCO917553:LCO917554 LMK917553:LMK917554 LWG917553:LWG917554 MGC917553:MGC917554 MPY917553:MPY917554 MZU917553:MZU917554 NJQ917553:NJQ917554 NTM917553:NTM917554 ODI917553:ODI917554 ONE917553:ONE917554 OXA917553:OXA917554 PGW917553:PGW917554 PQS917553:PQS917554 QAO917553:QAO917554 QKK917553:QKK917554 QUG917553:QUG917554 REC917553:REC917554 RNY917553:RNY917554 RXU917553:RXU917554 SHQ917553:SHQ917554 SRM917553:SRM917554 TBI917553:TBI917554 TLE917553:TLE917554 TVA917553:TVA917554 UEW917553:UEW917554 UOS917553:UOS917554 UYO917553:UYO917554 VIK917553:VIK917554 VSG917553:VSG917554 WCC917553:WCC917554 WLY917553:WLY917554 WVU917553:WVU917554 M983089:M983090 JI983089:JI983090 TE983089:TE983090 ADA983089:ADA983090 AMW983089:AMW983090 AWS983089:AWS983090 BGO983089:BGO983090 BQK983089:BQK983090 CAG983089:CAG983090 CKC983089:CKC983090 CTY983089:CTY983090 DDU983089:DDU983090 DNQ983089:DNQ983090 DXM983089:DXM983090 EHI983089:EHI983090 ERE983089:ERE983090 FBA983089:FBA983090 FKW983089:FKW983090 FUS983089:FUS983090 GEO983089:GEO983090 GOK983089:GOK983090 GYG983089:GYG983090 HIC983089:HIC983090 HRY983089:HRY983090 IBU983089:IBU983090 ILQ983089:ILQ983090 IVM983089:IVM983090 JFI983089:JFI983090 JPE983089:JPE983090 JZA983089:JZA983090 KIW983089:KIW983090 KSS983089:KSS983090 LCO983089:LCO983090 LMK983089:LMK983090 LWG983089:LWG983090 MGC983089:MGC983090 MPY983089:MPY983090 MZU983089:MZU983090 NJQ983089:NJQ983090 NTM983089:NTM983090 ODI983089:ODI983090 ONE983089:ONE983090 OXA983089:OXA983090 PGW983089:PGW983090 PQS983089:PQS983090 QAO983089:QAO983090 QKK983089:QKK983090 QUG983089:QUG983090 REC983089:REC983090 RNY983089:RNY983090 RXU983089:RXU983090 SHQ983089:SHQ983090 SRM983089:SRM983090 TBI983089:TBI983090 TLE983089:TLE983090 TVA983089:TVA983090 UEW983089:UEW983090 UOS983089:UOS983090 UYO983089:UYO983090 VIK983089:VIK983090 VSG983089:VSG983090 WCC983089:WCC983090 WLY983089:WLY983090 WVU983089:WVU983090 I49:I50 JE49:JE50 TA49:TA50 ACW49:ACW50 AMS49:AMS50 AWO49:AWO50 BGK49:BGK50 BQG49:BQG50 CAC49:CAC50 CJY49:CJY50 CTU49:CTU50 DDQ49:DDQ50 DNM49:DNM50 DXI49:DXI50 EHE49:EHE50 ERA49:ERA50 FAW49:FAW50 FKS49:FKS50 FUO49:FUO50 GEK49:GEK50 GOG49:GOG50 GYC49:GYC50 HHY49:HHY50 HRU49:HRU50 IBQ49:IBQ50 ILM49:ILM50 IVI49:IVI50 JFE49:JFE50 JPA49:JPA50 JYW49:JYW50 KIS49:KIS50 KSO49:KSO50 LCK49:LCK50 LMG49:LMG50 LWC49:LWC50 MFY49:MFY50 MPU49:MPU50 MZQ49:MZQ50 NJM49:NJM50 NTI49:NTI50 ODE49:ODE50 ONA49:ONA50 OWW49:OWW50 PGS49:PGS50 PQO49:PQO50 QAK49:QAK50 QKG49:QKG50 QUC49:QUC50 RDY49:RDY50 RNU49:RNU50 RXQ49:RXQ50 SHM49:SHM50 SRI49:SRI50 TBE49:TBE50 TLA49:TLA50 TUW49:TUW50 UES49:UES50 UOO49:UOO50 UYK49:UYK50 VIG49:VIG50 VSC49:VSC50 WBY49:WBY50 WLU49:WLU50 WVQ49:WVQ50 I65585:I65586 JE65585:JE65586 TA65585:TA65586 ACW65585:ACW65586 AMS65585:AMS65586 AWO65585:AWO65586 BGK65585:BGK65586 BQG65585:BQG65586 CAC65585:CAC65586 CJY65585:CJY65586 CTU65585:CTU65586 DDQ65585:DDQ65586 DNM65585:DNM65586 DXI65585:DXI65586 EHE65585:EHE65586 ERA65585:ERA65586 FAW65585:FAW65586 FKS65585:FKS65586 FUO65585:FUO65586 GEK65585:GEK65586 GOG65585:GOG65586 GYC65585:GYC65586 HHY65585:HHY65586 HRU65585:HRU65586 IBQ65585:IBQ65586 ILM65585:ILM65586 IVI65585:IVI65586 JFE65585:JFE65586 JPA65585:JPA65586 JYW65585:JYW65586 KIS65585:KIS65586 KSO65585:KSO65586 LCK65585:LCK65586 LMG65585:LMG65586 LWC65585:LWC65586 MFY65585:MFY65586 MPU65585:MPU65586 MZQ65585:MZQ65586 NJM65585:NJM65586 NTI65585:NTI65586 ODE65585:ODE65586 ONA65585:ONA65586 OWW65585:OWW65586 PGS65585:PGS65586 PQO65585:PQO65586 QAK65585:QAK65586 QKG65585:QKG65586 QUC65585:QUC65586 RDY65585:RDY65586 RNU65585:RNU65586 RXQ65585:RXQ65586 SHM65585:SHM65586 SRI65585:SRI65586 TBE65585:TBE65586 TLA65585:TLA65586 TUW65585:TUW65586 UES65585:UES65586 UOO65585:UOO65586 UYK65585:UYK65586 VIG65585:VIG65586 VSC65585:VSC65586 WBY65585:WBY65586 WLU65585:WLU65586 WVQ65585:WVQ65586 I131121:I131122 JE131121:JE131122 TA131121:TA131122 ACW131121:ACW131122 AMS131121:AMS131122 AWO131121:AWO131122 BGK131121:BGK131122 BQG131121:BQG131122 CAC131121:CAC131122 CJY131121:CJY131122 CTU131121:CTU131122 DDQ131121:DDQ131122 DNM131121:DNM131122 DXI131121:DXI131122 EHE131121:EHE131122 ERA131121:ERA131122 FAW131121:FAW131122 FKS131121:FKS131122 FUO131121:FUO131122 GEK131121:GEK131122 GOG131121:GOG131122 GYC131121:GYC131122 HHY131121:HHY131122 HRU131121:HRU131122 IBQ131121:IBQ131122 ILM131121:ILM131122 IVI131121:IVI131122 JFE131121:JFE131122 JPA131121:JPA131122 JYW131121:JYW131122 KIS131121:KIS131122 KSO131121:KSO131122 LCK131121:LCK131122 LMG131121:LMG131122 LWC131121:LWC131122 MFY131121:MFY131122 MPU131121:MPU131122 MZQ131121:MZQ131122 NJM131121:NJM131122 NTI131121:NTI131122 ODE131121:ODE131122 ONA131121:ONA131122 OWW131121:OWW131122 PGS131121:PGS131122 PQO131121:PQO131122 QAK131121:QAK131122 QKG131121:QKG131122 QUC131121:QUC131122 RDY131121:RDY131122 RNU131121:RNU131122 RXQ131121:RXQ131122 SHM131121:SHM131122 SRI131121:SRI131122 TBE131121:TBE131122 TLA131121:TLA131122 TUW131121:TUW131122 UES131121:UES131122 UOO131121:UOO131122 UYK131121:UYK131122 VIG131121:VIG131122 VSC131121:VSC131122 WBY131121:WBY131122 WLU131121:WLU131122 WVQ131121:WVQ131122 I196657:I196658 JE196657:JE196658 TA196657:TA196658 ACW196657:ACW196658 AMS196657:AMS196658 AWO196657:AWO196658 BGK196657:BGK196658 BQG196657:BQG196658 CAC196657:CAC196658 CJY196657:CJY196658 CTU196657:CTU196658 DDQ196657:DDQ196658 DNM196657:DNM196658 DXI196657:DXI196658 EHE196657:EHE196658 ERA196657:ERA196658 FAW196657:FAW196658 FKS196657:FKS196658 FUO196657:FUO196658 GEK196657:GEK196658 GOG196657:GOG196658 GYC196657:GYC196658 HHY196657:HHY196658 HRU196657:HRU196658 IBQ196657:IBQ196658 ILM196657:ILM196658 IVI196657:IVI196658 JFE196657:JFE196658 JPA196657:JPA196658 JYW196657:JYW196658 KIS196657:KIS196658 KSO196657:KSO196658 LCK196657:LCK196658 LMG196657:LMG196658 LWC196657:LWC196658 MFY196657:MFY196658 MPU196657:MPU196658 MZQ196657:MZQ196658 NJM196657:NJM196658 NTI196657:NTI196658 ODE196657:ODE196658 ONA196657:ONA196658 OWW196657:OWW196658 PGS196657:PGS196658 PQO196657:PQO196658 QAK196657:QAK196658 QKG196657:QKG196658 QUC196657:QUC196658 RDY196657:RDY196658 RNU196657:RNU196658 RXQ196657:RXQ196658 SHM196657:SHM196658 SRI196657:SRI196658 TBE196657:TBE196658 TLA196657:TLA196658 TUW196657:TUW196658 UES196657:UES196658 UOO196657:UOO196658 UYK196657:UYK196658 VIG196657:VIG196658 VSC196657:VSC196658 WBY196657:WBY196658 WLU196657:WLU196658 WVQ196657:WVQ196658 I262193:I262194 JE262193:JE262194 TA262193:TA262194 ACW262193:ACW262194 AMS262193:AMS262194 AWO262193:AWO262194 BGK262193:BGK262194 BQG262193:BQG262194 CAC262193:CAC262194 CJY262193:CJY262194 CTU262193:CTU262194 DDQ262193:DDQ262194 DNM262193:DNM262194 DXI262193:DXI262194 EHE262193:EHE262194 ERA262193:ERA262194 FAW262193:FAW262194 FKS262193:FKS262194 FUO262193:FUO262194 GEK262193:GEK262194 GOG262193:GOG262194 GYC262193:GYC262194 HHY262193:HHY262194 HRU262193:HRU262194 IBQ262193:IBQ262194 ILM262193:ILM262194 IVI262193:IVI262194 JFE262193:JFE262194 JPA262193:JPA262194 JYW262193:JYW262194 KIS262193:KIS262194 KSO262193:KSO262194 LCK262193:LCK262194 LMG262193:LMG262194 LWC262193:LWC262194 MFY262193:MFY262194 MPU262193:MPU262194 MZQ262193:MZQ262194 NJM262193:NJM262194 NTI262193:NTI262194 ODE262193:ODE262194 ONA262193:ONA262194 OWW262193:OWW262194 PGS262193:PGS262194 PQO262193:PQO262194 QAK262193:QAK262194 QKG262193:QKG262194 QUC262193:QUC262194 RDY262193:RDY262194 RNU262193:RNU262194 RXQ262193:RXQ262194 SHM262193:SHM262194 SRI262193:SRI262194 TBE262193:TBE262194 TLA262193:TLA262194 TUW262193:TUW262194 UES262193:UES262194 UOO262193:UOO262194 UYK262193:UYK262194 VIG262193:VIG262194 VSC262193:VSC262194 WBY262193:WBY262194 WLU262193:WLU262194 WVQ262193:WVQ262194 I327729:I327730 JE327729:JE327730 TA327729:TA327730 ACW327729:ACW327730 AMS327729:AMS327730 AWO327729:AWO327730 BGK327729:BGK327730 BQG327729:BQG327730 CAC327729:CAC327730 CJY327729:CJY327730 CTU327729:CTU327730 DDQ327729:DDQ327730 DNM327729:DNM327730 DXI327729:DXI327730 EHE327729:EHE327730 ERA327729:ERA327730 FAW327729:FAW327730 FKS327729:FKS327730 FUO327729:FUO327730 GEK327729:GEK327730 GOG327729:GOG327730 GYC327729:GYC327730 HHY327729:HHY327730 HRU327729:HRU327730 IBQ327729:IBQ327730 ILM327729:ILM327730 IVI327729:IVI327730 JFE327729:JFE327730 JPA327729:JPA327730 JYW327729:JYW327730 KIS327729:KIS327730 KSO327729:KSO327730 LCK327729:LCK327730 LMG327729:LMG327730 LWC327729:LWC327730 MFY327729:MFY327730 MPU327729:MPU327730 MZQ327729:MZQ327730 NJM327729:NJM327730 NTI327729:NTI327730 ODE327729:ODE327730 ONA327729:ONA327730 OWW327729:OWW327730 PGS327729:PGS327730 PQO327729:PQO327730 QAK327729:QAK327730 QKG327729:QKG327730 QUC327729:QUC327730 RDY327729:RDY327730 RNU327729:RNU327730 RXQ327729:RXQ327730 SHM327729:SHM327730 SRI327729:SRI327730 TBE327729:TBE327730 TLA327729:TLA327730 TUW327729:TUW327730 UES327729:UES327730 UOO327729:UOO327730 UYK327729:UYK327730 VIG327729:VIG327730 VSC327729:VSC327730 WBY327729:WBY327730 WLU327729:WLU327730 WVQ327729:WVQ327730 I393265:I393266 JE393265:JE393266 TA393265:TA393266 ACW393265:ACW393266 AMS393265:AMS393266 AWO393265:AWO393266 BGK393265:BGK393266 BQG393265:BQG393266 CAC393265:CAC393266 CJY393265:CJY393266 CTU393265:CTU393266 DDQ393265:DDQ393266 DNM393265:DNM393266 DXI393265:DXI393266 EHE393265:EHE393266 ERA393265:ERA393266 FAW393265:FAW393266 FKS393265:FKS393266 FUO393265:FUO393266 GEK393265:GEK393266 GOG393265:GOG393266 GYC393265:GYC393266 HHY393265:HHY393266 HRU393265:HRU393266 IBQ393265:IBQ393266 ILM393265:ILM393266 IVI393265:IVI393266 JFE393265:JFE393266 JPA393265:JPA393266 JYW393265:JYW393266 KIS393265:KIS393266 KSO393265:KSO393266 LCK393265:LCK393266 LMG393265:LMG393266 LWC393265:LWC393266 MFY393265:MFY393266 MPU393265:MPU393266 MZQ393265:MZQ393266 NJM393265:NJM393266 NTI393265:NTI393266 ODE393265:ODE393266 ONA393265:ONA393266 OWW393265:OWW393266 PGS393265:PGS393266 PQO393265:PQO393266 QAK393265:QAK393266 QKG393265:QKG393266 QUC393265:QUC393266 RDY393265:RDY393266 RNU393265:RNU393266 RXQ393265:RXQ393266 SHM393265:SHM393266 SRI393265:SRI393266 TBE393265:TBE393266 TLA393265:TLA393266 TUW393265:TUW393266 UES393265:UES393266 UOO393265:UOO393266 UYK393265:UYK393266 VIG393265:VIG393266 VSC393265:VSC393266 WBY393265:WBY393266 WLU393265:WLU393266 WVQ393265:WVQ393266 I458801:I458802 JE458801:JE458802 TA458801:TA458802 ACW458801:ACW458802 AMS458801:AMS458802 AWO458801:AWO458802 BGK458801:BGK458802 BQG458801:BQG458802 CAC458801:CAC458802 CJY458801:CJY458802 CTU458801:CTU458802 DDQ458801:DDQ458802 DNM458801:DNM458802 DXI458801:DXI458802 EHE458801:EHE458802 ERA458801:ERA458802 FAW458801:FAW458802 FKS458801:FKS458802 FUO458801:FUO458802 GEK458801:GEK458802 GOG458801:GOG458802 GYC458801:GYC458802 HHY458801:HHY458802 HRU458801:HRU458802 IBQ458801:IBQ458802 ILM458801:ILM458802 IVI458801:IVI458802 JFE458801:JFE458802 JPA458801:JPA458802 JYW458801:JYW458802 KIS458801:KIS458802 KSO458801:KSO458802 LCK458801:LCK458802 LMG458801:LMG458802 LWC458801:LWC458802 MFY458801:MFY458802 MPU458801:MPU458802 MZQ458801:MZQ458802 NJM458801:NJM458802 NTI458801:NTI458802 ODE458801:ODE458802 ONA458801:ONA458802 OWW458801:OWW458802 PGS458801:PGS458802 PQO458801:PQO458802 QAK458801:QAK458802 QKG458801:QKG458802 QUC458801:QUC458802 RDY458801:RDY458802 RNU458801:RNU458802 RXQ458801:RXQ458802 SHM458801:SHM458802 SRI458801:SRI458802 TBE458801:TBE458802 TLA458801:TLA458802 TUW458801:TUW458802 UES458801:UES458802 UOO458801:UOO458802 UYK458801:UYK458802 VIG458801:VIG458802 VSC458801:VSC458802 WBY458801:WBY458802 WLU458801:WLU458802 WVQ458801:WVQ458802 I524337:I524338 JE524337:JE524338 TA524337:TA524338 ACW524337:ACW524338 AMS524337:AMS524338 AWO524337:AWO524338 BGK524337:BGK524338 BQG524337:BQG524338 CAC524337:CAC524338 CJY524337:CJY524338 CTU524337:CTU524338 DDQ524337:DDQ524338 DNM524337:DNM524338 DXI524337:DXI524338 EHE524337:EHE524338 ERA524337:ERA524338 FAW524337:FAW524338 FKS524337:FKS524338 FUO524337:FUO524338 GEK524337:GEK524338 GOG524337:GOG524338 GYC524337:GYC524338 HHY524337:HHY524338 HRU524337:HRU524338 IBQ524337:IBQ524338 ILM524337:ILM524338 IVI524337:IVI524338 JFE524337:JFE524338 JPA524337:JPA524338 JYW524337:JYW524338 KIS524337:KIS524338 KSO524337:KSO524338 LCK524337:LCK524338 LMG524337:LMG524338 LWC524337:LWC524338 MFY524337:MFY524338 MPU524337:MPU524338 MZQ524337:MZQ524338 NJM524337:NJM524338 NTI524337:NTI524338 ODE524337:ODE524338 ONA524337:ONA524338 OWW524337:OWW524338 PGS524337:PGS524338 PQO524337:PQO524338 QAK524337:QAK524338 QKG524337:QKG524338 QUC524337:QUC524338 RDY524337:RDY524338 RNU524337:RNU524338 RXQ524337:RXQ524338 SHM524337:SHM524338 SRI524337:SRI524338 TBE524337:TBE524338 TLA524337:TLA524338 TUW524337:TUW524338 UES524337:UES524338 UOO524337:UOO524338 UYK524337:UYK524338 VIG524337:VIG524338 VSC524337:VSC524338 WBY524337:WBY524338 WLU524337:WLU524338 WVQ524337:WVQ524338 I589873:I589874 JE589873:JE589874 TA589873:TA589874 ACW589873:ACW589874 AMS589873:AMS589874 AWO589873:AWO589874 BGK589873:BGK589874 BQG589873:BQG589874 CAC589873:CAC589874 CJY589873:CJY589874 CTU589873:CTU589874 DDQ589873:DDQ589874 DNM589873:DNM589874 DXI589873:DXI589874 EHE589873:EHE589874 ERA589873:ERA589874 FAW589873:FAW589874 FKS589873:FKS589874 FUO589873:FUO589874 GEK589873:GEK589874 GOG589873:GOG589874 GYC589873:GYC589874 HHY589873:HHY589874 HRU589873:HRU589874 IBQ589873:IBQ589874 ILM589873:ILM589874 IVI589873:IVI589874 JFE589873:JFE589874 JPA589873:JPA589874 JYW589873:JYW589874 KIS589873:KIS589874 KSO589873:KSO589874 LCK589873:LCK589874 LMG589873:LMG589874 LWC589873:LWC589874 MFY589873:MFY589874 MPU589873:MPU589874 MZQ589873:MZQ589874 NJM589873:NJM589874 NTI589873:NTI589874 ODE589873:ODE589874 ONA589873:ONA589874 OWW589873:OWW589874 PGS589873:PGS589874 PQO589873:PQO589874 QAK589873:QAK589874 QKG589873:QKG589874 QUC589873:QUC589874 RDY589873:RDY589874 RNU589873:RNU589874 RXQ589873:RXQ589874 SHM589873:SHM589874 SRI589873:SRI589874 TBE589873:TBE589874 TLA589873:TLA589874 TUW589873:TUW589874 UES589873:UES589874 UOO589873:UOO589874 UYK589873:UYK589874 VIG589873:VIG589874 VSC589873:VSC589874 WBY589873:WBY589874 WLU589873:WLU589874 WVQ589873:WVQ589874 I655409:I655410 JE655409:JE655410 TA655409:TA655410 ACW655409:ACW655410 AMS655409:AMS655410 AWO655409:AWO655410 BGK655409:BGK655410 BQG655409:BQG655410 CAC655409:CAC655410 CJY655409:CJY655410 CTU655409:CTU655410 DDQ655409:DDQ655410 DNM655409:DNM655410 DXI655409:DXI655410 EHE655409:EHE655410 ERA655409:ERA655410 FAW655409:FAW655410 FKS655409:FKS655410 FUO655409:FUO655410 GEK655409:GEK655410 GOG655409:GOG655410 GYC655409:GYC655410 HHY655409:HHY655410 HRU655409:HRU655410 IBQ655409:IBQ655410 ILM655409:ILM655410 IVI655409:IVI655410 JFE655409:JFE655410 JPA655409:JPA655410 JYW655409:JYW655410 KIS655409:KIS655410 KSO655409:KSO655410 LCK655409:LCK655410 LMG655409:LMG655410 LWC655409:LWC655410 MFY655409:MFY655410 MPU655409:MPU655410 MZQ655409:MZQ655410 NJM655409:NJM655410 NTI655409:NTI655410 ODE655409:ODE655410 ONA655409:ONA655410 OWW655409:OWW655410 PGS655409:PGS655410 PQO655409:PQO655410 QAK655409:QAK655410 QKG655409:QKG655410 QUC655409:QUC655410 RDY655409:RDY655410 RNU655409:RNU655410 RXQ655409:RXQ655410 SHM655409:SHM655410 SRI655409:SRI655410 TBE655409:TBE655410 TLA655409:TLA655410 TUW655409:TUW655410 UES655409:UES655410 UOO655409:UOO655410 UYK655409:UYK655410 VIG655409:VIG655410 VSC655409:VSC655410 WBY655409:WBY655410 WLU655409:WLU655410 WVQ655409:WVQ655410 I720945:I720946 JE720945:JE720946 TA720945:TA720946 ACW720945:ACW720946 AMS720945:AMS720946 AWO720945:AWO720946 BGK720945:BGK720946 BQG720945:BQG720946 CAC720945:CAC720946 CJY720945:CJY720946 CTU720945:CTU720946 DDQ720945:DDQ720946 DNM720945:DNM720946 DXI720945:DXI720946 EHE720945:EHE720946 ERA720945:ERA720946 FAW720945:FAW720946 FKS720945:FKS720946 FUO720945:FUO720946 GEK720945:GEK720946 GOG720945:GOG720946 GYC720945:GYC720946 HHY720945:HHY720946 HRU720945:HRU720946 IBQ720945:IBQ720946 ILM720945:ILM720946 IVI720945:IVI720946 JFE720945:JFE720946 JPA720945:JPA720946 JYW720945:JYW720946 KIS720945:KIS720946 KSO720945:KSO720946 LCK720945:LCK720946 LMG720945:LMG720946 LWC720945:LWC720946 MFY720945:MFY720946 MPU720945:MPU720946 MZQ720945:MZQ720946 NJM720945:NJM720946 NTI720945:NTI720946 ODE720945:ODE720946 ONA720945:ONA720946 OWW720945:OWW720946 PGS720945:PGS720946 PQO720945:PQO720946 QAK720945:QAK720946 QKG720945:QKG720946 QUC720945:QUC720946 RDY720945:RDY720946 RNU720945:RNU720946 RXQ720945:RXQ720946 SHM720945:SHM720946 SRI720945:SRI720946 TBE720945:TBE720946 TLA720945:TLA720946 TUW720945:TUW720946 UES720945:UES720946 UOO720945:UOO720946 UYK720945:UYK720946 VIG720945:VIG720946 VSC720945:VSC720946 WBY720945:WBY720946 WLU720945:WLU720946 WVQ720945:WVQ720946 I786481:I786482 JE786481:JE786482 TA786481:TA786482 ACW786481:ACW786482 AMS786481:AMS786482 AWO786481:AWO786482 BGK786481:BGK786482 BQG786481:BQG786482 CAC786481:CAC786482 CJY786481:CJY786482 CTU786481:CTU786482 DDQ786481:DDQ786482 DNM786481:DNM786482 DXI786481:DXI786482 EHE786481:EHE786482 ERA786481:ERA786482 FAW786481:FAW786482 FKS786481:FKS786482 FUO786481:FUO786482 GEK786481:GEK786482 GOG786481:GOG786482 GYC786481:GYC786482 HHY786481:HHY786482 HRU786481:HRU786482 IBQ786481:IBQ786482 ILM786481:ILM786482 IVI786481:IVI786482 JFE786481:JFE786482 JPA786481:JPA786482 JYW786481:JYW786482 KIS786481:KIS786482 KSO786481:KSO786482 LCK786481:LCK786482 LMG786481:LMG786482 LWC786481:LWC786482 MFY786481:MFY786482 MPU786481:MPU786482 MZQ786481:MZQ786482 NJM786481:NJM786482 NTI786481:NTI786482 ODE786481:ODE786482 ONA786481:ONA786482 OWW786481:OWW786482 PGS786481:PGS786482 PQO786481:PQO786482 QAK786481:QAK786482 QKG786481:QKG786482 QUC786481:QUC786482 RDY786481:RDY786482 RNU786481:RNU786482 RXQ786481:RXQ786482 SHM786481:SHM786482 SRI786481:SRI786482 TBE786481:TBE786482 TLA786481:TLA786482 TUW786481:TUW786482 UES786481:UES786482 UOO786481:UOO786482 UYK786481:UYK786482 VIG786481:VIG786482 VSC786481:VSC786482 WBY786481:WBY786482 WLU786481:WLU786482 WVQ786481:WVQ786482 I852017:I852018 JE852017:JE852018 TA852017:TA852018 ACW852017:ACW852018 AMS852017:AMS852018 AWO852017:AWO852018 BGK852017:BGK852018 BQG852017:BQG852018 CAC852017:CAC852018 CJY852017:CJY852018 CTU852017:CTU852018 DDQ852017:DDQ852018 DNM852017:DNM852018 DXI852017:DXI852018 EHE852017:EHE852018 ERA852017:ERA852018 FAW852017:FAW852018 FKS852017:FKS852018 FUO852017:FUO852018 GEK852017:GEK852018 GOG852017:GOG852018 GYC852017:GYC852018 HHY852017:HHY852018 HRU852017:HRU852018 IBQ852017:IBQ852018 ILM852017:ILM852018 IVI852017:IVI852018 JFE852017:JFE852018 JPA852017:JPA852018 JYW852017:JYW852018 KIS852017:KIS852018 KSO852017:KSO852018 LCK852017:LCK852018 LMG852017:LMG852018 LWC852017:LWC852018 MFY852017:MFY852018 MPU852017:MPU852018 MZQ852017:MZQ852018 NJM852017:NJM852018 NTI852017:NTI852018 ODE852017:ODE852018 ONA852017:ONA852018 OWW852017:OWW852018 PGS852017:PGS852018 PQO852017:PQO852018 QAK852017:QAK852018 QKG852017:QKG852018 QUC852017:QUC852018 RDY852017:RDY852018 RNU852017:RNU852018 RXQ852017:RXQ852018 SHM852017:SHM852018 SRI852017:SRI852018 TBE852017:TBE852018 TLA852017:TLA852018 TUW852017:TUW852018 UES852017:UES852018 UOO852017:UOO852018 UYK852017:UYK852018 VIG852017:VIG852018 VSC852017:VSC852018 WBY852017:WBY852018 WLU852017:WLU852018 WVQ852017:WVQ852018 I917553:I917554 JE917553:JE917554 TA917553:TA917554 ACW917553:ACW917554 AMS917553:AMS917554 AWO917553:AWO917554 BGK917553:BGK917554 BQG917553:BQG917554 CAC917553:CAC917554 CJY917553:CJY917554 CTU917553:CTU917554 DDQ917553:DDQ917554 DNM917553:DNM917554 DXI917553:DXI917554 EHE917553:EHE917554 ERA917553:ERA917554 FAW917553:FAW917554 FKS917553:FKS917554 FUO917553:FUO917554 GEK917553:GEK917554 GOG917553:GOG917554 GYC917553:GYC917554 HHY917553:HHY917554 HRU917553:HRU917554 IBQ917553:IBQ917554 ILM917553:ILM917554 IVI917553:IVI917554 JFE917553:JFE917554 JPA917553:JPA917554 JYW917553:JYW917554 KIS917553:KIS917554 KSO917553:KSO917554 LCK917553:LCK917554 LMG917553:LMG917554 LWC917553:LWC917554 MFY917553:MFY917554 MPU917553:MPU917554 MZQ917553:MZQ917554 NJM917553:NJM917554 NTI917553:NTI917554 ODE917553:ODE917554 ONA917553:ONA917554 OWW917553:OWW917554 PGS917553:PGS917554 PQO917553:PQO917554 QAK917553:QAK917554 QKG917553:QKG917554 QUC917553:QUC917554 RDY917553:RDY917554 RNU917553:RNU917554 RXQ917553:RXQ917554 SHM917553:SHM917554 SRI917553:SRI917554 TBE917553:TBE917554 TLA917553:TLA917554 TUW917553:TUW917554 UES917553:UES917554 UOO917553:UOO917554 UYK917553:UYK917554 VIG917553:VIG917554 VSC917553:VSC917554 WBY917553:WBY917554 WLU917553:WLU917554 WVQ917553:WVQ917554 I983089:I983090 JE983089:JE983090 TA983089:TA983090 ACW983089:ACW983090 AMS983089:AMS983090 AWO983089:AWO983090 BGK983089:BGK983090 BQG983089:BQG983090 CAC983089:CAC983090 CJY983089:CJY983090 CTU983089:CTU983090 DDQ983089:DDQ983090 DNM983089:DNM983090 DXI983089:DXI983090 EHE983089:EHE983090 ERA983089:ERA983090 FAW983089:FAW983090 FKS983089:FKS983090 FUO983089:FUO983090 GEK983089:GEK983090 GOG983089:GOG983090 GYC983089:GYC983090 HHY983089:HHY983090 HRU983089:HRU983090 IBQ983089:IBQ983090 ILM983089:ILM983090 IVI983089:IVI983090 JFE983089:JFE983090 JPA983089:JPA983090 JYW983089:JYW983090 KIS983089:KIS983090 KSO983089:KSO983090 LCK983089:LCK983090 LMG983089:LMG983090 LWC983089:LWC983090 MFY983089:MFY983090 MPU983089:MPU983090 MZQ983089:MZQ983090 NJM983089:NJM983090 NTI983089:NTI983090 ODE983089:ODE983090 ONA983089:ONA983090 OWW983089:OWW983090 PGS983089:PGS983090 PQO983089:PQO983090 QAK983089:QAK983090 QKG983089:QKG983090 QUC983089:QUC983090 RDY983089:RDY983090 RNU983089:RNU983090 RXQ983089:RXQ983090 SHM983089:SHM983090 SRI983089:SRI983090 TBE983089:TBE983090 TLA983089:TLA983090 TUW983089:TUW983090 UES983089:UES983090 UOO983089:UOO983090 UYK983089:UYK983090 VIG983089:VIG983090 VSC983089:VSC983090 WBY983089:WBY983090 WLU983089:WLU983090 WVQ983089:WVQ983090 U48:U49 JQ48:JQ49 TM48:TM49 ADI48:ADI49 ANE48:ANE49 AXA48:AXA49 BGW48:BGW49 BQS48:BQS49 CAO48:CAO49 CKK48:CKK49 CUG48:CUG49 DEC48:DEC49 DNY48:DNY49 DXU48:DXU49 EHQ48:EHQ49 ERM48:ERM49 FBI48:FBI49 FLE48:FLE49 FVA48:FVA49 GEW48:GEW49 GOS48:GOS49 GYO48:GYO49 HIK48:HIK49 HSG48:HSG49 ICC48:ICC49 ILY48:ILY49 IVU48:IVU49 JFQ48:JFQ49 JPM48:JPM49 JZI48:JZI49 KJE48:KJE49 KTA48:KTA49 LCW48:LCW49 LMS48:LMS49 LWO48:LWO49 MGK48:MGK49 MQG48:MQG49 NAC48:NAC49 NJY48:NJY49 NTU48:NTU49 ODQ48:ODQ49 ONM48:ONM49 OXI48:OXI49 PHE48:PHE49 PRA48:PRA49 QAW48:QAW49 QKS48:QKS49 QUO48:QUO49 REK48:REK49 ROG48:ROG49 RYC48:RYC49 SHY48:SHY49 SRU48:SRU49 TBQ48:TBQ49 TLM48:TLM49 TVI48:TVI49 UFE48:UFE49 UPA48:UPA49 UYW48:UYW49 VIS48:VIS49 VSO48:VSO49 WCK48:WCK49 WMG48:WMG49 WWC48:WWC49 U65584:U65585 JQ65584:JQ65585 TM65584:TM65585 ADI65584:ADI65585 ANE65584:ANE65585 AXA65584:AXA65585 BGW65584:BGW65585 BQS65584:BQS65585 CAO65584:CAO65585 CKK65584:CKK65585 CUG65584:CUG65585 DEC65584:DEC65585 DNY65584:DNY65585 DXU65584:DXU65585 EHQ65584:EHQ65585 ERM65584:ERM65585 FBI65584:FBI65585 FLE65584:FLE65585 FVA65584:FVA65585 GEW65584:GEW65585 GOS65584:GOS65585 GYO65584:GYO65585 HIK65584:HIK65585 HSG65584:HSG65585 ICC65584:ICC65585 ILY65584:ILY65585 IVU65584:IVU65585 JFQ65584:JFQ65585 JPM65584:JPM65585 JZI65584:JZI65585 KJE65584:KJE65585 KTA65584:KTA65585 LCW65584:LCW65585 LMS65584:LMS65585 LWO65584:LWO65585 MGK65584:MGK65585 MQG65584:MQG65585 NAC65584:NAC65585 NJY65584:NJY65585 NTU65584:NTU65585 ODQ65584:ODQ65585 ONM65584:ONM65585 OXI65584:OXI65585 PHE65584:PHE65585 PRA65584:PRA65585 QAW65584:QAW65585 QKS65584:QKS65585 QUO65584:QUO65585 REK65584:REK65585 ROG65584:ROG65585 RYC65584:RYC65585 SHY65584:SHY65585 SRU65584:SRU65585 TBQ65584:TBQ65585 TLM65584:TLM65585 TVI65584:TVI65585 UFE65584:UFE65585 UPA65584:UPA65585 UYW65584:UYW65585 VIS65584:VIS65585 VSO65584:VSO65585 WCK65584:WCK65585 WMG65584:WMG65585 WWC65584:WWC65585 U131120:U131121 JQ131120:JQ131121 TM131120:TM131121 ADI131120:ADI131121 ANE131120:ANE131121 AXA131120:AXA131121 BGW131120:BGW131121 BQS131120:BQS131121 CAO131120:CAO131121 CKK131120:CKK131121 CUG131120:CUG131121 DEC131120:DEC131121 DNY131120:DNY131121 DXU131120:DXU131121 EHQ131120:EHQ131121 ERM131120:ERM131121 FBI131120:FBI131121 FLE131120:FLE131121 FVA131120:FVA131121 GEW131120:GEW131121 GOS131120:GOS131121 GYO131120:GYO131121 HIK131120:HIK131121 HSG131120:HSG131121 ICC131120:ICC131121 ILY131120:ILY131121 IVU131120:IVU131121 JFQ131120:JFQ131121 JPM131120:JPM131121 JZI131120:JZI131121 KJE131120:KJE131121 KTA131120:KTA131121 LCW131120:LCW131121 LMS131120:LMS131121 LWO131120:LWO131121 MGK131120:MGK131121 MQG131120:MQG131121 NAC131120:NAC131121 NJY131120:NJY131121 NTU131120:NTU131121 ODQ131120:ODQ131121 ONM131120:ONM131121 OXI131120:OXI131121 PHE131120:PHE131121 PRA131120:PRA131121 QAW131120:QAW131121 QKS131120:QKS131121 QUO131120:QUO131121 REK131120:REK131121 ROG131120:ROG131121 RYC131120:RYC131121 SHY131120:SHY131121 SRU131120:SRU131121 TBQ131120:TBQ131121 TLM131120:TLM131121 TVI131120:TVI131121 UFE131120:UFE131121 UPA131120:UPA131121 UYW131120:UYW131121 VIS131120:VIS131121 VSO131120:VSO131121 WCK131120:WCK131121 WMG131120:WMG131121 WWC131120:WWC131121 U196656:U196657 JQ196656:JQ196657 TM196656:TM196657 ADI196656:ADI196657 ANE196656:ANE196657 AXA196656:AXA196657 BGW196656:BGW196657 BQS196656:BQS196657 CAO196656:CAO196657 CKK196656:CKK196657 CUG196656:CUG196657 DEC196656:DEC196657 DNY196656:DNY196657 DXU196656:DXU196657 EHQ196656:EHQ196657 ERM196656:ERM196657 FBI196656:FBI196657 FLE196656:FLE196657 FVA196656:FVA196657 GEW196656:GEW196657 GOS196656:GOS196657 GYO196656:GYO196657 HIK196656:HIK196657 HSG196656:HSG196657 ICC196656:ICC196657 ILY196656:ILY196657 IVU196656:IVU196657 JFQ196656:JFQ196657 JPM196656:JPM196657 JZI196656:JZI196657 KJE196656:KJE196657 KTA196656:KTA196657 LCW196656:LCW196657 LMS196656:LMS196657 LWO196656:LWO196657 MGK196656:MGK196657 MQG196656:MQG196657 NAC196656:NAC196657 NJY196656:NJY196657 NTU196656:NTU196657 ODQ196656:ODQ196657 ONM196656:ONM196657 OXI196656:OXI196657 PHE196656:PHE196657 PRA196656:PRA196657 QAW196656:QAW196657 QKS196656:QKS196657 QUO196656:QUO196657 REK196656:REK196657 ROG196656:ROG196657 RYC196656:RYC196657 SHY196656:SHY196657 SRU196656:SRU196657 TBQ196656:TBQ196657 TLM196656:TLM196657 TVI196656:TVI196657 UFE196656:UFE196657 UPA196656:UPA196657 UYW196656:UYW196657 VIS196656:VIS196657 VSO196656:VSO196657 WCK196656:WCK196657 WMG196656:WMG196657 WWC196656:WWC196657 U262192:U262193 JQ262192:JQ262193 TM262192:TM262193 ADI262192:ADI262193 ANE262192:ANE262193 AXA262192:AXA262193 BGW262192:BGW262193 BQS262192:BQS262193 CAO262192:CAO262193 CKK262192:CKK262193 CUG262192:CUG262193 DEC262192:DEC262193 DNY262192:DNY262193 DXU262192:DXU262193 EHQ262192:EHQ262193 ERM262192:ERM262193 FBI262192:FBI262193 FLE262192:FLE262193 FVA262192:FVA262193 GEW262192:GEW262193 GOS262192:GOS262193 GYO262192:GYO262193 HIK262192:HIK262193 HSG262192:HSG262193 ICC262192:ICC262193 ILY262192:ILY262193 IVU262192:IVU262193 JFQ262192:JFQ262193 JPM262192:JPM262193 JZI262192:JZI262193 KJE262192:KJE262193 KTA262192:KTA262193 LCW262192:LCW262193 LMS262192:LMS262193 LWO262192:LWO262193 MGK262192:MGK262193 MQG262192:MQG262193 NAC262192:NAC262193 NJY262192:NJY262193 NTU262192:NTU262193 ODQ262192:ODQ262193 ONM262192:ONM262193 OXI262192:OXI262193 PHE262192:PHE262193 PRA262192:PRA262193 QAW262192:QAW262193 QKS262192:QKS262193 QUO262192:QUO262193 REK262192:REK262193 ROG262192:ROG262193 RYC262192:RYC262193 SHY262192:SHY262193 SRU262192:SRU262193 TBQ262192:TBQ262193 TLM262192:TLM262193 TVI262192:TVI262193 UFE262192:UFE262193 UPA262192:UPA262193 UYW262192:UYW262193 VIS262192:VIS262193 VSO262192:VSO262193 WCK262192:WCK262193 WMG262192:WMG262193 WWC262192:WWC262193 U327728:U327729 JQ327728:JQ327729 TM327728:TM327729 ADI327728:ADI327729 ANE327728:ANE327729 AXA327728:AXA327729 BGW327728:BGW327729 BQS327728:BQS327729 CAO327728:CAO327729 CKK327728:CKK327729 CUG327728:CUG327729 DEC327728:DEC327729 DNY327728:DNY327729 DXU327728:DXU327729 EHQ327728:EHQ327729 ERM327728:ERM327729 FBI327728:FBI327729 FLE327728:FLE327729 FVA327728:FVA327729 GEW327728:GEW327729 GOS327728:GOS327729 GYO327728:GYO327729 HIK327728:HIK327729 HSG327728:HSG327729 ICC327728:ICC327729 ILY327728:ILY327729 IVU327728:IVU327729 JFQ327728:JFQ327729 JPM327728:JPM327729 JZI327728:JZI327729 KJE327728:KJE327729 KTA327728:KTA327729 LCW327728:LCW327729 LMS327728:LMS327729 LWO327728:LWO327729 MGK327728:MGK327729 MQG327728:MQG327729 NAC327728:NAC327729 NJY327728:NJY327729 NTU327728:NTU327729 ODQ327728:ODQ327729 ONM327728:ONM327729 OXI327728:OXI327729 PHE327728:PHE327729 PRA327728:PRA327729 QAW327728:QAW327729 QKS327728:QKS327729 QUO327728:QUO327729 REK327728:REK327729 ROG327728:ROG327729 RYC327728:RYC327729 SHY327728:SHY327729 SRU327728:SRU327729 TBQ327728:TBQ327729 TLM327728:TLM327729 TVI327728:TVI327729 UFE327728:UFE327729 UPA327728:UPA327729 UYW327728:UYW327729 VIS327728:VIS327729 VSO327728:VSO327729 WCK327728:WCK327729 WMG327728:WMG327729 WWC327728:WWC327729 U393264:U393265 JQ393264:JQ393265 TM393264:TM393265 ADI393264:ADI393265 ANE393264:ANE393265 AXA393264:AXA393265 BGW393264:BGW393265 BQS393264:BQS393265 CAO393264:CAO393265 CKK393264:CKK393265 CUG393264:CUG393265 DEC393264:DEC393265 DNY393264:DNY393265 DXU393264:DXU393265 EHQ393264:EHQ393265 ERM393264:ERM393265 FBI393264:FBI393265 FLE393264:FLE393265 FVA393264:FVA393265 GEW393264:GEW393265 GOS393264:GOS393265 GYO393264:GYO393265 HIK393264:HIK393265 HSG393264:HSG393265 ICC393264:ICC393265 ILY393264:ILY393265 IVU393264:IVU393265 JFQ393264:JFQ393265 JPM393264:JPM393265 JZI393264:JZI393265 KJE393264:KJE393265 KTA393264:KTA393265 LCW393264:LCW393265 LMS393264:LMS393265 LWO393264:LWO393265 MGK393264:MGK393265 MQG393264:MQG393265 NAC393264:NAC393265 NJY393264:NJY393265 NTU393264:NTU393265 ODQ393264:ODQ393265 ONM393264:ONM393265 OXI393264:OXI393265 PHE393264:PHE393265 PRA393264:PRA393265 QAW393264:QAW393265 QKS393264:QKS393265 QUO393264:QUO393265 REK393264:REK393265 ROG393264:ROG393265 RYC393264:RYC393265 SHY393264:SHY393265 SRU393264:SRU393265 TBQ393264:TBQ393265 TLM393264:TLM393265 TVI393264:TVI393265 UFE393264:UFE393265 UPA393264:UPA393265 UYW393264:UYW393265 VIS393264:VIS393265 VSO393264:VSO393265 WCK393264:WCK393265 WMG393264:WMG393265 WWC393264:WWC393265 U458800:U458801 JQ458800:JQ458801 TM458800:TM458801 ADI458800:ADI458801 ANE458800:ANE458801 AXA458800:AXA458801 BGW458800:BGW458801 BQS458800:BQS458801 CAO458800:CAO458801 CKK458800:CKK458801 CUG458800:CUG458801 DEC458800:DEC458801 DNY458800:DNY458801 DXU458800:DXU458801 EHQ458800:EHQ458801 ERM458800:ERM458801 FBI458800:FBI458801 FLE458800:FLE458801 FVA458800:FVA458801 GEW458800:GEW458801 GOS458800:GOS458801 GYO458800:GYO458801 HIK458800:HIK458801 HSG458800:HSG458801 ICC458800:ICC458801 ILY458800:ILY458801 IVU458800:IVU458801 JFQ458800:JFQ458801 JPM458800:JPM458801 JZI458800:JZI458801 KJE458800:KJE458801 KTA458800:KTA458801 LCW458800:LCW458801 LMS458800:LMS458801 LWO458800:LWO458801 MGK458800:MGK458801 MQG458800:MQG458801 NAC458800:NAC458801 NJY458800:NJY458801 NTU458800:NTU458801 ODQ458800:ODQ458801 ONM458800:ONM458801 OXI458800:OXI458801 PHE458800:PHE458801 PRA458800:PRA458801 QAW458800:QAW458801 QKS458800:QKS458801 QUO458800:QUO458801 REK458800:REK458801 ROG458800:ROG458801 RYC458800:RYC458801 SHY458800:SHY458801 SRU458800:SRU458801 TBQ458800:TBQ458801 TLM458800:TLM458801 TVI458800:TVI458801 UFE458800:UFE458801 UPA458800:UPA458801 UYW458800:UYW458801 VIS458800:VIS458801 VSO458800:VSO458801 WCK458800:WCK458801 WMG458800:WMG458801 WWC458800:WWC458801 U524336:U524337 JQ524336:JQ524337 TM524336:TM524337 ADI524336:ADI524337 ANE524336:ANE524337 AXA524336:AXA524337 BGW524336:BGW524337 BQS524336:BQS524337 CAO524336:CAO524337 CKK524336:CKK524337 CUG524336:CUG524337 DEC524336:DEC524337 DNY524336:DNY524337 DXU524336:DXU524337 EHQ524336:EHQ524337 ERM524336:ERM524337 FBI524336:FBI524337 FLE524336:FLE524337 FVA524336:FVA524337 GEW524336:GEW524337 GOS524336:GOS524337 GYO524336:GYO524337 HIK524336:HIK524337 HSG524336:HSG524337 ICC524336:ICC524337 ILY524336:ILY524337 IVU524336:IVU524337 JFQ524336:JFQ524337 JPM524336:JPM524337 JZI524336:JZI524337 KJE524336:KJE524337 KTA524336:KTA524337 LCW524336:LCW524337 LMS524336:LMS524337 LWO524336:LWO524337 MGK524336:MGK524337 MQG524336:MQG524337 NAC524336:NAC524337 NJY524336:NJY524337 NTU524336:NTU524337 ODQ524336:ODQ524337 ONM524336:ONM524337 OXI524336:OXI524337 PHE524336:PHE524337 PRA524336:PRA524337 QAW524336:QAW524337 QKS524336:QKS524337 QUO524336:QUO524337 REK524336:REK524337 ROG524336:ROG524337 RYC524336:RYC524337 SHY524336:SHY524337 SRU524336:SRU524337 TBQ524336:TBQ524337 TLM524336:TLM524337 TVI524336:TVI524337 UFE524336:UFE524337 UPA524336:UPA524337 UYW524336:UYW524337 VIS524336:VIS524337 VSO524336:VSO524337 WCK524336:WCK524337 WMG524336:WMG524337 WWC524336:WWC524337 U589872:U589873 JQ589872:JQ589873 TM589872:TM589873 ADI589872:ADI589873 ANE589872:ANE589873 AXA589872:AXA589873 BGW589872:BGW589873 BQS589872:BQS589873 CAO589872:CAO589873 CKK589872:CKK589873 CUG589872:CUG589873 DEC589872:DEC589873 DNY589872:DNY589873 DXU589872:DXU589873 EHQ589872:EHQ589873 ERM589872:ERM589873 FBI589872:FBI589873 FLE589872:FLE589873 FVA589872:FVA589873 GEW589872:GEW589873 GOS589872:GOS589873 GYO589872:GYO589873 HIK589872:HIK589873 HSG589872:HSG589873 ICC589872:ICC589873 ILY589872:ILY589873 IVU589872:IVU589873 JFQ589872:JFQ589873 JPM589872:JPM589873 JZI589872:JZI589873 KJE589872:KJE589873 KTA589872:KTA589873 LCW589872:LCW589873 LMS589872:LMS589873 LWO589872:LWO589873 MGK589872:MGK589873 MQG589872:MQG589873 NAC589872:NAC589873 NJY589872:NJY589873 NTU589872:NTU589873 ODQ589872:ODQ589873 ONM589872:ONM589873 OXI589872:OXI589873 PHE589872:PHE589873 PRA589872:PRA589873 QAW589872:QAW589873 QKS589872:QKS589873 QUO589872:QUO589873 REK589872:REK589873 ROG589872:ROG589873 RYC589872:RYC589873 SHY589872:SHY589873 SRU589872:SRU589873 TBQ589872:TBQ589873 TLM589872:TLM589873 TVI589872:TVI589873 UFE589872:UFE589873 UPA589872:UPA589873 UYW589872:UYW589873 VIS589872:VIS589873 VSO589872:VSO589873 WCK589872:WCK589873 WMG589872:WMG589873 WWC589872:WWC589873 U655408:U655409 JQ655408:JQ655409 TM655408:TM655409 ADI655408:ADI655409 ANE655408:ANE655409 AXA655408:AXA655409 BGW655408:BGW655409 BQS655408:BQS655409 CAO655408:CAO655409 CKK655408:CKK655409 CUG655408:CUG655409 DEC655408:DEC655409 DNY655408:DNY655409 DXU655408:DXU655409 EHQ655408:EHQ655409 ERM655408:ERM655409 FBI655408:FBI655409 FLE655408:FLE655409 FVA655408:FVA655409 GEW655408:GEW655409 GOS655408:GOS655409 GYO655408:GYO655409 HIK655408:HIK655409 HSG655408:HSG655409 ICC655408:ICC655409 ILY655408:ILY655409 IVU655408:IVU655409 JFQ655408:JFQ655409 JPM655408:JPM655409 JZI655408:JZI655409 KJE655408:KJE655409 KTA655408:KTA655409 LCW655408:LCW655409 LMS655408:LMS655409 LWO655408:LWO655409 MGK655408:MGK655409 MQG655408:MQG655409 NAC655408:NAC655409 NJY655408:NJY655409 NTU655408:NTU655409 ODQ655408:ODQ655409 ONM655408:ONM655409 OXI655408:OXI655409 PHE655408:PHE655409 PRA655408:PRA655409 QAW655408:QAW655409 QKS655408:QKS655409 QUO655408:QUO655409 REK655408:REK655409 ROG655408:ROG655409 RYC655408:RYC655409 SHY655408:SHY655409 SRU655408:SRU655409 TBQ655408:TBQ655409 TLM655408:TLM655409 TVI655408:TVI655409 UFE655408:UFE655409 UPA655408:UPA655409 UYW655408:UYW655409 VIS655408:VIS655409 VSO655408:VSO655409 WCK655408:WCK655409 WMG655408:WMG655409 WWC655408:WWC655409 U720944:U720945 JQ720944:JQ720945 TM720944:TM720945 ADI720944:ADI720945 ANE720944:ANE720945 AXA720944:AXA720945 BGW720944:BGW720945 BQS720944:BQS720945 CAO720944:CAO720945 CKK720944:CKK720945 CUG720944:CUG720945 DEC720944:DEC720945 DNY720944:DNY720945 DXU720944:DXU720945 EHQ720944:EHQ720945 ERM720944:ERM720945 FBI720944:FBI720945 FLE720944:FLE720945 FVA720944:FVA720945 GEW720944:GEW720945 GOS720944:GOS720945 GYO720944:GYO720945 HIK720944:HIK720945 HSG720944:HSG720945 ICC720944:ICC720945 ILY720944:ILY720945 IVU720944:IVU720945 JFQ720944:JFQ720945 JPM720944:JPM720945 JZI720944:JZI720945 KJE720944:KJE720945 KTA720944:KTA720945 LCW720944:LCW720945 LMS720944:LMS720945 LWO720944:LWO720945 MGK720944:MGK720945 MQG720944:MQG720945 NAC720944:NAC720945 NJY720944:NJY720945 NTU720944:NTU720945 ODQ720944:ODQ720945 ONM720944:ONM720945 OXI720944:OXI720945 PHE720944:PHE720945 PRA720944:PRA720945 QAW720944:QAW720945 QKS720944:QKS720945 QUO720944:QUO720945 REK720944:REK720945 ROG720944:ROG720945 RYC720944:RYC720945 SHY720944:SHY720945 SRU720944:SRU720945 TBQ720944:TBQ720945 TLM720944:TLM720945 TVI720944:TVI720945 UFE720944:UFE720945 UPA720944:UPA720945 UYW720944:UYW720945 VIS720944:VIS720945 VSO720944:VSO720945 WCK720944:WCK720945 WMG720944:WMG720945 WWC720944:WWC720945 U786480:U786481 JQ786480:JQ786481 TM786480:TM786481 ADI786480:ADI786481 ANE786480:ANE786481 AXA786480:AXA786481 BGW786480:BGW786481 BQS786480:BQS786481 CAO786480:CAO786481 CKK786480:CKK786481 CUG786480:CUG786481 DEC786480:DEC786481 DNY786480:DNY786481 DXU786480:DXU786481 EHQ786480:EHQ786481 ERM786480:ERM786481 FBI786480:FBI786481 FLE786480:FLE786481 FVA786480:FVA786481 GEW786480:GEW786481 GOS786480:GOS786481 GYO786480:GYO786481 HIK786480:HIK786481 HSG786480:HSG786481 ICC786480:ICC786481 ILY786480:ILY786481 IVU786480:IVU786481 JFQ786480:JFQ786481 JPM786480:JPM786481 JZI786480:JZI786481 KJE786480:KJE786481 KTA786480:KTA786481 LCW786480:LCW786481 LMS786480:LMS786481 LWO786480:LWO786481 MGK786480:MGK786481 MQG786480:MQG786481 NAC786480:NAC786481 NJY786480:NJY786481 NTU786480:NTU786481 ODQ786480:ODQ786481 ONM786480:ONM786481 OXI786480:OXI786481 PHE786480:PHE786481 PRA786480:PRA786481 QAW786480:QAW786481 QKS786480:QKS786481 QUO786480:QUO786481 REK786480:REK786481 ROG786480:ROG786481 RYC786480:RYC786481 SHY786480:SHY786481 SRU786480:SRU786481 TBQ786480:TBQ786481 TLM786480:TLM786481 TVI786480:TVI786481 UFE786480:UFE786481 UPA786480:UPA786481 UYW786480:UYW786481 VIS786480:VIS786481 VSO786480:VSO786481 WCK786480:WCK786481 WMG786480:WMG786481 WWC786480:WWC786481 U852016:U852017 JQ852016:JQ852017 TM852016:TM852017 ADI852016:ADI852017 ANE852016:ANE852017 AXA852016:AXA852017 BGW852016:BGW852017 BQS852016:BQS852017 CAO852016:CAO852017 CKK852016:CKK852017 CUG852016:CUG852017 DEC852016:DEC852017 DNY852016:DNY852017 DXU852016:DXU852017 EHQ852016:EHQ852017 ERM852016:ERM852017 FBI852016:FBI852017 FLE852016:FLE852017 FVA852016:FVA852017 GEW852016:GEW852017 GOS852016:GOS852017 GYO852016:GYO852017 HIK852016:HIK852017 HSG852016:HSG852017 ICC852016:ICC852017 ILY852016:ILY852017 IVU852016:IVU852017 JFQ852016:JFQ852017 JPM852016:JPM852017 JZI852016:JZI852017 KJE852016:KJE852017 KTA852016:KTA852017 LCW852016:LCW852017 LMS852016:LMS852017 LWO852016:LWO852017 MGK852016:MGK852017 MQG852016:MQG852017 NAC852016:NAC852017 NJY852016:NJY852017 NTU852016:NTU852017 ODQ852016:ODQ852017 ONM852016:ONM852017 OXI852016:OXI852017 PHE852016:PHE852017 PRA852016:PRA852017 QAW852016:QAW852017 QKS852016:QKS852017 QUO852016:QUO852017 REK852016:REK852017 ROG852016:ROG852017 RYC852016:RYC852017 SHY852016:SHY852017 SRU852016:SRU852017 TBQ852016:TBQ852017 TLM852016:TLM852017 TVI852016:TVI852017 UFE852016:UFE852017 UPA852016:UPA852017 UYW852016:UYW852017 VIS852016:VIS852017 VSO852016:VSO852017 WCK852016:WCK852017 WMG852016:WMG852017 WWC852016:WWC852017 U917552:U917553 JQ917552:JQ917553 TM917552:TM917553 ADI917552:ADI917553 ANE917552:ANE917553 AXA917552:AXA917553 BGW917552:BGW917553 BQS917552:BQS917553 CAO917552:CAO917553 CKK917552:CKK917553 CUG917552:CUG917553 DEC917552:DEC917553 DNY917552:DNY917553 DXU917552:DXU917553 EHQ917552:EHQ917553 ERM917552:ERM917553 FBI917552:FBI917553 FLE917552:FLE917553 FVA917552:FVA917553 GEW917552:GEW917553 GOS917552:GOS917553 GYO917552:GYO917553 HIK917552:HIK917553 HSG917552:HSG917553 ICC917552:ICC917553 ILY917552:ILY917553 IVU917552:IVU917553 JFQ917552:JFQ917553 JPM917552:JPM917553 JZI917552:JZI917553 KJE917552:KJE917553 KTA917552:KTA917553 LCW917552:LCW917553 LMS917552:LMS917553 LWO917552:LWO917553 MGK917552:MGK917553 MQG917552:MQG917553 NAC917552:NAC917553 NJY917552:NJY917553 NTU917552:NTU917553 ODQ917552:ODQ917553 ONM917552:ONM917553 OXI917552:OXI917553 PHE917552:PHE917553 PRA917552:PRA917553 QAW917552:QAW917553 QKS917552:QKS917553 QUO917552:QUO917553 REK917552:REK917553 ROG917552:ROG917553 RYC917552:RYC917553 SHY917552:SHY917553 SRU917552:SRU917553 TBQ917552:TBQ917553 TLM917552:TLM917553 TVI917552:TVI917553 UFE917552:UFE917553 UPA917552:UPA917553 UYW917552:UYW917553 VIS917552:VIS917553 VSO917552:VSO917553 WCK917552:WCK917553 WMG917552:WMG917553 WWC917552:WWC917553 U983088:U983089 JQ983088:JQ983089 TM983088:TM983089 ADI983088:ADI983089 ANE983088:ANE983089 AXA983088:AXA983089 BGW983088:BGW983089 BQS983088:BQS983089 CAO983088:CAO983089 CKK983088:CKK983089 CUG983088:CUG983089 DEC983088:DEC983089 DNY983088:DNY983089 DXU983088:DXU983089 EHQ983088:EHQ983089 ERM983088:ERM983089 FBI983088:FBI983089 FLE983088:FLE983089 FVA983088:FVA983089 GEW983088:GEW983089 GOS983088:GOS983089 GYO983088:GYO983089 HIK983088:HIK983089 HSG983088:HSG983089 ICC983088:ICC983089 ILY983088:ILY983089 IVU983088:IVU983089 JFQ983088:JFQ983089 JPM983088:JPM983089 JZI983088:JZI983089 KJE983088:KJE983089 KTA983088:KTA983089 LCW983088:LCW983089 LMS983088:LMS983089 LWO983088:LWO983089 MGK983088:MGK983089 MQG983088:MQG983089 NAC983088:NAC983089 NJY983088:NJY983089 NTU983088:NTU983089 ODQ983088:ODQ983089 ONM983088:ONM983089 OXI983088:OXI983089 PHE983088:PHE983089 PRA983088:PRA983089 QAW983088:QAW983089 QKS983088:QKS983089 QUO983088:QUO983089 REK983088:REK983089 ROG983088:ROG983089 RYC983088:RYC983089 SHY983088:SHY983089 SRU983088:SRU983089 TBQ983088:TBQ983089 TLM983088:TLM983089 TVI983088:TVI983089 UFE983088:UFE983089 UPA983088:UPA983089 UYW983088:UYW983089 VIS983088:VIS983089 VSO983088:VSO983089 WCK983088:WCK983089 WMG983088:WMG983089 WWC983088:WWC983089 E15:E25 JA15:JA25 SW15:SW25 ACS15:ACS25 AMO15:AMO25 AWK15:AWK25 BGG15:BGG25 BQC15:BQC25 BZY15:BZY25 CJU15:CJU25 CTQ15:CTQ25 DDM15:DDM25 DNI15:DNI25 DXE15:DXE25 EHA15:EHA25 EQW15:EQW25 FAS15:FAS25 FKO15:FKO25 FUK15:FUK25 GEG15:GEG25 GOC15:GOC25 GXY15:GXY25 HHU15:HHU25 HRQ15:HRQ25 IBM15:IBM25 ILI15:ILI25 IVE15:IVE25 JFA15:JFA25 JOW15:JOW25 JYS15:JYS25 KIO15:KIO25 KSK15:KSK25 LCG15:LCG25 LMC15:LMC25 LVY15:LVY25 MFU15:MFU25 MPQ15:MPQ25 MZM15:MZM25 NJI15:NJI25 NTE15:NTE25 ODA15:ODA25 OMW15:OMW25 OWS15:OWS25 PGO15:PGO25 PQK15:PQK25 QAG15:QAG25 QKC15:QKC25 QTY15:QTY25 RDU15:RDU25 RNQ15:RNQ25 RXM15:RXM25 SHI15:SHI25 SRE15:SRE25 TBA15:TBA25 TKW15:TKW25 TUS15:TUS25 UEO15:UEO25 UOK15:UOK25 UYG15:UYG25 VIC15:VIC25 VRY15:VRY25 WBU15:WBU25 WLQ15:WLQ25 WVM15:WVM25 E65551:E65561 JA65551:JA65561 SW65551:SW65561 ACS65551:ACS65561 AMO65551:AMO65561 AWK65551:AWK65561 BGG65551:BGG65561 BQC65551:BQC65561 BZY65551:BZY65561 CJU65551:CJU65561 CTQ65551:CTQ65561 DDM65551:DDM65561 DNI65551:DNI65561 DXE65551:DXE65561 EHA65551:EHA65561 EQW65551:EQW65561 FAS65551:FAS65561 FKO65551:FKO65561 FUK65551:FUK65561 GEG65551:GEG65561 GOC65551:GOC65561 GXY65551:GXY65561 HHU65551:HHU65561 HRQ65551:HRQ65561 IBM65551:IBM65561 ILI65551:ILI65561 IVE65551:IVE65561 JFA65551:JFA65561 JOW65551:JOW65561 JYS65551:JYS65561 KIO65551:KIO65561 KSK65551:KSK65561 LCG65551:LCG65561 LMC65551:LMC65561 LVY65551:LVY65561 MFU65551:MFU65561 MPQ65551:MPQ65561 MZM65551:MZM65561 NJI65551:NJI65561 NTE65551:NTE65561 ODA65551:ODA65561 OMW65551:OMW65561 OWS65551:OWS65561 PGO65551:PGO65561 PQK65551:PQK65561 QAG65551:QAG65561 QKC65551:QKC65561 QTY65551:QTY65561 RDU65551:RDU65561 RNQ65551:RNQ65561 RXM65551:RXM65561 SHI65551:SHI65561 SRE65551:SRE65561 TBA65551:TBA65561 TKW65551:TKW65561 TUS65551:TUS65561 UEO65551:UEO65561 UOK65551:UOK65561 UYG65551:UYG65561 VIC65551:VIC65561 VRY65551:VRY65561 WBU65551:WBU65561 WLQ65551:WLQ65561 WVM65551:WVM65561 E131087:E131097 JA131087:JA131097 SW131087:SW131097 ACS131087:ACS131097 AMO131087:AMO131097 AWK131087:AWK131097 BGG131087:BGG131097 BQC131087:BQC131097 BZY131087:BZY131097 CJU131087:CJU131097 CTQ131087:CTQ131097 DDM131087:DDM131097 DNI131087:DNI131097 DXE131087:DXE131097 EHA131087:EHA131097 EQW131087:EQW131097 FAS131087:FAS131097 FKO131087:FKO131097 FUK131087:FUK131097 GEG131087:GEG131097 GOC131087:GOC131097 GXY131087:GXY131097 HHU131087:HHU131097 HRQ131087:HRQ131097 IBM131087:IBM131097 ILI131087:ILI131097 IVE131087:IVE131097 JFA131087:JFA131097 JOW131087:JOW131097 JYS131087:JYS131097 KIO131087:KIO131097 KSK131087:KSK131097 LCG131087:LCG131097 LMC131087:LMC131097 LVY131087:LVY131097 MFU131087:MFU131097 MPQ131087:MPQ131097 MZM131087:MZM131097 NJI131087:NJI131097 NTE131087:NTE131097 ODA131087:ODA131097 OMW131087:OMW131097 OWS131087:OWS131097 PGO131087:PGO131097 PQK131087:PQK131097 QAG131087:QAG131097 QKC131087:QKC131097 QTY131087:QTY131097 RDU131087:RDU131097 RNQ131087:RNQ131097 RXM131087:RXM131097 SHI131087:SHI131097 SRE131087:SRE131097 TBA131087:TBA131097 TKW131087:TKW131097 TUS131087:TUS131097 UEO131087:UEO131097 UOK131087:UOK131097 UYG131087:UYG131097 VIC131087:VIC131097 VRY131087:VRY131097 WBU131087:WBU131097 WLQ131087:WLQ131097 WVM131087:WVM131097 E196623:E196633 JA196623:JA196633 SW196623:SW196633 ACS196623:ACS196633 AMO196623:AMO196633 AWK196623:AWK196633 BGG196623:BGG196633 BQC196623:BQC196633 BZY196623:BZY196633 CJU196623:CJU196633 CTQ196623:CTQ196633 DDM196623:DDM196633 DNI196623:DNI196633 DXE196623:DXE196633 EHA196623:EHA196633 EQW196623:EQW196633 FAS196623:FAS196633 FKO196623:FKO196633 FUK196623:FUK196633 GEG196623:GEG196633 GOC196623:GOC196633 GXY196623:GXY196633 HHU196623:HHU196633 HRQ196623:HRQ196633 IBM196623:IBM196633 ILI196623:ILI196633 IVE196623:IVE196633 JFA196623:JFA196633 JOW196623:JOW196633 JYS196623:JYS196633 KIO196623:KIO196633 KSK196623:KSK196633 LCG196623:LCG196633 LMC196623:LMC196633 LVY196623:LVY196633 MFU196623:MFU196633 MPQ196623:MPQ196633 MZM196623:MZM196633 NJI196623:NJI196633 NTE196623:NTE196633 ODA196623:ODA196633 OMW196623:OMW196633 OWS196623:OWS196633 PGO196623:PGO196633 PQK196623:PQK196633 QAG196623:QAG196633 QKC196623:QKC196633 QTY196623:QTY196633 RDU196623:RDU196633 RNQ196623:RNQ196633 RXM196623:RXM196633 SHI196623:SHI196633 SRE196623:SRE196633 TBA196623:TBA196633 TKW196623:TKW196633 TUS196623:TUS196633 UEO196623:UEO196633 UOK196623:UOK196633 UYG196623:UYG196633 VIC196623:VIC196633 VRY196623:VRY196633 WBU196623:WBU196633 WLQ196623:WLQ196633 WVM196623:WVM196633 E262159:E262169 JA262159:JA262169 SW262159:SW262169 ACS262159:ACS262169 AMO262159:AMO262169 AWK262159:AWK262169 BGG262159:BGG262169 BQC262159:BQC262169 BZY262159:BZY262169 CJU262159:CJU262169 CTQ262159:CTQ262169 DDM262159:DDM262169 DNI262159:DNI262169 DXE262159:DXE262169 EHA262159:EHA262169 EQW262159:EQW262169 FAS262159:FAS262169 FKO262159:FKO262169 FUK262159:FUK262169 GEG262159:GEG262169 GOC262159:GOC262169 GXY262159:GXY262169 HHU262159:HHU262169 HRQ262159:HRQ262169 IBM262159:IBM262169 ILI262159:ILI262169 IVE262159:IVE262169 JFA262159:JFA262169 JOW262159:JOW262169 JYS262159:JYS262169 KIO262159:KIO262169 KSK262159:KSK262169 LCG262159:LCG262169 LMC262159:LMC262169 LVY262159:LVY262169 MFU262159:MFU262169 MPQ262159:MPQ262169 MZM262159:MZM262169 NJI262159:NJI262169 NTE262159:NTE262169 ODA262159:ODA262169 OMW262159:OMW262169 OWS262159:OWS262169 PGO262159:PGO262169 PQK262159:PQK262169 QAG262159:QAG262169 QKC262159:QKC262169 QTY262159:QTY262169 RDU262159:RDU262169 RNQ262159:RNQ262169 RXM262159:RXM262169 SHI262159:SHI262169 SRE262159:SRE262169 TBA262159:TBA262169 TKW262159:TKW262169 TUS262159:TUS262169 UEO262159:UEO262169 UOK262159:UOK262169 UYG262159:UYG262169 VIC262159:VIC262169 VRY262159:VRY262169 WBU262159:WBU262169 WLQ262159:WLQ262169 WVM262159:WVM262169 E327695:E327705 JA327695:JA327705 SW327695:SW327705 ACS327695:ACS327705 AMO327695:AMO327705 AWK327695:AWK327705 BGG327695:BGG327705 BQC327695:BQC327705 BZY327695:BZY327705 CJU327695:CJU327705 CTQ327695:CTQ327705 DDM327695:DDM327705 DNI327695:DNI327705 DXE327695:DXE327705 EHA327695:EHA327705 EQW327695:EQW327705 FAS327695:FAS327705 FKO327695:FKO327705 FUK327695:FUK327705 GEG327695:GEG327705 GOC327695:GOC327705 GXY327695:GXY327705 HHU327695:HHU327705 HRQ327695:HRQ327705 IBM327695:IBM327705 ILI327695:ILI327705 IVE327695:IVE327705 JFA327695:JFA327705 JOW327695:JOW327705 JYS327695:JYS327705 KIO327695:KIO327705 KSK327695:KSK327705 LCG327695:LCG327705 LMC327695:LMC327705 LVY327695:LVY327705 MFU327695:MFU327705 MPQ327695:MPQ327705 MZM327695:MZM327705 NJI327695:NJI327705 NTE327695:NTE327705 ODA327695:ODA327705 OMW327695:OMW327705 OWS327695:OWS327705 PGO327695:PGO327705 PQK327695:PQK327705 QAG327695:QAG327705 QKC327695:QKC327705 QTY327695:QTY327705 RDU327695:RDU327705 RNQ327695:RNQ327705 RXM327695:RXM327705 SHI327695:SHI327705 SRE327695:SRE327705 TBA327695:TBA327705 TKW327695:TKW327705 TUS327695:TUS327705 UEO327695:UEO327705 UOK327695:UOK327705 UYG327695:UYG327705 VIC327695:VIC327705 VRY327695:VRY327705 WBU327695:WBU327705 WLQ327695:WLQ327705 WVM327695:WVM327705 E393231:E393241 JA393231:JA393241 SW393231:SW393241 ACS393231:ACS393241 AMO393231:AMO393241 AWK393231:AWK393241 BGG393231:BGG393241 BQC393231:BQC393241 BZY393231:BZY393241 CJU393231:CJU393241 CTQ393231:CTQ393241 DDM393231:DDM393241 DNI393231:DNI393241 DXE393231:DXE393241 EHA393231:EHA393241 EQW393231:EQW393241 FAS393231:FAS393241 FKO393231:FKO393241 FUK393231:FUK393241 GEG393231:GEG393241 GOC393231:GOC393241 GXY393231:GXY393241 HHU393231:HHU393241 HRQ393231:HRQ393241 IBM393231:IBM393241 ILI393231:ILI393241 IVE393231:IVE393241 JFA393231:JFA393241 JOW393231:JOW393241 JYS393231:JYS393241 KIO393231:KIO393241 KSK393231:KSK393241 LCG393231:LCG393241 LMC393231:LMC393241 LVY393231:LVY393241 MFU393231:MFU393241 MPQ393231:MPQ393241 MZM393231:MZM393241 NJI393231:NJI393241 NTE393231:NTE393241 ODA393231:ODA393241 OMW393231:OMW393241 OWS393231:OWS393241 PGO393231:PGO393241 PQK393231:PQK393241 QAG393231:QAG393241 QKC393231:QKC393241 QTY393231:QTY393241 RDU393231:RDU393241 RNQ393231:RNQ393241 RXM393231:RXM393241 SHI393231:SHI393241 SRE393231:SRE393241 TBA393231:TBA393241 TKW393231:TKW393241 TUS393231:TUS393241 UEO393231:UEO393241 UOK393231:UOK393241 UYG393231:UYG393241 VIC393231:VIC393241 VRY393231:VRY393241 WBU393231:WBU393241 WLQ393231:WLQ393241 WVM393231:WVM393241 E458767:E458777 JA458767:JA458777 SW458767:SW458777 ACS458767:ACS458777 AMO458767:AMO458777 AWK458767:AWK458777 BGG458767:BGG458777 BQC458767:BQC458777 BZY458767:BZY458777 CJU458767:CJU458777 CTQ458767:CTQ458777 DDM458767:DDM458777 DNI458767:DNI458777 DXE458767:DXE458777 EHA458767:EHA458777 EQW458767:EQW458777 FAS458767:FAS458777 FKO458767:FKO458777 FUK458767:FUK458777 GEG458767:GEG458777 GOC458767:GOC458777 GXY458767:GXY458777 HHU458767:HHU458777 HRQ458767:HRQ458777 IBM458767:IBM458777 ILI458767:ILI458777 IVE458767:IVE458777 JFA458767:JFA458777 JOW458767:JOW458777 JYS458767:JYS458777 KIO458767:KIO458777 KSK458767:KSK458777 LCG458767:LCG458777 LMC458767:LMC458777 LVY458767:LVY458777 MFU458767:MFU458777 MPQ458767:MPQ458777 MZM458767:MZM458777 NJI458767:NJI458777 NTE458767:NTE458777 ODA458767:ODA458777 OMW458767:OMW458777 OWS458767:OWS458777 PGO458767:PGO458777 PQK458767:PQK458777 QAG458767:QAG458777 QKC458767:QKC458777 QTY458767:QTY458777 RDU458767:RDU458777 RNQ458767:RNQ458777 RXM458767:RXM458777 SHI458767:SHI458777 SRE458767:SRE458777 TBA458767:TBA458777 TKW458767:TKW458777 TUS458767:TUS458777 UEO458767:UEO458777 UOK458767:UOK458777 UYG458767:UYG458777 VIC458767:VIC458777 VRY458767:VRY458777 WBU458767:WBU458777 WLQ458767:WLQ458777 WVM458767:WVM458777 E524303:E524313 JA524303:JA524313 SW524303:SW524313 ACS524303:ACS524313 AMO524303:AMO524313 AWK524303:AWK524313 BGG524303:BGG524313 BQC524303:BQC524313 BZY524303:BZY524313 CJU524303:CJU524313 CTQ524303:CTQ524313 DDM524303:DDM524313 DNI524303:DNI524313 DXE524303:DXE524313 EHA524303:EHA524313 EQW524303:EQW524313 FAS524303:FAS524313 FKO524303:FKO524313 FUK524303:FUK524313 GEG524303:GEG524313 GOC524303:GOC524313 GXY524303:GXY524313 HHU524303:HHU524313 HRQ524303:HRQ524313 IBM524303:IBM524313 ILI524303:ILI524313 IVE524303:IVE524313 JFA524303:JFA524313 JOW524303:JOW524313 JYS524303:JYS524313 KIO524303:KIO524313 KSK524303:KSK524313 LCG524303:LCG524313 LMC524303:LMC524313 LVY524303:LVY524313 MFU524303:MFU524313 MPQ524303:MPQ524313 MZM524303:MZM524313 NJI524303:NJI524313 NTE524303:NTE524313 ODA524303:ODA524313 OMW524303:OMW524313 OWS524303:OWS524313 PGO524303:PGO524313 PQK524303:PQK524313 QAG524303:QAG524313 QKC524303:QKC524313 QTY524303:QTY524313 RDU524303:RDU524313 RNQ524303:RNQ524313 RXM524303:RXM524313 SHI524303:SHI524313 SRE524303:SRE524313 TBA524303:TBA524313 TKW524303:TKW524313 TUS524303:TUS524313 UEO524303:UEO524313 UOK524303:UOK524313 UYG524303:UYG524313 VIC524303:VIC524313 VRY524303:VRY524313 WBU524303:WBU524313 WLQ524303:WLQ524313 WVM524303:WVM524313 E589839:E589849 JA589839:JA589849 SW589839:SW589849 ACS589839:ACS589849 AMO589839:AMO589849 AWK589839:AWK589849 BGG589839:BGG589849 BQC589839:BQC589849 BZY589839:BZY589849 CJU589839:CJU589849 CTQ589839:CTQ589849 DDM589839:DDM589849 DNI589839:DNI589849 DXE589839:DXE589849 EHA589839:EHA589849 EQW589839:EQW589849 FAS589839:FAS589849 FKO589839:FKO589849 FUK589839:FUK589849 GEG589839:GEG589849 GOC589839:GOC589849 GXY589839:GXY589849 HHU589839:HHU589849 HRQ589839:HRQ589849 IBM589839:IBM589849 ILI589839:ILI589849 IVE589839:IVE589849 JFA589839:JFA589849 JOW589839:JOW589849 JYS589839:JYS589849 KIO589839:KIO589849 KSK589839:KSK589849 LCG589839:LCG589849 LMC589839:LMC589849 LVY589839:LVY589849 MFU589839:MFU589849 MPQ589839:MPQ589849 MZM589839:MZM589849 NJI589839:NJI589849 NTE589839:NTE589849 ODA589839:ODA589849 OMW589839:OMW589849 OWS589839:OWS589849 PGO589839:PGO589849 PQK589839:PQK589849 QAG589839:QAG589849 QKC589839:QKC589849 QTY589839:QTY589849 RDU589839:RDU589849 RNQ589839:RNQ589849 RXM589839:RXM589849 SHI589839:SHI589849 SRE589839:SRE589849 TBA589839:TBA589849 TKW589839:TKW589849 TUS589839:TUS589849 UEO589839:UEO589849 UOK589839:UOK589849 UYG589839:UYG589849 VIC589839:VIC589849 VRY589839:VRY589849 WBU589839:WBU589849 WLQ589839:WLQ589849 WVM589839:WVM589849 E655375:E655385 JA655375:JA655385 SW655375:SW655385 ACS655375:ACS655385 AMO655375:AMO655385 AWK655375:AWK655385 BGG655375:BGG655385 BQC655375:BQC655385 BZY655375:BZY655385 CJU655375:CJU655385 CTQ655375:CTQ655385 DDM655375:DDM655385 DNI655375:DNI655385 DXE655375:DXE655385 EHA655375:EHA655385 EQW655375:EQW655385 FAS655375:FAS655385 FKO655375:FKO655385 FUK655375:FUK655385 GEG655375:GEG655385 GOC655375:GOC655385 GXY655375:GXY655385 HHU655375:HHU655385 HRQ655375:HRQ655385 IBM655375:IBM655385 ILI655375:ILI655385 IVE655375:IVE655385 JFA655375:JFA655385 JOW655375:JOW655385 JYS655375:JYS655385 KIO655375:KIO655385 KSK655375:KSK655385 LCG655375:LCG655385 LMC655375:LMC655385 LVY655375:LVY655385 MFU655375:MFU655385 MPQ655375:MPQ655385 MZM655375:MZM655385 NJI655375:NJI655385 NTE655375:NTE655385 ODA655375:ODA655385 OMW655375:OMW655385 OWS655375:OWS655385 PGO655375:PGO655385 PQK655375:PQK655385 QAG655375:QAG655385 QKC655375:QKC655385 QTY655375:QTY655385 RDU655375:RDU655385 RNQ655375:RNQ655385 RXM655375:RXM655385 SHI655375:SHI655385 SRE655375:SRE655385 TBA655375:TBA655385 TKW655375:TKW655385 TUS655375:TUS655385 UEO655375:UEO655385 UOK655375:UOK655385 UYG655375:UYG655385 VIC655375:VIC655385 VRY655375:VRY655385 WBU655375:WBU655385 WLQ655375:WLQ655385 WVM655375:WVM655385 E720911:E720921 JA720911:JA720921 SW720911:SW720921 ACS720911:ACS720921 AMO720911:AMO720921 AWK720911:AWK720921 BGG720911:BGG720921 BQC720911:BQC720921 BZY720911:BZY720921 CJU720911:CJU720921 CTQ720911:CTQ720921 DDM720911:DDM720921 DNI720911:DNI720921 DXE720911:DXE720921 EHA720911:EHA720921 EQW720911:EQW720921 FAS720911:FAS720921 FKO720911:FKO720921 FUK720911:FUK720921 GEG720911:GEG720921 GOC720911:GOC720921 GXY720911:GXY720921 HHU720911:HHU720921 HRQ720911:HRQ720921 IBM720911:IBM720921 ILI720911:ILI720921 IVE720911:IVE720921 JFA720911:JFA720921 JOW720911:JOW720921 JYS720911:JYS720921 KIO720911:KIO720921 KSK720911:KSK720921 LCG720911:LCG720921 LMC720911:LMC720921 LVY720911:LVY720921 MFU720911:MFU720921 MPQ720911:MPQ720921 MZM720911:MZM720921 NJI720911:NJI720921 NTE720911:NTE720921 ODA720911:ODA720921 OMW720911:OMW720921 OWS720911:OWS720921 PGO720911:PGO720921 PQK720911:PQK720921 QAG720911:QAG720921 QKC720911:QKC720921 QTY720911:QTY720921 RDU720911:RDU720921 RNQ720911:RNQ720921 RXM720911:RXM720921 SHI720911:SHI720921 SRE720911:SRE720921 TBA720911:TBA720921 TKW720911:TKW720921 TUS720911:TUS720921 UEO720911:UEO720921 UOK720911:UOK720921 UYG720911:UYG720921 VIC720911:VIC720921 VRY720911:VRY720921 WBU720911:WBU720921 WLQ720911:WLQ720921 WVM720911:WVM720921 E786447:E786457 JA786447:JA786457 SW786447:SW786457 ACS786447:ACS786457 AMO786447:AMO786457 AWK786447:AWK786457 BGG786447:BGG786457 BQC786447:BQC786457 BZY786447:BZY786457 CJU786447:CJU786457 CTQ786447:CTQ786457 DDM786447:DDM786457 DNI786447:DNI786457 DXE786447:DXE786457 EHA786447:EHA786457 EQW786447:EQW786457 FAS786447:FAS786457 FKO786447:FKO786457 FUK786447:FUK786457 GEG786447:GEG786457 GOC786447:GOC786457 GXY786447:GXY786457 HHU786447:HHU786457 HRQ786447:HRQ786457 IBM786447:IBM786457 ILI786447:ILI786457 IVE786447:IVE786457 JFA786447:JFA786457 JOW786447:JOW786457 JYS786447:JYS786457 KIO786447:KIO786457 KSK786447:KSK786457 LCG786447:LCG786457 LMC786447:LMC786457 LVY786447:LVY786457 MFU786447:MFU786457 MPQ786447:MPQ786457 MZM786447:MZM786457 NJI786447:NJI786457 NTE786447:NTE786457 ODA786447:ODA786457 OMW786447:OMW786457 OWS786447:OWS786457 PGO786447:PGO786457 PQK786447:PQK786457 QAG786447:QAG786457 QKC786447:QKC786457 QTY786447:QTY786457 RDU786447:RDU786457 RNQ786447:RNQ786457 RXM786447:RXM786457 SHI786447:SHI786457 SRE786447:SRE786457 TBA786447:TBA786457 TKW786447:TKW786457 TUS786447:TUS786457 UEO786447:UEO786457 UOK786447:UOK786457 UYG786447:UYG786457 VIC786447:VIC786457 VRY786447:VRY786457 WBU786447:WBU786457 WLQ786447:WLQ786457 WVM786447:WVM786457 E851983:E851993 JA851983:JA851993 SW851983:SW851993 ACS851983:ACS851993 AMO851983:AMO851993 AWK851983:AWK851993 BGG851983:BGG851993 BQC851983:BQC851993 BZY851983:BZY851993 CJU851983:CJU851993 CTQ851983:CTQ851993 DDM851983:DDM851993 DNI851983:DNI851993 DXE851983:DXE851993 EHA851983:EHA851993 EQW851983:EQW851993 FAS851983:FAS851993 FKO851983:FKO851993 FUK851983:FUK851993 GEG851983:GEG851993 GOC851983:GOC851993 GXY851983:GXY851993 HHU851983:HHU851993 HRQ851983:HRQ851993 IBM851983:IBM851993 ILI851983:ILI851993 IVE851983:IVE851993 JFA851983:JFA851993 JOW851983:JOW851993 JYS851983:JYS851993 KIO851983:KIO851993 KSK851983:KSK851993 LCG851983:LCG851993 LMC851983:LMC851993 LVY851983:LVY851993 MFU851983:MFU851993 MPQ851983:MPQ851993 MZM851983:MZM851993 NJI851983:NJI851993 NTE851983:NTE851993 ODA851983:ODA851993 OMW851983:OMW851993 OWS851983:OWS851993 PGO851983:PGO851993 PQK851983:PQK851993 QAG851983:QAG851993 QKC851983:QKC851993 QTY851983:QTY851993 RDU851983:RDU851993 RNQ851983:RNQ851993 RXM851983:RXM851993 SHI851983:SHI851993 SRE851983:SRE851993 TBA851983:TBA851993 TKW851983:TKW851993 TUS851983:TUS851993 UEO851983:UEO851993 UOK851983:UOK851993 UYG851983:UYG851993 VIC851983:VIC851993 VRY851983:VRY851993 WBU851983:WBU851993 WLQ851983:WLQ851993 WVM851983:WVM851993 E917519:E917529 JA917519:JA917529 SW917519:SW917529 ACS917519:ACS917529 AMO917519:AMO917529 AWK917519:AWK917529 BGG917519:BGG917529 BQC917519:BQC917529 BZY917519:BZY917529 CJU917519:CJU917529 CTQ917519:CTQ917529 DDM917519:DDM917529 DNI917519:DNI917529 DXE917519:DXE917529 EHA917519:EHA917529 EQW917519:EQW917529 FAS917519:FAS917529 FKO917519:FKO917529 FUK917519:FUK917529 GEG917519:GEG917529 GOC917519:GOC917529 GXY917519:GXY917529 HHU917519:HHU917529 HRQ917519:HRQ917529 IBM917519:IBM917529 ILI917519:ILI917529 IVE917519:IVE917529 JFA917519:JFA917529 JOW917519:JOW917529 JYS917519:JYS917529 KIO917519:KIO917529 KSK917519:KSK917529 LCG917519:LCG917529 LMC917519:LMC917529 LVY917519:LVY917529 MFU917519:MFU917529 MPQ917519:MPQ917529 MZM917519:MZM917529 NJI917519:NJI917529 NTE917519:NTE917529 ODA917519:ODA917529 OMW917519:OMW917529 OWS917519:OWS917529 PGO917519:PGO917529 PQK917519:PQK917529 QAG917519:QAG917529 QKC917519:QKC917529 QTY917519:QTY917529 RDU917519:RDU917529 RNQ917519:RNQ917529 RXM917519:RXM917529 SHI917519:SHI917529 SRE917519:SRE917529 TBA917519:TBA917529 TKW917519:TKW917529 TUS917519:TUS917529 UEO917519:UEO917529 UOK917519:UOK917529 UYG917519:UYG917529 VIC917519:VIC917529 VRY917519:VRY917529 WBU917519:WBU917529 WLQ917519:WLQ917529 WVM917519:WVM917529 E983055:E983065 JA983055:JA983065 SW983055:SW983065 ACS983055:ACS983065 AMO983055:AMO983065 AWK983055:AWK983065 BGG983055:BGG983065 BQC983055:BQC983065 BZY983055:BZY983065 CJU983055:CJU983065 CTQ983055:CTQ983065 DDM983055:DDM983065 DNI983055:DNI983065 DXE983055:DXE983065 EHA983055:EHA983065 EQW983055:EQW983065 FAS983055:FAS983065 FKO983055:FKO983065 FUK983055:FUK983065 GEG983055:GEG983065 GOC983055:GOC983065 GXY983055:GXY983065 HHU983055:HHU983065 HRQ983055:HRQ983065 IBM983055:IBM983065 ILI983055:ILI983065 IVE983055:IVE983065 JFA983055:JFA983065 JOW983055:JOW983065 JYS983055:JYS983065 KIO983055:KIO983065 KSK983055:KSK983065 LCG983055:LCG983065 LMC983055:LMC983065 LVY983055:LVY983065 MFU983055:MFU983065 MPQ983055:MPQ983065 MZM983055:MZM983065 NJI983055:NJI983065 NTE983055:NTE983065 ODA983055:ODA983065 OMW983055:OMW983065 OWS983055:OWS983065 PGO983055:PGO983065 PQK983055:PQK983065 QAG983055:QAG983065 QKC983055:QKC983065 QTY983055:QTY983065 RDU983055:RDU983065 RNQ983055:RNQ983065 RXM983055:RXM983065 SHI983055:SHI983065 SRE983055:SRE983065 TBA983055:TBA983065 TKW983055:TKW983065 TUS983055:TUS983065 UEO983055:UEO983065 UOK983055:UOK983065 UYG983055:UYG983065 VIC983055:VIC983065 VRY983055:VRY983065 WBU983055:WBU983065 WLQ983055:WLQ983065 WVM983055:WVM983065 H20:H23 JD20:JD23 SZ20:SZ23 ACV20:ACV23 AMR20:AMR23 AWN20:AWN23 BGJ20:BGJ23 BQF20:BQF23 CAB20:CAB23 CJX20:CJX23 CTT20:CTT23 DDP20:DDP23 DNL20:DNL23 DXH20:DXH23 EHD20:EHD23 EQZ20:EQZ23 FAV20:FAV23 FKR20:FKR23 FUN20:FUN23 GEJ20:GEJ23 GOF20:GOF23 GYB20:GYB23 HHX20:HHX23 HRT20:HRT23 IBP20:IBP23 ILL20:ILL23 IVH20:IVH23 JFD20:JFD23 JOZ20:JOZ23 JYV20:JYV23 KIR20:KIR23 KSN20:KSN23 LCJ20:LCJ23 LMF20:LMF23 LWB20:LWB23 MFX20:MFX23 MPT20:MPT23 MZP20:MZP23 NJL20:NJL23 NTH20:NTH23 ODD20:ODD23 OMZ20:OMZ23 OWV20:OWV23 PGR20:PGR23 PQN20:PQN23 QAJ20:QAJ23 QKF20:QKF23 QUB20:QUB23 RDX20:RDX23 RNT20:RNT23 RXP20:RXP23 SHL20:SHL23 SRH20:SRH23 TBD20:TBD23 TKZ20:TKZ23 TUV20:TUV23 UER20:UER23 UON20:UON23 UYJ20:UYJ23 VIF20:VIF23 VSB20:VSB23 WBX20:WBX23 WLT20:WLT23 WVP20:WVP23 H65556:H65559 JD65556:JD65559 SZ65556:SZ65559 ACV65556:ACV65559 AMR65556:AMR65559 AWN65556:AWN65559 BGJ65556:BGJ65559 BQF65556:BQF65559 CAB65556:CAB65559 CJX65556:CJX65559 CTT65556:CTT65559 DDP65556:DDP65559 DNL65556:DNL65559 DXH65556:DXH65559 EHD65556:EHD65559 EQZ65556:EQZ65559 FAV65556:FAV65559 FKR65556:FKR65559 FUN65556:FUN65559 GEJ65556:GEJ65559 GOF65556:GOF65559 GYB65556:GYB65559 HHX65556:HHX65559 HRT65556:HRT65559 IBP65556:IBP65559 ILL65556:ILL65559 IVH65556:IVH65559 JFD65556:JFD65559 JOZ65556:JOZ65559 JYV65556:JYV65559 KIR65556:KIR65559 KSN65556:KSN65559 LCJ65556:LCJ65559 LMF65556:LMF65559 LWB65556:LWB65559 MFX65556:MFX65559 MPT65556:MPT65559 MZP65556:MZP65559 NJL65556:NJL65559 NTH65556:NTH65559 ODD65556:ODD65559 OMZ65556:OMZ65559 OWV65556:OWV65559 PGR65556:PGR65559 PQN65556:PQN65559 QAJ65556:QAJ65559 QKF65556:QKF65559 QUB65556:QUB65559 RDX65556:RDX65559 RNT65556:RNT65559 RXP65556:RXP65559 SHL65556:SHL65559 SRH65556:SRH65559 TBD65556:TBD65559 TKZ65556:TKZ65559 TUV65556:TUV65559 UER65556:UER65559 UON65556:UON65559 UYJ65556:UYJ65559 VIF65556:VIF65559 VSB65556:VSB65559 WBX65556:WBX65559 WLT65556:WLT65559 WVP65556:WVP65559 H131092:H131095 JD131092:JD131095 SZ131092:SZ131095 ACV131092:ACV131095 AMR131092:AMR131095 AWN131092:AWN131095 BGJ131092:BGJ131095 BQF131092:BQF131095 CAB131092:CAB131095 CJX131092:CJX131095 CTT131092:CTT131095 DDP131092:DDP131095 DNL131092:DNL131095 DXH131092:DXH131095 EHD131092:EHD131095 EQZ131092:EQZ131095 FAV131092:FAV131095 FKR131092:FKR131095 FUN131092:FUN131095 GEJ131092:GEJ131095 GOF131092:GOF131095 GYB131092:GYB131095 HHX131092:HHX131095 HRT131092:HRT131095 IBP131092:IBP131095 ILL131092:ILL131095 IVH131092:IVH131095 JFD131092:JFD131095 JOZ131092:JOZ131095 JYV131092:JYV131095 KIR131092:KIR131095 KSN131092:KSN131095 LCJ131092:LCJ131095 LMF131092:LMF131095 LWB131092:LWB131095 MFX131092:MFX131095 MPT131092:MPT131095 MZP131092:MZP131095 NJL131092:NJL131095 NTH131092:NTH131095 ODD131092:ODD131095 OMZ131092:OMZ131095 OWV131092:OWV131095 PGR131092:PGR131095 PQN131092:PQN131095 QAJ131092:QAJ131095 QKF131092:QKF131095 QUB131092:QUB131095 RDX131092:RDX131095 RNT131092:RNT131095 RXP131092:RXP131095 SHL131092:SHL131095 SRH131092:SRH131095 TBD131092:TBD131095 TKZ131092:TKZ131095 TUV131092:TUV131095 UER131092:UER131095 UON131092:UON131095 UYJ131092:UYJ131095 VIF131092:VIF131095 VSB131092:VSB131095 WBX131092:WBX131095 WLT131092:WLT131095 WVP131092:WVP131095 H196628:H196631 JD196628:JD196631 SZ196628:SZ196631 ACV196628:ACV196631 AMR196628:AMR196631 AWN196628:AWN196631 BGJ196628:BGJ196631 BQF196628:BQF196631 CAB196628:CAB196631 CJX196628:CJX196631 CTT196628:CTT196631 DDP196628:DDP196631 DNL196628:DNL196631 DXH196628:DXH196631 EHD196628:EHD196631 EQZ196628:EQZ196631 FAV196628:FAV196631 FKR196628:FKR196631 FUN196628:FUN196631 GEJ196628:GEJ196631 GOF196628:GOF196631 GYB196628:GYB196631 HHX196628:HHX196631 HRT196628:HRT196631 IBP196628:IBP196631 ILL196628:ILL196631 IVH196628:IVH196631 JFD196628:JFD196631 JOZ196628:JOZ196631 JYV196628:JYV196631 KIR196628:KIR196631 KSN196628:KSN196631 LCJ196628:LCJ196631 LMF196628:LMF196631 LWB196628:LWB196631 MFX196628:MFX196631 MPT196628:MPT196631 MZP196628:MZP196631 NJL196628:NJL196631 NTH196628:NTH196631 ODD196628:ODD196631 OMZ196628:OMZ196631 OWV196628:OWV196631 PGR196628:PGR196631 PQN196628:PQN196631 QAJ196628:QAJ196631 QKF196628:QKF196631 QUB196628:QUB196631 RDX196628:RDX196631 RNT196628:RNT196631 RXP196628:RXP196631 SHL196628:SHL196631 SRH196628:SRH196631 TBD196628:TBD196631 TKZ196628:TKZ196631 TUV196628:TUV196631 UER196628:UER196631 UON196628:UON196631 UYJ196628:UYJ196631 VIF196628:VIF196631 VSB196628:VSB196631 WBX196628:WBX196631 WLT196628:WLT196631 WVP196628:WVP196631 H262164:H262167 JD262164:JD262167 SZ262164:SZ262167 ACV262164:ACV262167 AMR262164:AMR262167 AWN262164:AWN262167 BGJ262164:BGJ262167 BQF262164:BQF262167 CAB262164:CAB262167 CJX262164:CJX262167 CTT262164:CTT262167 DDP262164:DDP262167 DNL262164:DNL262167 DXH262164:DXH262167 EHD262164:EHD262167 EQZ262164:EQZ262167 FAV262164:FAV262167 FKR262164:FKR262167 FUN262164:FUN262167 GEJ262164:GEJ262167 GOF262164:GOF262167 GYB262164:GYB262167 HHX262164:HHX262167 HRT262164:HRT262167 IBP262164:IBP262167 ILL262164:ILL262167 IVH262164:IVH262167 JFD262164:JFD262167 JOZ262164:JOZ262167 JYV262164:JYV262167 KIR262164:KIR262167 KSN262164:KSN262167 LCJ262164:LCJ262167 LMF262164:LMF262167 LWB262164:LWB262167 MFX262164:MFX262167 MPT262164:MPT262167 MZP262164:MZP262167 NJL262164:NJL262167 NTH262164:NTH262167 ODD262164:ODD262167 OMZ262164:OMZ262167 OWV262164:OWV262167 PGR262164:PGR262167 PQN262164:PQN262167 QAJ262164:QAJ262167 QKF262164:QKF262167 QUB262164:QUB262167 RDX262164:RDX262167 RNT262164:RNT262167 RXP262164:RXP262167 SHL262164:SHL262167 SRH262164:SRH262167 TBD262164:TBD262167 TKZ262164:TKZ262167 TUV262164:TUV262167 UER262164:UER262167 UON262164:UON262167 UYJ262164:UYJ262167 VIF262164:VIF262167 VSB262164:VSB262167 WBX262164:WBX262167 WLT262164:WLT262167 WVP262164:WVP262167 H327700:H327703 JD327700:JD327703 SZ327700:SZ327703 ACV327700:ACV327703 AMR327700:AMR327703 AWN327700:AWN327703 BGJ327700:BGJ327703 BQF327700:BQF327703 CAB327700:CAB327703 CJX327700:CJX327703 CTT327700:CTT327703 DDP327700:DDP327703 DNL327700:DNL327703 DXH327700:DXH327703 EHD327700:EHD327703 EQZ327700:EQZ327703 FAV327700:FAV327703 FKR327700:FKR327703 FUN327700:FUN327703 GEJ327700:GEJ327703 GOF327700:GOF327703 GYB327700:GYB327703 HHX327700:HHX327703 HRT327700:HRT327703 IBP327700:IBP327703 ILL327700:ILL327703 IVH327700:IVH327703 JFD327700:JFD327703 JOZ327700:JOZ327703 JYV327700:JYV327703 KIR327700:KIR327703 KSN327700:KSN327703 LCJ327700:LCJ327703 LMF327700:LMF327703 LWB327700:LWB327703 MFX327700:MFX327703 MPT327700:MPT327703 MZP327700:MZP327703 NJL327700:NJL327703 NTH327700:NTH327703 ODD327700:ODD327703 OMZ327700:OMZ327703 OWV327700:OWV327703 PGR327700:PGR327703 PQN327700:PQN327703 QAJ327700:QAJ327703 QKF327700:QKF327703 QUB327700:QUB327703 RDX327700:RDX327703 RNT327700:RNT327703 RXP327700:RXP327703 SHL327700:SHL327703 SRH327700:SRH327703 TBD327700:TBD327703 TKZ327700:TKZ327703 TUV327700:TUV327703 UER327700:UER327703 UON327700:UON327703 UYJ327700:UYJ327703 VIF327700:VIF327703 VSB327700:VSB327703 WBX327700:WBX327703 WLT327700:WLT327703 WVP327700:WVP327703 H393236:H393239 JD393236:JD393239 SZ393236:SZ393239 ACV393236:ACV393239 AMR393236:AMR393239 AWN393236:AWN393239 BGJ393236:BGJ393239 BQF393236:BQF393239 CAB393236:CAB393239 CJX393236:CJX393239 CTT393236:CTT393239 DDP393236:DDP393239 DNL393236:DNL393239 DXH393236:DXH393239 EHD393236:EHD393239 EQZ393236:EQZ393239 FAV393236:FAV393239 FKR393236:FKR393239 FUN393236:FUN393239 GEJ393236:GEJ393239 GOF393236:GOF393239 GYB393236:GYB393239 HHX393236:HHX393239 HRT393236:HRT393239 IBP393236:IBP393239 ILL393236:ILL393239 IVH393236:IVH393239 JFD393236:JFD393239 JOZ393236:JOZ393239 JYV393236:JYV393239 KIR393236:KIR393239 KSN393236:KSN393239 LCJ393236:LCJ393239 LMF393236:LMF393239 LWB393236:LWB393239 MFX393236:MFX393239 MPT393236:MPT393239 MZP393236:MZP393239 NJL393236:NJL393239 NTH393236:NTH393239 ODD393236:ODD393239 OMZ393236:OMZ393239 OWV393236:OWV393239 PGR393236:PGR393239 PQN393236:PQN393239 QAJ393236:QAJ393239 QKF393236:QKF393239 QUB393236:QUB393239 RDX393236:RDX393239 RNT393236:RNT393239 RXP393236:RXP393239 SHL393236:SHL393239 SRH393236:SRH393239 TBD393236:TBD393239 TKZ393236:TKZ393239 TUV393236:TUV393239 UER393236:UER393239 UON393236:UON393239 UYJ393236:UYJ393239 VIF393236:VIF393239 VSB393236:VSB393239 WBX393236:WBX393239 WLT393236:WLT393239 WVP393236:WVP393239 H458772:H458775 JD458772:JD458775 SZ458772:SZ458775 ACV458772:ACV458775 AMR458772:AMR458775 AWN458772:AWN458775 BGJ458772:BGJ458775 BQF458772:BQF458775 CAB458772:CAB458775 CJX458772:CJX458775 CTT458772:CTT458775 DDP458772:DDP458775 DNL458772:DNL458775 DXH458772:DXH458775 EHD458772:EHD458775 EQZ458772:EQZ458775 FAV458772:FAV458775 FKR458772:FKR458775 FUN458772:FUN458775 GEJ458772:GEJ458775 GOF458772:GOF458775 GYB458772:GYB458775 HHX458772:HHX458775 HRT458772:HRT458775 IBP458772:IBP458775 ILL458772:ILL458775 IVH458772:IVH458775 JFD458772:JFD458775 JOZ458772:JOZ458775 JYV458772:JYV458775 KIR458772:KIR458775 KSN458772:KSN458775 LCJ458772:LCJ458775 LMF458772:LMF458775 LWB458772:LWB458775 MFX458772:MFX458775 MPT458772:MPT458775 MZP458772:MZP458775 NJL458772:NJL458775 NTH458772:NTH458775 ODD458772:ODD458775 OMZ458772:OMZ458775 OWV458772:OWV458775 PGR458772:PGR458775 PQN458772:PQN458775 QAJ458772:QAJ458775 QKF458772:QKF458775 QUB458772:QUB458775 RDX458772:RDX458775 RNT458772:RNT458775 RXP458772:RXP458775 SHL458772:SHL458775 SRH458772:SRH458775 TBD458772:TBD458775 TKZ458772:TKZ458775 TUV458772:TUV458775 UER458772:UER458775 UON458772:UON458775 UYJ458772:UYJ458775 VIF458772:VIF458775 VSB458772:VSB458775 WBX458772:WBX458775 WLT458772:WLT458775 WVP458772:WVP458775 H524308:H524311 JD524308:JD524311 SZ524308:SZ524311 ACV524308:ACV524311 AMR524308:AMR524311 AWN524308:AWN524311 BGJ524308:BGJ524311 BQF524308:BQF524311 CAB524308:CAB524311 CJX524308:CJX524311 CTT524308:CTT524311 DDP524308:DDP524311 DNL524308:DNL524311 DXH524308:DXH524311 EHD524308:EHD524311 EQZ524308:EQZ524311 FAV524308:FAV524311 FKR524308:FKR524311 FUN524308:FUN524311 GEJ524308:GEJ524311 GOF524308:GOF524311 GYB524308:GYB524311 HHX524308:HHX524311 HRT524308:HRT524311 IBP524308:IBP524311 ILL524308:ILL524311 IVH524308:IVH524311 JFD524308:JFD524311 JOZ524308:JOZ524311 JYV524308:JYV524311 KIR524308:KIR524311 KSN524308:KSN524311 LCJ524308:LCJ524311 LMF524308:LMF524311 LWB524308:LWB524311 MFX524308:MFX524311 MPT524308:MPT524311 MZP524308:MZP524311 NJL524308:NJL524311 NTH524308:NTH524311 ODD524308:ODD524311 OMZ524308:OMZ524311 OWV524308:OWV524311 PGR524308:PGR524311 PQN524308:PQN524311 QAJ524308:QAJ524311 QKF524308:QKF524311 QUB524308:QUB524311 RDX524308:RDX524311 RNT524308:RNT524311 RXP524308:RXP524311 SHL524308:SHL524311 SRH524308:SRH524311 TBD524308:TBD524311 TKZ524308:TKZ524311 TUV524308:TUV524311 UER524308:UER524311 UON524308:UON524311 UYJ524308:UYJ524311 VIF524308:VIF524311 VSB524308:VSB524311 WBX524308:WBX524311 WLT524308:WLT524311 WVP524308:WVP524311 H589844:H589847 JD589844:JD589847 SZ589844:SZ589847 ACV589844:ACV589847 AMR589844:AMR589847 AWN589844:AWN589847 BGJ589844:BGJ589847 BQF589844:BQF589847 CAB589844:CAB589847 CJX589844:CJX589847 CTT589844:CTT589847 DDP589844:DDP589847 DNL589844:DNL589847 DXH589844:DXH589847 EHD589844:EHD589847 EQZ589844:EQZ589847 FAV589844:FAV589847 FKR589844:FKR589847 FUN589844:FUN589847 GEJ589844:GEJ589847 GOF589844:GOF589847 GYB589844:GYB589847 HHX589844:HHX589847 HRT589844:HRT589847 IBP589844:IBP589847 ILL589844:ILL589847 IVH589844:IVH589847 JFD589844:JFD589847 JOZ589844:JOZ589847 JYV589844:JYV589847 KIR589844:KIR589847 KSN589844:KSN589847 LCJ589844:LCJ589847 LMF589844:LMF589847 LWB589844:LWB589847 MFX589844:MFX589847 MPT589844:MPT589847 MZP589844:MZP589847 NJL589844:NJL589847 NTH589844:NTH589847 ODD589844:ODD589847 OMZ589844:OMZ589847 OWV589844:OWV589847 PGR589844:PGR589847 PQN589844:PQN589847 QAJ589844:QAJ589847 QKF589844:QKF589847 QUB589844:QUB589847 RDX589844:RDX589847 RNT589844:RNT589847 RXP589844:RXP589847 SHL589844:SHL589847 SRH589844:SRH589847 TBD589844:TBD589847 TKZ589844:TKZ589847 TUV589844:TUV589847 UER589844:UER589847 UON589844:UON589847 UYJ589844:UYJ589847 VIF589844:VIF589847 VSB589844:VSB589847 WBX589844:WBX589847 WLT589844:WLT589847 WVP589844:WVP589847 H655380:H655383 JD655380:JD655383 SZ655380:SZ655383 ACV655380:ACV655383 AMR655380:AMR655383 AWN655380:AWN655383 BGJ655380:BGJ655383 BQF655380:BQF655383 CAB655380:CAB655383 CJX655380:CJX655383 CTT655380:CTT655383 DDP655380:DDP655383 DNL655380:DNL655383 DXH655380:DXH655383 EHD655380:EHD655383 EQZ655380:EQZ655383 FAV655380:FAV655383 FKR655380:FKR655383 FUN655380:FUN655383 GEJ655380:GEJ655383 GOF655380:GOF655383 GYB655380:GYB655383 HHX655380:HHX655383 HRT655380:HRT655383 IBP655380:IBP655383 ILL655380:ILL655383 IVH655380:IVH655383 JFD655380:JFD655383 JOZ655380:JOZ655383 JYV655380:JYV655383 KIR655380:KIR655383 KSN655380:KSN655383 LCJ655380:LCJ655383 LMF655380:LMF655383 LWB655380:LWB655383 MFX655380:MFX655383 MPT655380:MPT655383 MZP655380:MZP655383 NJL655380:NJL655383 NTH655380:NTH655383 ODD655380:ODD655383 OMZ655380:OMZ655383 OWV655380:OWV655383 PGR655380:PGR655383 PQN655380:PQN655383 QAJ655380:QAJ655383 QKF655380:QKF655383 QUB655380:QUB655383 RDX655380:RDX655383 RNT655380:RNT655383 RXP655380:RXP655383 SHL655380:SHL655383 SRH655380:SRH655383 TBD655380:TBD655383 TKZ655380:TKZ655383 TUV655380:TUV655383 UER655380:UER655383 UON655380:UON655383 UYJ655380:UYJ655383 VIF655380:VIF655383 VSB655380:VSB655383 WBX655380:WBX655383 WLT655380:WLT655383 WVP655380:WVP655383 H720916:H720919 JD720916:JD720919 SZ720916:SZ720919 ACV720916:ACV720919 AMR720916:AMR720919 AWN720916:AWN720919 BGJ720916:BGJ720919 BQF720916:BQF720919 CAB720916:CAB720919 CJX720916:CJX720919 CTT720916:CTT720919 DDP720916:DDP720919 DNL720916:DNL720919 DXH720916:DXH720919 EHD720916:EHD720919 EQZ720916:EQZ720919 FAV720916:FAV720919 FKR720916:FKR720919 FUN720916:FUN720919 GEJ720916:GEJ720919 GOF720916:GOF720919 GYB720916:GYB720919 HHX720916:HHX720919 HRT720916:HRT720919 IBP720916:IBP720919 ILL720916:ILL720919 IVH720916:IVH720919 JFD720916:JFD720919 JOZ720916:JOZ720919 JYV720916:JYV720919 KIR720916:KIR720919 KSN720916:KSN720919 LCJ720916:LCJ720919 LMF720916:LMF720919 LWB720916:LWB720919 MFX720916:MFX720919 MPT720916:MPT720919 MZP720916:MZP720919 NJL720916:NJL720919 NTH720916:NTH720919 ODD720916:ODD720919 OMZ720916:OMZ720919 OWV720916:OWV720919 PGR720916:PGR720919 PQN720916:PQN720919 QAJ720916:QAJ720919 QKF720916:QKF720919 QUB720916:QUB720919 RDX720916:RDX720919 RNT720916:RNT720919 RXP720916:RXP720919 SHL720916:SHL720919 SRH720916:SRH720919 TBD720916:TBD720919 TKZ720916:TKZ720919 TUV720916:TUV720919 UER720916:UER720919 UON720916:UON720919 UYJ720916:UYJ720919 VIF720916:VIF720919 VSB720916:VSB720919 WBX720916:WBX720919 WLT720916:WLT720919 WVP720916:WVP720919 H786452:H786455 JD786452:JD786455 SZ786452:SZ786455 ACV786452:ACV786455 AMR786452:AMR786455 AWN786452:AWN786455 BGJ786452:BGJ786455 BQF786452:BQF786455 CAB786452:CAB786455 CJX786452:CJX786455 CTT786452:CTT786455 DDP786452:DDP786455 DNL786452:DNL786455 DXH786452:DXH786455 EHD786452:EHD786455 EQZ786452:EQZ786455 FAV786452:FAV786455 FKR786452:FKR786455 FUN786452:FUN786455 GEJ786452:GEJ786455 GOF786452:GOF786455 GYB786452:GYB786455 HHX786452:HHX786455 HRT786452:HRT786455 IBP786452:IBP786455 ILL786452:ILL786455 IVH786452:IVH786455 JFD786452:JFD786455 JOZ786452:JOZ786455 JYV786452:JYV786455 KIR786452:KIR786455 KSN786452:KSN786455 LCJ786452:LCJ786455 LMF786452:LMF786455 LWB786452:LWB786455 MFX786452:MFX786455 MPT786452:MPT786455 MZP786452:MZP786455 NJL786452:NJL786455 NTH786452:NTH786455 ODD786452:ODD786455 OMZ786452:OMZ786455 OWV786452:OWV786455 PGR786452:PGR786455 PQN786452:PQN786455 QAJ786452:QAJ786455 QKF786452:QKF786455 QUB786452:QUB786455 RDX786452:RDX786455 RNT786452:RNT786455 RXP786452:RXP786455 SHL786452:SHL786455 SRH786452:SRH786455 TBD786452:TBD786455 TKZ786452:TKZ786455 TUV786452:TUV786455 UER786452:UER786455 UON786452:UON786455 UYJ786452:UYJ786455 VIF786452:VIF786455 VSB786452:VSB786455 WBX786452:WBX786455 WLT786452:WLT786455 WVP786452:WVP786455 H851988:H851991 JD851988:JD851991 SZ851988:SZ851991 ACV851988:ACV851991 AMR851988:AMR851991 AWN851988:AWN851991 BGJ851988:BGJ851991 BQF851988:BQF851991 CAB851988:CAB851991 CJX851988:CJX851991 CTT851988:CTT851991 DDP851988:DDP851991 DNL851988:DNL851991 DXH851988:DXH851991 EHD851988:EHD851991 EQZ851988:EQZ851991 FAV851988:FAV851991 FKR851988:FKR851991 FUN851988:FUN851991 GEJ851988:GEJ851991 GOF851988:GOF851991 GYB851988:GYB851991 HHX851988:HHX851991 HRT851988:HRT851991 IBP851988:IBP851991 ILL851988:ILL851991 IVH851988:IVH851991 JFD851988:JFD851991 JOZ851988:JOZ851991 JYV851988:JYV851991 KIR851988:KIR851991 KSN851988:KSN851991 LCJ851988:LCJ851991 LMF851988:LMF851991 LWB851988:LWB851991 MFX851988:MFX851991 MPT851988:MPT851991 MZP851988:MZP851991 NJL851988:NJL851991 NTH851988:NTH851991 ODD851988:ODD851991 OMZ851988:OMZ851991 OWV851988:OWV851991 PGR851988:PGR851991 PQN851988:PQN851991 QAJ851988:QAJ851991 QKF851988:QKF851991 QUB851988:QUB851991 RDX851988:RDX851991 RNT851988:RNT851991 RXP851988:RXP851991 SHL851988:SHL851991 SRH851988:SRH851991 TBD851988:TBD851991 TKZ851988:TKZ851991 TUV851988:TUV851991 UER851988:UER851991 UON851988:UON851991 UYJ851988:UYJ851991 VIF851988:VIF851991 VSB851988:VSB851991 WBX851988:WBX851991 WLT851988:WLT851991 WVP851988:WVP851991 H917524:H917527 JD917524:JD917527 SZ917524:SZ917527 ACV917524:ACV917527 AMR917524:AMR917527 AWN917524:AWN917527 BGJ917524:BGJ917527 BQF917524:BQF917527 CAB917524:CAB917527 CJX917524:CJX917527 CTT917524:CTT917527 DDP917524:DDP917527 DNL917524:DNL917527 DXH917524:DXH917527 EHD917524:EHD917527 EQZ917524:EQZ917527 FAV917524:FAV917527 FKR917524:FKR917527 FUN917524:FUN917527 GEJ917524:GEJ917527 GOF917524:GOF917527 GYB917524:GYB917527 HHX917524:HHX917527 HRT917524:HRT917527 IBP917524:IBP917527 ILL917524:ILL917527 IVH917524:IVH917527 JFD917524:JFD917527 JOZ917524:JOZ917527 JYV917524:JYV917527 KIR917524:KIR917527 KSN917524:KSN917527 LCJ917524:LCJ917527 LMF917524:LMF917527 LWB917524:LWB917527 MFX917524:MFX917527 MPT917524:MPT917527 MZP917524:MZP917527 NJL917524:NJL917527 NTH917524:NTH917527 ODD917524:ODD917527 OMZ917524:OMZ917527 OWV917524:OWV917527 PGR917524:PGR917527 PQN917524:PQN917527 QAJ917524:QAJ917527 QKF917524:QKF917527 QUB917524:QUB917527 RDX917524:RDX917527 RNT917524:RNT917527 RXP917524:RXP917527 SHL917524:SHL917527 SRH917524:SRH917527 TBD917524:TBD917527 TKZ917524:TKZ917527 TUV917524:TUV917527 UER917524:UER917527 UON917524:UON917527 UYJ917524:UYJ917527 VIF917524:VIF917527 VSB917524:VSB917527 WBX917524:WBX917527 WLT917524:WLT917527 WVP917524:WVP917527 H983060:H983063 JD983060:JD983063 SZ983060:SZ983063 ACV983060:ACV983063 AMR983060:AMR983063 AWN983060:AWN983063 BGJ983060:BGJ983063 BQF983060:BQF983063 CAB983060:CAB983063 CJX983060:CJX983063 CTT983060:CTT983063 DDP983060:DDP983063 DNL983060:DNL983063 DXH983060:DXH983063 EHD983060:EHD983063 EQZ983060:EQZ983063 FAV983060:FAV983063 FKR983060:FKR983063 FUN983060:FUN983063 GEJ983060:GEJ983063 GOF983060:GOF983063 GYB983060:GYB983063 HHX983060:HHX983063 HRT983060:HRT983063 IBP983060:IBP983063 ILL983060:ILL983063 IVH983060:IVH983063 JFD983060:JFD983063 JOZ983060:JOZ983063 JYV983060:JYV983063 KIR983060:KIR983063 KSN983060:KSN983063 LCJ983060:LCJ983063 LMF983060:LMF983063 LWB983060:LWB983063 MFX983060:MFX983063 MPT983060:MPT983063 MZP983060:MZP983063 NJL983060:NJL983063 NTH983060:NTH983063 ODD983060:ODD983063 OMZ983060:OMZ983063 OWV983060:OWV983063 PGR983060:PGR983063 PQN983060:PQN983063 QAJ983060:QAJ983063 QKF983060:QKF983063 QUB983060:QUB983063 RDX983060:RDX983063 RNT983060:RNT983063 RXP983060:RXP983063 SHL983060:SHL983063 SRH983060:SRH983063 TBD983060:TBD983063 TKZ983060:TKZ983063 TUV983060:TUV983063 UER983060:UER983063 UON983060:UON983063 UYJ983060:UYJ983063 VIF983060:VIF983063 VSB983060:VSB983063 WBX983060:WBX983063 WLT983060:WLT983063 WVP983060:WVP983063 H31:H33 JD31:JD33 SZ31:SZ33 ACV31:ACV33 AMR31:AMR33 AWN31:AWN33 BGJ31:BGJ33 BQF31:BQF33 CAB31:CAB33 CJX31:CJX33 CTT31:CTT33 DDP31:DDP33 DNL31:DNL33 DXH31:DXH33 EHD31:EHD33 EQZ31:EQZ33 FAV31:FAV33 FKR31:FKR33 FUN31:FUN33 GEJ31:GEJ33 GOF31:GOF33 GYB31:GYB33 HHX31:HHX33 HRT31:HRT33 IBP31:IBP33 ILL31:ILL33 IVH31:IVH33 JFD31:JFD33 JOZ31:JOZ33 JYV31:JYV33 KIR31:KIR33 KSN31:KSN33 LCJ31:LCJ33 LMF31:LMF33 LWB31:LWB33 MFX31:MFX33 MPT31:MPT33 MZP31:MZP33 NJL31:NJL33 NTH31:NTH33 ODD31:ODD33 OMZ31:OMZ33 OWV31:OWV33 PGR31:PGR33 PQN31:PQN33 QAJ31:QAJ33 QKF31:QKF33 QUB31:QUB33 RDX31:RDX33 RNT31:RNT33 RXP31:RXP33 SHL31:SHL33 SRH31:SRH33 TBD31:TBD33 TKZ31:TKZ33 TUV31:TUV33 UER31:UER33 UON31:UON33 UYJ31:UYJ33 VIF31:VIF33 VSB31:VSB33 WBX31:WBX33 WLT31:WLT33 WVP31:WVP33 H65567:H65569 JD65567:JD65569 SZ65567:SZ65569 ACV65567:ACV65569 AMR65567:AMR65569 AWN65567:AWN65569 BGJ65567:BGJ65569 BQF65567:BQF65569 CAB65567:CAB65569 CJX65567:CJX65569 CTT65567:CTT65569 DDP65567:DDP65569 DNL65567:DNL65569 DXH65567:DXH65569 EHD65567:EHD65569 EQZ65567:EQZ65569 FAV65567:FAV65569 FKR65567:FKR65569 FUN65567:FUN65569 GEJ65567:GEJ65569 GOF65567:GOF65569 GYB65567:GYB65569 HHX65567:HHX65569 HRT65567:HRT65569 IBP65567:IBP65569 ILL65567:ILL65569 IVH65567:IVH65569 JFD65567:JFD65569 JOZ65567:JOZ65569 JYV65567:JYV65569 KIR65567:KIR65569 KSN65567:KSN65569 LCJ65567:LCJ65569 LMF65567:LMF65569 LWB65567:LWB65569 MFX65567:MFX65569 MPT65567:MPT65569 MZP65567:MZP65569 NJL65567:NJL65569 NTH65567:NTH65569 ODD65567:ODD65569 OMZ65567:OMZ65569 OWV65567:OWV65569 PGR65567:PGR65569 PQN65567:PQN65569 QAJ65567:QAJ65569 QKF65567:QKF65569 QUB65567:QUB65569 RDX65567:RDX65569 RNT65567:RNT65569 RXP65567:RXP65569 SHL65567:SHL65569 SRH65567:SRH65569 TBD65567:TBD65569 TKZ65567:TKZ65569 TUV65567:TUV65569 UER65567:UER65569 UON65567:UON65569 UYJ65567:UYJ65569 VIF65567:VIF65569 VSB65567:VSB65569 WBX65567:WBX65569 WLT65567:WLT65569 WVP65567:WVP65569 H131103:H131105 JD131103:JD131105 SZ131103:SZ131105 ACV131103:ACV131105 AMR131103:AMR131105 AWN131103:AWN131105 BGJ131103:BGJ131105 BQF131103:BQF131105 CAB131103:CAB131105 CJX131103:CJX131105 CTT131103:CTT131105 DDP131103:DDP131105 DNL131103:DNL131105 DXH131103:DXH131105 EHD131103:EHD131105 EQZ131103:EQZ131105 FAV131103:FAV131105 FKR131103:FKR131105 FUN131103:FUN131105 GEJ131103:GEJ131105 GOF131103:GOF131105 GYB131103:GYB131105 HHX131103:HHX131105 HRT131103:HRT131105 IBP131103:IBP131105 ILL131103:ILL131105 IVH131103:IVH131105 JFD131103:JFD131105 JOZ131103:JOZ131105 JYV131103:JYV131105 KIR131103:KIR131105 KSN131103:KSN131105 LCJ131103:LCJ131105 LMF131103:LMF131105 LWB131103:LWB131105 MFX131103:MFX131105 MPT131103:MPT131105 MZP131103:MZP131105 NJL131103:NJL131105 NTH131103:NTH131105 ODD131103:ODD131105 OMZ131103:OMZ131105 OWV131103:OWV131105 PGR131103:PGR131105 PQN131103:PQN131105 QAJ131103:QAJ131105 QKF131103:QKF131105 QUB131103:QUB131105 RDX131103:RDX131105 RNT131103:RNT131105 RXP131103:RXP131105 SHL131103:SHL131105 SRH131103:SRH131105 TBD131103:TBD131105 TKZ131103:TKZ131105 TUV131103:TUV131105 UER131103:UER131105 UON131103:UON131105 UYJ131103:UYJ131105 VIF131103:VIF131105 VSB131103:VSB131105 WBX131103:WBX131105 WLT131103:WLT131105 WVP131103:WVP131105 H196639:H196641 JD196639:JD196641 SZ196639:SZ196641 ACV196639:ACV196641 AMR196639:AMR196641 AWN196639:AWN196641 BGJ196639:BGJ196641 BQF196639:BQF196641 CAB196639:CAB196641 CJX196639:CJX196641 CTT196639:CTT196641 DDP196639:DDP196641 DNL196639:DNL196641 DXH196639:DXH196641 EHD196639:EHD196641 EQZ196639:EQZ196641 FAV196639:FAV196641 FKR196639:FKR196641 FUN196639:FUN196641 GEJ196639:GEJ196641 GOF196639:GOF196641 GYB196639:GYB196641 HHX196639:HHX196641 HRT196639:HRT196641 IBP196639:IBP196641 ILL196639:ILL196641 IVH196639:IVH196641 JFD196639:JFD196641 JOZ196639:JOZ196641 JYV196639:JYV196641 KIR196639:KIR196641 KSN196639:KSN196641 LCJ196639:LCJ196641 LMF196639:LMF196641 LWB196639:LWB196641 MFX196639:MFX196641 MPT196639:MPT196641 MZP196639:MZP196641 NJL196639:NJL196641 NTH196639:NTH196641 ODD196639:ODD196641 OMZ196639:OMZ196641 OWV196639:OWV196641 PGR196639:PGR196641 PQN196639:PQN196641 QAJ196639:QAJ196641 QKF196639:QKF196641 QUB196639:QUB196641 RDX196639:RDX196641 RNT196639:RNT196641 RXP196639:RXP196641 SHL196639:SHL196641 SRH196639:SRH196641 TBD196639:TBD196641 TKZ196639:TKZ196641 TUV196639:TUV196641 UER196639:UER196641 UON196639:UON196641 UYJ196639:UYJ196641 VIF196639:VIF196641 VSB196639:VSB196641 WBX196639:WBX196641 WLT196639:WLT196641 WVP196639:WVP196641 H262175:H262177 JD262175:JD262177 SZ262175:SZ262177 ACV262175:ACV262177 AMR262175:AMR262177 AWN262175:AWN262177 BGJ262175:BGJ262177 BQF262175:BQF262177 CAB262175:CAB262177 CJX262175:CJX262177 CTT262175:CTT262177 DDP262175:DDP262177 DNL262175:DNL262177 DXH262175:DXH262177 EHD262175:EHD262177 EQZ262175:EQZ262177 FAV262175:FAV262177 FKR262175:FKR262177 FUN262175:FUN262177 GEJ262175:GEJ262177 GOF262175:GOF262177 GYB262175:GYB262177 HHX262175:HHX262177 HRT262175:HRT262177 IBP262175:IBP262177 ILL262175:ILL262177 IVH262175:IVH262177 JFD262175:JFD262177 JOZ262175:JOZ262177 JYV262175:JYV262177 KIR262175:KIR262177 KSN262175:KSN262177 LCJ262175:LCJ262177 LMF262175:LMF262177 LWB262175:LWB262177 MFX262175:MFX262177 MPT262175:MPT262177 MZP262175:MZP262177 NJL262175:NJL262177 NTH262175:NTH262177 ODD262175:ODD262177 OMZ262175:OMZ262177 OWV262175:OWV262177 PGR262175:PGR262177 PQN262175:PQN262177 QAJ262175:QAJ262177 QKF262175:QKF262177 QUB262175:QUB262177 RDX262175:RDX262177 RNT262175:RNT262177 RXP262175:RXP262177 SHL262175:SHL262177 SRH262175:SRH262177 TBD262175:TBD262177 TKZ262175:TKZ262177 TUV262175:TUV262177 UER262175:UER262177 UON262175:UON262177 UYJ262175:UYJ262177 VIF262175:VIF262177 VSB262175:VSB262177 WBX262175:WBX262177 WLT262175:WLT262177 WVP262175:WVP262177 H327711:H327713 JD327711:JD327713 SZ327711:SZ327713 ACV327711:ACV327713 AMR327711:AMR327713 AWN327711:AWN327713 BGJ327711:BGJ327713 BQF327711:BQF327713 CAB327711:CAB327713 CJX327711:CJX327713 CTT327711:CTT327713 DDP327711:DDP327713 DNL327711:DNL327713 DXH327711:DXH327713 EHD327711:EHD327713 EQZ327711:EQZ327713 FAV327711:FAV327713 FKR327711:FKR327713 FUN327711:FUN327713 GEJ327711:GEJ327713 GOF327711:GOF327713 GYB327711:GYB327713 HHX327711:HHX327713 HRT327711:HRT327713 IBP327711:IBP327713 ILL327711:ILL327713 IVH327711:IVH327713 JFD327711:JFD327713 JOZ327711:JOZ327713 JYV327711:JYV327713 KIR327711:KIR327713 KSN327711:KSN327713 LCJ327711:LCJ327713 LMF327711:LMF327713 LWB327711:LWB327713 MFX327711:MFX327713 MPT327711:MPT327713 MZP327711:MZP327713 NJL327711:NJL327713 NTH327711:NTH327713 ODD327711:ODD327713 OMZ327711:OMZ327713 OWV327711:OWV327713 PGR327711:PGR327713 PQN327711:PQN327713 QAJ327711:QAJ327713 QKF327711:QKF327713 QUB327711:QUB327713 RDX327711:RDX327713 RNT327711:RNT327713 RXP327711:RXP327713 SHL327711:SHL327713 SRH327711:SRH327713 TBD327711:TBD327713 TKZ327711:TKZ327713 TUV327711:TUV327713 UER327711:UER327713 UON327711:UON327713 UYJ327711:UYJ327713 VIF327711:VIF327713 VSB327711:VSB327713 WBX327711:WBX327713 WLT327711:WLT327713 WVP327711:WVP327713 H393247:H393249 JD393247:JD393249 SZ393247:SZ393249 ACV393247:ACV393249 AMR393247:AMR393249 AWN393247:AWN393249 BGJ393247:BGJ393249 BQF393247:BQF393249 CAB393247:CAB393249 CJX393247:CJX393249 CTT393247:CTT393249 DDP393247:DDP393249 DNL393247:DNL393249 DXH393247:DXH393249 EHD393247:EHD393249 EQZ393247:EQZ393249 FAV393247:FAV393249 FKR393247:FKR393249 FUN393247:FUN393249 GEJ393247:GEJ393249 GOF393247:GOF393249 GYB393247:GYB393249 HHX393247:HHX393249 HRT393247:HRT393249 IBP393247:IBP393249 ILL393247:ILL393249 IVH393247:IVH393249 JFD393247:JFD393249 JOZ393247:JOZ393249 JYV393247:JYV393249 KIR393247:KIR393249 KSN393247:KSN393249 LCJ393247:LCJ393249 LMF393247:LMF393249 LWB393247:LWB393249 MFX393247:MFX393249 MPT393247:MPT393249 MZP393247:MZP393249 NJL393247:NJL393249 NTH393247:NTH393249 ODD393247:ODD393249 OMZ393247:OMZ393249 OWV393247:OWV393249 PGR393247:PGR393249 PQN393247:PQN393249 QAJ393247:QAJ393249 QKF393247:QKF393249 QUB393247:QUB393249 RDX393247:RDX393249 RNT393247:RNT393249 RXP393247:RXP393249 SHL393247:SHL393249 SRH393247:SRH393249 TBD393247:TBD393249 TKZ393247:TKZ393249 TUV393247:TUV393249 UER393247:UER393249 UON393247:UON393249 UYJ393247:UYJ393249 VIF393247:VIF393249 VSB393247:VSB393249 WBX393247:WBX393249 WLT393247:WLT393249 WVP393247:WVP393249 H458783:H458785 JD458783:JD458785 SZ458783:SZ458785 ACV458783:ACV458785 AMR458783:AMR458785 AWN458783:AWN458785 BGJ458783:BGJ458785 BQF458783:BQF458785 CAB458783:CAB458785 CJX458783:CJX458785 CTT458783:CTT458785 DDP458783:DDP458785 DNL458783:DNL458785 DXH458783:DXH458785 EHD458783:EHD458785 EQZ458783:EQZ458785 FAV458783:FAV458785 FKR458783:FKR458785 FUN458783:FUN458785 GEJ458783:GEJ458785 GOF458783:GOF458785 GYB458783:GYB458785 HHX458783:HHX458785 HRT458783:HRT458785 IBP458783:IBP458785 ILL458783:ILL458785 IVH458783:IVH458785 JFD458783:JFD458785 JOZ458783:JOZ458785 JYV458783:JYV458785 KIR458783:KIR458785 KSN458783:KSN458785 LCJ458783:LCJ458785 LMF458783:LMF458785 LWB458783:LWB458785 MFX458783:MFX458785 MPT458783:MPT458785 MZP458783:MZP458785 NJL458783:NJL458785 NTH458783:NTH458785 ODD458783:ODD458785 OMZ458783:OMZ458785 OWV458783:OWV458785 PGR458783:PGR458785 PQN458783:PQN458785 QAJ458783:QAJ458785 QKF458783:QKF458785 QUB458783:QUB458785 RDX458783:RDX458785 RNT458783:RNT458785 RXP458783:RXP458785 SHL458783:SHL458785 SRH458783:SRH458785 TBD458783:TBD458785 TKZ458783:TKZ458785 TUV458783:TUV458785 UER458783:UER458785 UON458783:UON458785 UYJ458783:UYJ458785 VIF458783:VIF458785 VSB458783:VSB458785 WBX458783:WBX458785 WLT458783:WLT458785 WVP458783:WVP458785 H524319:H524321 JD524319:JD524321 SZ524319:SZ524321 ACV524319:ACV524321 AMR524319:AMR524321 AWN524319:AWN524321 BGJ524319:BGJ524321 BQF524319:BQF524321 CAB524319:CAB524321 CJX524319:CJX524321 CTT524319:CTT524321 DDP524319:DDP524321 DNL524319:DNL524321 DXH524319:DXH524321 EHD524319:EHD524321 EQZ524319:EQZ524321 FAV524319:FAV524321 FKR524319:FKR524321 FUN524319:FUN524321 GEJ524319:GEJ524321 GOF524319:GOF524321 GYB524319:GYB524321 HHX524319:HHX524321 HRT524319:HRT524321 IBP524319:IBP524321 ILL524319:ILL524321 IVH524319:IVH524321 JFD524319:JFD524321 JOZ524319:JOZ524321 JYV524319:JYV524321 KIR524319:KIR524321 KSN524319:KSN524321 LCJ524319:LCJ524321 LMF524319:LMF524321 LWB524319:LWB524321 MFX524319:MFX524321 MPT524319:MPT524321 MZP524319:MZP524321 NJL524319:NJL524321 NTH524319:NTH524321 ODD524319:ODD524321 OMZ524319:OMZ524321 OWV524319:OWV524321 PGR524319:PGR524321 PQN524319:PQN524321 QAJ524319:QAJ524321 QKF524319:QKF524321 QUB524319:QUB524321 RDX524319:RDX524321 RNT524319:RNT524321 RXP524319:RXP524321 SHL524319:SHL524321 SRH524319:SRH524321 TBD524319:TBD524321 TKZ524319:TKZ524321 TUV524319:TUV524321 UER524319:UER524321 UON524319:UON524321 UYJ524319:UYJ524321 VIF524319:VIF524321 VSB524319:VSB524321 WBX524319:WBX524321 WLT524319:WLT524321 WVP524319:WVP524321 H589855:H589857 JD589855:JD589857 SZ589855:SZ589857 ACV589855:ACV589857 AMR589855:AMR589857 AWN589855:AWN589857 BGJ589855:BGJ589857 BQF589855:BQF589857 CAB589855:CAB589857 CJX589855:CJX589857 CTT589855:CTT589857 DDP589855:DDP589857 DNL589855:DNL589857 DXH589855:DXH589857 EHD589855:EHD589857 EQZ589855:EQZ589857 FAV589855:FAV589857 FKR589855:FKR589857 FUN589855:FUN589857 GEJ589855:GEJ589857 GOF589855:GOF589857 GYB589855:GYB589857 HHX589855:HHX589857 HRT589855:HRT589857 IBP589855:IBP589857 ILL589855:ILL589857 IVH589855:IVH589857 JFD589855:JFD589857 JOZ589855:JOZ589857 JYV589855:JYV589857 KIR589855:KIR589857 KSN589855:KSN589857 LCJ589855:LCJ589857 LMF589855:LMF589857 LWB589855:LWB589857 MFX589855:MFX589857 MPT589855:MPT589857 MZP589855:MZP589857 NJL589855:NJL589857 NTH589855:NTH589857 ODD589855:ODD589857 OMZ589855:OMZ589857 OWV589855:OWV589857 PGR589855:PGR589857 PQN589855:PQN589857 QAJ589855:QAJ589857 QKF589855:QKF589857 QUB589855:QUB589857 RDX589855:RDX589857 RNT589855:RNT589857 RXP589855:RXP589857 SHL589855:SHL589857 SRH589855:SRH589857 TBD589855:TBD589857 TKZ589855:TKZ589857 TUV589855:TUV589857 UER589855:UER589857 UON589855:UON589857 UYJ589855:UYJ589857 VIF589855:VIF589857 VSB589855:VSB589857 WBX589855:WBX589857 WLT589855:WLT589857 WVP589855:WVP589857 H655391:H655393 JD655391:JD655393 SZ655391:SZ655393 ACV655391:ACV655393 AMR655391:AMR655393 AWN655391:AWN655393 BGJ655391:BGJ655393 BQF655391:BQF655393 CAB655391:CAB655393 CJX655391:CJX655393 CTT655391:CTT655393 DDP655391:DDP655393 DNL655391:DNL655393 DXH655391:DXH655393 EHD655391:EHD655393 EQZ655391:EQZ655393 FAV655391:FAV655393 FKR655391:FKR655393 FUN655391:FUN655393 GEJ655391:GEJ655393 GOF655391:GOF655393 GYB655391:GYB655393 HHX655391:HHX655393 HRT655391:HRT655393 IBP655391:IBP655393 ILL655391:ILL655393 IVH655391:IVH655393 JFD655391:JFD655393 JOZ655391:JOZ655393 JYV655391:JYV655393 KIR655391:KIR655393 KSN655391:KSN655393 LCJ655391:LCJ655393 LMF655391:LMF655393 LWB655391:LWB655393 MFX655391:MFX655393 MPT655391:MPT655393 MZP655391:MZP655393 NJL655391:NJL655393 NTH655391:NTH655393 ODD655391:ODD655393 OMZ655391:OMZ655393 OWV655391:OWV655393 PGR655391:PGR655393 PQN655391:PQN655393 QAJ655391:QAJ655393 QKF655391:QKF655393 QUB655391:QUB655393 RDX655391:RDX655393 RNT655391:RNT655393 RXP655391:RXP655393 SHL655391:SHL655393 SRH655391:SRH655393 TBD655391:TBD655393 TKZ655391:TKZ655393 TUV655391:TUV655393 UER655391:UER655393 UON655391:UON655393 UYJ655391:UYJ655393 VIF655391:VIF655393 VSB655391:VSB655393 WBX655391:WBX655393 WLT655391:WLT655393 WVP655391:WVP655393 H720927:H720929 JD720927:JD720929 SZ720927:SZ720929 ACV720927:ACV720929 AMR720927:AMR720929 AWN720927:AWN720929 BGJ720927:BGJ720929 BQF720927:BQF720929 CAB720927:CAB720929 CJX720927:CJX720929 CTT720927:CTT720929 DDP720927:DDP720929 DNL720927:DNL720929 DXH720927:DXH720929 EHD720927:EHD720929 EQZ720927:EQZ720929 FAV720927:FAV720929 FKR720927:FKR720929 FUN720927:FUN720929 GEJ720927:GEJ720929 GOF720927:GOF720929 GYB720927:GYB720929 HHX720927:HHX720929 HRT720927:HRT720929 IBP720927:IBP720929 ILL720927:ILL720929 IVH720927:IVH720929 JFD720927:JFD720929 JOZ720927:JOZ720929 JYV720927:JYV720929 KIR720927:KIR720929 KSN720927:KSN720929 LCJ720927:LCJ720929 LMF720927:LMF720929 LWB720927:LWB720929 MFX720927:MFX720929 MPT720927:MPT720929 MZP720927:MZP720929 NJL720927:NJL720929 NTH720927:NTH720929 ODD720927:ODD720929 OMZ720927:OMZ720929 OWV720927:OWV720929 PGR720927:PGR720929 PQN720927:PQN720929 QAJ720927:QAJ720929 QKF720927:QKF720929 QUB720927:QUB720929 RDX720927:RDX720929 RNT720927:RNT720929 RXP720927:RXP720929 SHL720927:SHL720929 SRH720927:SRH720929 TBD720927:TBD720929 TKZ720927:TKZ720929 TUV720927:TUV720929 UER720927:UER720929 UON720927:UON720929 UYJ720927:UYJ720929 VIF720927:VIF720929 VSB720927:VSB720929 WBX720927:WBX720929 WLT720927:WLT720929 WVP720927:WVP720929 H786463:H786465 JD786463:JD786465 SZ786463:SZ786465 ACV786463:ACV786465 AMR786463:AMR786465 AWN786463:AWN786465 BGJ786463:BGJ786465 BQF786463:BQF786465 CAB786463:CAB786465 CJX786463:CJX786465 CTT786463:CTT786465 DDP786463:DDP786465 DNL786463:DNL786465 DXH786463:DXH786465 EHD786463:EHD786465 EQZ786463:EQZ786465 FAV786463:FAV786465 FKR786463:FKR786465 FUN786463:FUN786465 GEJ786463:GEJ786465 GOF786463:GOF786465 GYB786463:GYB786465 HHX786463:HHX786465 HRT786463:HRT786465 IBP786463:IBP786465 ILL786463:ILL786465 IVH786463:IVH786465 JFD786463:JFD786465 JOZ786463:JOZ786465 JYV786463:JYV786465 KIR786463:KIR786465 KSN786463:KSN786465 LCJ786463:LCJ786465 LMF786463:LMF786465 LWB786463:LWB786465 MFX786463:MFX786465 MPT786463:MPT786465 MZP786463:MZP786465 NJL786463:NJL786465 NTH786463:NTH786465 ODD786463:ODD786465 OMZ786463:OMZ786465 OWV786463:OWV786465 PGR786463:PGR786465 PQN786463:PQN786465 QAJ786463:QAJ786465 QKF786463:QKF786465 QUB786463:QUB786465 RDX786463:RDX786465 RNT786463:RNT786465 RXP786463:RXP786465 SHL786463:SHL786465 SRH786463:SRH786465 TBD786463:TBD786465 TKZ786463:TKZ786465 TUV786463:TUV786465 UER786463:UER786465 UON786463:UON786465 UYJ786463:UYJ786465 VIF786463:VIF786465 VSB786463:VSB786465 WBX786463:WBX786465 WLT786463:WLT786465 WVP786463:WVP786465 H851999:H852001 JD851999:JD852001 SZ851999:SZ852001 ACV851999:ACV852001 AMR851999:AMR852001 AWN851999:AWN852001 BGJ851999:BGJ852001 BQF851999:BQF852001 CAB851999:CAB852001 CJX851999:CJX852001 CTT851999:CTT852001 DDP851999:DDP852001 DNL851999:DNL852001 DXH851999:DXH852001 EHD851999:EHD852001 EQZ851999:EQZ852001 FAV851999:FAV852001 FKR851999:FKR852001 FUN851999:FUN852001 GEJ851999:GEJ852001 GOF851999:GOF852001 GYB851999:GYB852001 HHX851999:HHX852001 HRT851999:HRT852001 IBP851999:IBP852001 ILL851999:ILL852001 IVH851999:IVH852001 JFD851999:JFD852001 JOZ851999:JOZ852001 JYV851999:JYV852001 KIR851999:KIR852001 KSN851999:KSN852001 LCJ851999:LCJ852001 LMF851999:LMF852001 LWB851999:LWB852001 MFX851999:MFX852001 MPT851999:MPT852001 MZP851999:MZP852001 NJL851999:NJL852001 NTH851999:NTH852001 ODD851999:ODD852001 OMZ851999:OMZ852001 OWV851999:OWV852001 PGR851999:PGR852001 PQN851999:PQN852001 QAJ851999:QAJ852001 QKF851999:QKF852001 QUB851999:QUB852001 RDX851999:RDX852001 RNT851999:RNT852001 RXP851999:RXP852001 SHL851999:SHL852001 SRH851999:SRH852001 TBD851999:TBD852001 TKZ851999:TKZ852001 TUV851999:TUV852001 UER851999:UER852001 UON851999:UON852001 UYJ851999:UYJ852001 VIF851999:VIF852001 VSB851999:VSB852001 WBX851999:WBX852001 WLT851999:WLT852001 WVP851999:WVP852001 H917535:H917537 JD917535:JD917537 SZ917535:SZ917537 ACV917535:ACV917537 AMR917535:AMR917537 AWN917535:AWN917537 BGJ917535:BGJ917537 BQF917535:BQF917537 CAB917535:CAB917537 CJX917535:CJX917537 CTT917535:CTT917537 DDP917535:DDP917537 DNL917535:DNL917537 DXH917535:DXH917537 EHD917535:EHD917537 EQZ917535:EQZ917537 FAV917535:FAV917537 FKR917535:FKR917537 FUN917535:FUN917537 GEJ917535:GEJ917537 GOF917535:GOF917537 GYB917535:GYB917537 HHX917535:HHX917537 HRT917535:HRT917537 IBP917535:IBP917537 ILL917535:ILL917537 IVH917535:IVH917537 JFD917535:JFD917537 JOZ917535:JOZ917537 JYV917535:JYV917537 KIR917535:KIR917537 KSN917535:KSN917537 LCJ917535:LCJ917537 LMF917535:LMF917537 LWB917535:LWB917537 MFX917535:MFX917537 MPT917535:MPT917537 MZP917535:MZP917537 NJL917535:NJL917537 NTH917535:NTH917537 ODD917535:ODD917537 OMZ917535:OMZ917537 OWV917535:OWV917537 PGR917535:PGR917537 PQN917535:PQN917537 QAJ917535:QAJ917537 QKF917535:QKF917537 QUB917535:QUB917537 RDX917535:RDX917537 RNT917535:RNT917537 RXP917535:RXP917537 SHL917535:SHL917537 SRH917535:SRH917537 TBD917535:TBD917537 TKZ917535:TKZ917537 TUV917535:TUV917537 UER917535:UER917537 UON917535:UON917537 UYJ917535:UYJ917537 VIF917535:VIF917537 VSB917535:VSB917537 WBX917535:WBX917537 WLT917535:WLT917537 WVP917535:WVP917537 H983071:H983073 JD983071:JD983073 SZ983071:SZ983073 ACV983071:ACV983073 AMR983071:AMR983073 AWN983071:AWN983073 BGJ983071:BGJ983073 BQF983071:BQF983073 CAB983071:CAB983073 CJX983071:CJX983073 CTT983071:CTT983073 DDP983071:DDP983073 DNL983071:DNL983073 DXH983071:DXH983073 EHD983071:EHD983073 EQZ983071:EQZ983073 FAV983071:FAV983073 FKR983071:FKR983073 FUN983071:FUN983073 GEJ983071:GEJ983073 GOF983071:GOF983073 GYB983071:GYB983073 HHX983071:HHX983073 HRT983071:HRT983073 IBP983071:IBP983073 ILL983071:ILL983073 IVH983071:IVH983073 JFD983071:JFD983073 JOZ983071:JOZ983073 JYV983071:JYV983073 KIR983071:KIR983073 KSN983071:KSN983073 LCJ983071:LCJ983073 LMF983071:LMF983073 LWB983071:LWB983073 MFX983071:MFX983073 MPT983071:MPT983073 MZP983071:MZP983073 NJL983071:NJL983073 NTH983071:NTH983073 ODD983071:ODD983073 OMZ983071:OMZ983073 OWV983071:OWV983073 PGR983071:PGR983073 PQN983071:PQN983073 QAJ983071:QAJ983073 QKF983071:QKF983073 QUB983071:QUB983073 RDX983071:RDX983073 RNT983071:RNT983073 RXP983071:RXP983073 SHL983071:SHL983073 SRH983071:SRH983073 TBD983071:TBD983073 TKZ983071:TKZ983073 TUV983071:TUV983073 UER983071:UER983073 UON983071:UON983073 UYJ983071:UYJ983073 VIF983071:VIF983073 VSB983071:VSB983073 WBX983071:WBX983073 WLT983071:WLT983073 WVP983071:WVP983073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U24:U25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U65560:U65561 JQ65560:JQ65561 TM65560:TM65561 ADI65560:ADI65561 ANE65560:ANE65561 AXA65560:AXA65561 BGW65560:BGW65561 BQS65560:BQS65561 CAO65560:CAO65561 CKK65560:CKK65561 CUG65560:CUG65561 DEC65560:DEC65561 DNY65560:DNY65561 DXU65560:DXU65561 EHQ65560:EHQ65561 ERM65560:ERM65561 FBI65560:FBI65561 FLE65560:FLE65561 FVA65560:FVA65561 GEW65560:GEW65561 GOS65560:GOS65561 GYO65560:GYO65561 HIK65560:HIK65561 HSG65560:HSG65561 ICC65560:ICC65561 ILY65560:ILY65561 IVU65560:IVU65561 JFQ65560:JFQ65561 JPM65560:JPM65561 JZI65560:JZI65561 KJE65560:KJE65561 KTA65560:KTA65561 LCW65560:LCW65561 LMS65560:LMS65561 LWO65560:LWO65561 MGK65560:MGK65561 MQG65560:MQG65561 NAC65560:NAC65561 NJY65560:NJY65561 NTU65560:NTU65561 ODQ65560:ODQ65561 ONM65560:ONM65561 OXI65560:OXI65561 PHE65560:PHE65561 PRA65560:PRA65561 QAW65560:QAW65561 QKS65560:QKS65561 QUO65560:QUO65561 REK65560:REK65561 ROG65560:ROG65561 RYC65560:RYC65561 SHY65560:SHY65561 SRU65560:SRU65561 TBQ65560:TBQ65561 TLM65560:TLM65561 TVI65560:TVI65561 UFE65560:UFE65561 UPA65560:UPA65561 UYW65560:UYW65561 VIS65560:VIS65561 VSO65560:VSO65561 WCK65560:WCK65561 WMG65560:WMG65561 WWC65560:WWC65561 U131096:U131097 JQ131096:JQ131097 TM131096:TM131097 ADI131096:ADI131097 ANE131096:ANE131097 AXA131096:AXA131097 BGW131096:BGW131097 BQS131096:BQS131097 CAO131096:CAO131097 CKK131096:CKK131097 CUG131096:CUG131097 DEC131096:DEC131097 DNY131096:DNY131097 DXU131096:DXU131097 EHQ131096:EHQ131097 ERM131096:ERM131097 FBI131096:FBI131097 FLE131096:FLE131097 FVA131096:FVA131097 GEW131096:GEW131097 GOS131096:GOS131097 GYO131096:GYO131097 HIK131096:HIK131097 HSG131096:HSG131097 ICC131096:ICC131097 ILY131096:ILY131097 IVU131096:IVU131097 JFQ131096:JFQ131097 JPM131096:JPM131097 JZI131096:JZI131097 KJE131096:KJE131097 KTA131096:KTA131097 LCW131096:LCW131097 LMS131096:LMS131097 LWO131096:LWO131097 MGK131096:MGK131097 MQG131096:MQG131097 NAC131096:NAC131097 NJY131096:NJY131097 NTU131096:NTU131097 ODQ131096:ODQ131097 ONM131096:ONM131097 OXI131096:OXI131097 PHE131096:PHE131097 PRA131096:PRA131097 QAW131096:QAW131097 QKS131096:QKS131097 QUO131096:QUO131097 REK131096:REK131097 ROG131096:ROG131097 RYC131096:RYC131097 SHY131096:SHY131097 SRU131096:SRU131097 TBQ131096:TBQ131097 TLM131096:TLM131097 TVI131096:TVI131097 UFE131096:UFE131097 UPA131096:UPA131097 UYW131096:UYW131097 VIS131096:VIS131097 VSO131096:VSO131097 WCK131096:WCK131097 WMG131096:WMG131097 WWC131096:WWC131097 U196632:U196633 JQ196632:JQ196633 TM196632:TM196633 ADI196632:ADI196633 ANE196632:ANE196633 AXA196632:AXA196633 BGW196632:BGW196633 BQS196632:BQS196633 CAO196632:CAO196633 CKK196632:CKK196633 CUG196632:CUG196633 DEC196632:DEC196633 DNY196632:DNY196633 DXU196632:DXU196633 EHQ196632:EHQ196633 ERM196632:ERM196633 FBI196632:FBI196633 FLE196632:FLE196633 FVA196632:FVA196633 GEW196632:GEW196633 GOS196632:GOS196633 GYO196632:GYO196633 HIK196632:HIK196633 HSG196632:HSG196633 ICC196632:ICC196633 ILY196632:ILY196633 IVU196632:IVU196633 JFQ196632:JFQ196633 JPM196632:JPM196633 JZI196632:JZI196633 KJE196632:KJE196633 KTA196632:KTA196633 LCW196632:LCW196633 LMS196632:LMS196633 LWO196632:LWO196633 MGK196632:MGK196633 MQG196632:MQG196633 NAC196632:NAC196633 NJY196632:NJY196633 NTU196632:NTU196633 ODQ196632:ODQ196633 ONM196632:ONM196633 OXI196632:OXI196633 PHE196632:PHE196633 PRA196632:PRA196633 QAW196632:QAW196633 QKS196632:QKS196633 QUO196632:QUO196633 REK196632:REK196633 ROG196632:ROG196633 RYC196632:RYC196633 SHY196632:SHY196633 SRU196632:SRU196633 TBQ196632:TBQ196633 TLM196632:TLM196633 TVI196632:TVI196633 UFE196632:UFE196633 UPA196632:UPA196633 UYW196632:UYW196633 VIS196632:VIS196633 VSO196632:VSO196633 WCK196632:WCK196633 WMG196632:WMG196633 WWC196632:WWC196633 U262168:U262169 JQ262168:JQ262169 TM262168:TM262169 ADI262168:ADI262169 ANE262168:ANE262169 AXA262168:AXA262169 BGW262168:BGW262169 BQS262168:BQS262169 CAO262168:CAO262169 CKK262168:CKK262169 CUG262168:CUG262169 DEC262168:DEC262169 DNY262168:DNY262169 DXU262168:DXU262169 EHQ262168:EHQ262169 ERM262168:ERM262169 FBI262168:FBI262169 FLE262168:FLE262169 FVA262168:FVA262169 GEW262168:GEW262169 GOS262168:GOS262169 GYO262168:GYO262169 HIK262168:HIK262169 HSG262168:HSG262169 ICC262168:ICC262169 ILY262168:ILY262169 IVU262168:IVU262169 JFQ262168:JFQ262169 JPM262168:JPM262169 JZI262168:JZI262169 KJE262168:KJE262169 KTA262168:KTA262169 LCW262168:LCW262169 LMS262168:LMS262169 LWO262168:LWO262169 MGK262168:MGK262169 MQG262168:MQG262169 NAC262168:NAC262169 NJY262168:NJY262169 NTU262168:NTU262169 ODQ262168:ODQ262169 ONM262168:ONM262169 OXI262168:OXI262169 PHE262168:PHE262169 PRA262168:PRA262169 QAW262168:QAW262169 QKS262168:QKS262169 QUO262168:QUO262169 REK262168:REK262169 ROG262168:ROG262169 RYC262168:RYC262169 SHY262168:SHY262169 SRU262168:SRU262169 TBQ262168:TBQ262169 TLM262168:TLM262169 TVI262168:TVI262169 UFE262168:UFE262169 UPA262168:UPA262169 UYW262168:UYW262169 VIS262168:VIS262169 VSO262168:VSO262169 WCK262168:WCK262169 WMG262168:WMG262169 WWC262168:WWC262169 U327704:U327705 JQ327704:JQ327705 TM327704:TM327705 ADI327704:ADI327705 ANE327704:ANE327705 AXA327704:AXA327705 BGW327704:BGW327705 BQS327704:BQS327705 CAO327704:CAO327705 CKK327704:CKK327705 CUG327704:CUG327705 DEC327704:DEC327705 DNY327704:DNY327705 DXU327704:DXU327705 EHQ327704:EHQ327705 ERM327704:ERM327705 FBI327704:FBI327705 FLE327704:FLE327705 FVA327704:FVA327705 GEW327704:GEW327705 GOS327704:GOS327705 GYO327704:GYO327705 HIK327704:HIK327705 HSG327704:HSG327705 ICC327704:ICC327705 ILY327704:ILY327705 IVU327704:IVU327705 JFQ327704:JFQ327705 JPM327704:JPM327705 JZI327704:JZI327705 KJE327704:KJE327705 KTA327704:KTA327705 LCW327704:LCW327705 LMS327704:LMS327705 LWO327704:LWO327705 MGK327704:MGK327705 MQG327704:MQG327705 NAC327704:NAC327705 NJY327704:NJY327705 NTU327704:NTU327705 ODQ327704:ODQ327705 ONM327704:ONM327705 OXI327704:OXI327705 PHE327704:PHE327705 PRA327704:PRA327705 QAW327704:QAW327705 QKS327704:QKS327705 QUO327704:QUO327705 REK327704:REK327705 ROG327704:ROG327705 RYC327704:RYC327705 SHY327704:SHY327705 SRU327704:SRU327705 TBQ327704:TBQ327705 TLM327704:TLM327705 TVI327704:TVI327705 UFE327704:UFE327705 UPA327704:UPA327705 UYW327704:UYW327705 VIS327704:VIS327705 VSO327704:VSO327705 WCK327704:WCK327705 WMG327704:WMG327705 WWC327704:WWC327705 U393240:U393241 JQ393240:JQ393241 TM393240:TM393241 ADI393240:ADI393241 ANE393240:ANE393241 AXA393240:AXA393241 BGW393240:BGW393241 BQS393240:BQS393241 CAO393240:CAO393241 CKK393240:CKK393241 CUG393240:CUG393241 DEC393240:DEC393241 DNY393240:DNY393241 DXU393240:DXU393241 EHQ393240:EHQ393241 ERM393240:ERM393241 FBI393240:FBI393241 FLE393240:FLE393241 FVA393240:FVA393241 GEW393240:GEW393241 GOS393240:GOS393241 GYO393240:GYO393241 HIK393240:HIK393241 HSG393240:HSG393241 ICC393240:ICC393241 ILY393240:ILY393241 IVU393240:IVU393241 JFQ393240:JFQ393241 JPM393240:JPM393241 JZI393240:JZI393241 KJE393240:KJE393241 KTA393240:KTA393241 LCW393240:LCW393241 LMS393240:LMS393241 LWO393240:LWO393241 MGK393240:MGK393241 MQG393240:MQG393241 NAC393240:NAC393241 NJY393240:NJY393241 NTU393240:NTU393241 ODQ393240:ODQ393241 ONM393240:ONM393241 OXI393240:OXI393241 PHE393240:PHE393241 PRA393240:PRA393241 QAW393240:QAW393241 QKS393240:QKS393241 QUO393240:QUO393241 REK393240:REK393241 ROG393240:ROG393241 RYC393240:RYC393241 SHY393240:SHY393241 SRU393240:SRU393241 TBQ393240:TBQ393241 TLM393240:TLM393241 TVI393240:TVI393241 UFE393240:UFE393241 UPA393240:UPA393241 UYW393240:UYW393241 VIS393240:VIS393241 VSO393240:VSO393241 WCK393240:WCK393241 WMG393240:WMG393241 WWC393240:WWC393241 U458776:U458777 JQ458776:JQ458777 TM458776:TM458777 ADI458776:ADI458777 ANE458776:ANE458777 AXA458776:AXA458777 BGW458776:BGW458777 BQS458776:BQS458777 CAO458776:CAO458777 CKK458776:CKK458777 CUG458776:CUG458777 DEC458776:DEC458777 DNY458776:DNY458777 DXU458776:DXU458777 EHQ458776:EHQ458777 ERM458776:ERM458777 FBI458776:FBI458777 FLE458776:FLE458777 FVA458776:FVA458777 GEW458776:GEW458777 GOS458776:GOS458777 GYO458776:GYO458777 HIK458776:HIK458777 HSG458776:HSG458777 ICC458776:ICC458777 ILY458776:ILY458777 IVU458776:IVU458777 JFQ458776:JFQ458777 JPM458776:JPM458777 JZI458776:JZI458777 KJE458776:KJE458777 KTA458776:KTA458777 LCW458776:LCW458777 LMS458776:LMS458777 LWO458776:LWO458777 MGK458776:MGK458777 MQG458776:MQG458777 NAC458776:NAC458777 NJY458776:NJY458777 NTU458776:NTU458777 ODQ458776:ODQ458777 ONM458776:ONM458777 OXI458776:OXI458777 PHE458776:PHE458777 PRA458776:PRA458777 QAW458776:QAW458777 QKS458776:QKS458777 QUO458776:QUO458777 REK458776:REK458777 ROG458776:ROG458777 RYC458776:RYC458777 SHY458776:SHY458777 SRU458776:SRU458777 TBQ458776:TBQ458777 TLM458776:TLM458777 TVI458776:TVI458777 UFE458776:UFE458777 UPA458776:UPA458777 UYW458776:UYW458777 VIS458776:VIS458777 VSO458776:VSO458777 WCK458776:WCK458777 WMG458776:WMG458777 WWC458776:WWC458777 U524312:U524313 JQ524312:JQ524313 TM524312:TM524313 ADI524312:ADI524313 ANE524312:ANE524313 AXA524312:AXA524313 BGW524312:BGW524313 BQS524312:BQS524313 CAO524312:CAO524313 CKK524312:CKK524313 CUG524312:CUG524313 DEC524312:DEC524313 DNY524312:DNY524313 DXU524312:DXU524313 EHQ524312:EHQ524313 ERM524312:ERM524313 FBI524312:FBI524313 FLE524312:FLE524313 FVA524312:FVA524313 GEW524312:GEW524313 GOS524312:GOS524313 GYO524312:GYO524313 HIK524312:HIK524313 HSG524312:HSG524313 ICC524312:ICC524313 ILY524312:ILY524313 IVU524312:IVU524313 JFQ524312:JFQ524313 JPM524312:JPM524313 JZI524312:JZI524313 KJE524312:KJE524313 KTA524312:KTA524313 LCW524312:LCW524313 LMS524312:LMS524313 LWO524312:LWO524313 MGK524312:MGK524313 MQG524312:MQG524313 NAC524312:NAC524313 NJY524312:NJY524313 NTU524312:NTU524313 ODQ524312:ODQ524313 ONM524312:ONM524313 OXI524312:OXI524313 PHE524312:PHE524313 PRA524312:PRA524313 QAW524312:QAW524313 QKS524312:QKS524313 QUO524312:QUO524313 REK524312:REK524313 ROG524312:ROG524313 RYC524312:RYC524313 SHY524312:SHY524313 SRU524312:SRU524313 TBQ524312:TBQ524313 TLM524312:TLM524313 TVI524312:TVI524313 UFE524312:UFE524313 UPA524312:UPA524313 UYW524312:UYW524313 VIS524312:VIS524313 VSO524312:VSO524313 WCK524312:WCK524313 WMG524312:WMG524313 WWC524312:WWC524313 U589848:U589849 JQ589848:JQ589849 TM589848:TM589849 ADI589848:ADI589849 ANE589848:ANE589849 AXA589848:AXA589849 BGW589848:BGW589849 BQS589848:BQS589849 CAO589848:CAO589849 CKK589848:CKK589849 CUG589848:CUG589849 DEC589848:DEC589849 DNY589848:DNY589849 DXU589848:DXU589849 EHQ589848:EHQ589849 ERM589848:ERM589849 FBI589848:FBI589849 FLE589848:FLE589849 FVA589848:FVA589849 GEW589848:GEW589849 GOS589848:GOS589849 GYO589848:GYO589849 HIK589848:HIK589849 HSG589848:HSG589849 ICC589848:ICC589849 ILY589848:ILY589849 IVU589848:IVU589849 JFQ589848:JFQ589849 JPM589848:JPM589849 JZI589848:JZI589849 KJE589848:KJE589849 KTA589848:KTA589849 LCW589848:LCW589849 LMS589848:LMS589849 LWO589848:LWO589849 MGK589848:MGK589849 MQG589848:MQG589849 NAC589848:NAC589849 NJY589848:NJY589849 NTU589848:NTU589849 ODQ589848:ODQ589849 ONM589848:ONM589849 OXI589848:OXI589849 PHE589848:PHE589849 PRA589848:PRA589849 QAW589848:QAW589849 QKS589848:QKS589849 QUO589848:QUO589849 REK589848:REK589849 ROG589848:ROG589849 RYC589848:RYC589849 SHY589848:SHY589849 SRU589848:SRU589849 TBQ589848:TBQ589849 TLM589848:TLM589849 TVI589848:TVI589849 UFE589848:UFE589849 UPA589848:UPA589849 UYW589848:UYW589849 VIS589848:VIS589849 VSO589848:VSO589849 WCK589848:WCK589849 WMG589848:WMG589849 WWC589848:WWC589849 U655384:U655385 JQ655384:JQ655385 TM655384:TM655385 ADI655384:ADI655385 ANE655384:ANE655385 AXA655384:AXA655385 BGW655384:BGW655385 BQS655384:BQS655385 CAO655384:CAO655385 CKK655384:CKK655385 CUG655384:CUG655385 DEC655384:DEC655385 DNY655384:DNY655385 DXU655384:DXU655385 EHQ655384:EHQ655385 ERM655384:ERM655385 FBI655384:FBI655385 FLE655384:FLE655385 FVA655384:FVA655385 GEW655384:GEW655385 GOS655384:GOS655385 GYO655384:GYO655385 HIK655384:HIK655385 HSG655384:HSG655385 ICC655384:ICC655385 ILY655384:ILY655385 IVU655384:IVU655385 JFQ655384:JFQ655385 JPM655384:JPM655385 JZI655384:JZI655385 KJE655384:KJE655385 KTA655384:KTA655385 LCW655384:LCW655385 LMS655384:LMS655385 LWO655384:LWO655385 MGK655384:MGK655385 MQG655384:MQG655385 NAC655384:NAC655385 NJY655384:NJY655385 NTU655384:NTU655385 ODQ655384:ODQ655385 ONM655384:ONM655385 OXI655384:OXI655385 PHE655384:PHE655385 PRA655384:PRA655385 QAW655384:QAW655385 QKS655384:QKS655385 QUO655384:QUO655385 REK655384:REK655385 ROG655384:ROG655385 RYC655384:RYC655385 SHY655384:SHY655385 SRU655384:SRU655385 TBQ655384:TBQ655385 TLM655384:TLM655385 TVI655384:TVI655385 UFE655384:UFE655385 UPA655384:UPA655385 UYW655384:UYW655385 VIS655384:VIS655385 VSO655384:VSO655385 WCK655384:WCK655385 WMG655384:WMG655385 WWC655384:WWC655385 U720920:U720921 JQ720920:JQ720921 TM720920:TM720921 ADI720920:ADI720921 ANE720920:ANE720921 AXA720920:AXA720921 BGW720920:BGW720921 BQS720920:BQS720921 CAO720920:CAO720921 CKK720920:CKK720921 CUG720920:CUG720921 DEC720920:DEC720921 DNY720920:DNY720921 DXU720920:DXU720921 EHQ720920:EHQ720921 ERM720920:ERM720921 FBI720920:FBI720921 FLE720920:FLE720921 FVA720920:FVA720921 GEW720920:GEW720921 GOS720920:GOS720921 GYO720920:GYO720921 HIK720920:HIK720921 HSG720920:HSG720921 ICC720920:ICC720921 ILY720920:ILY720921 IVU720920:IVU720921 JFQ720920:JFQ720921 JPM720920:JPM720921 JZI720920:JZI720921 KJE720920:KJE720921 KTA720920:KTA720921 LCW720920:LCW720921 LMS720920:LMS720921 LWO720920:LWO720921 MGK720920:MGK720921 MQG720920:MQG720921 NAC720920:NAC720921 NJY720920:NJY720921 NTU720920:NTU720921 ODQ720920:ODQ720921 ONM720920:ONM720921 OXI720920:OXI720921 PHE720920:PHE720921 PRA720920:PRA720921 QAW720920:QAW720921 QKS720920:QKS720921 QUO720920:QUO720921 REK720920:REK720921 ROG720920:ROG720921 RYC720920:RYC720921 SHY720920:SHY720921 SRU720920:SRU720921 TBQ720920:TBQ720921 TLM720920:TLM720921 TVI720920:TVI720921 UFE720920:UFE720921 UPA720920:UPA720921 UYW720920:UYW720921 VIS720920:VIS720921 VSO720920:VSO720921 WCK720920:WCK720921 WMG720920:WMG720921 WWC720920:WWC720921 U786456:U786457 JQ786456:JQ786457 TM786456:TM786457 ADI786456:ADI786457 ANE786456:ANE786457 AXA786456:AXA786457 BGW786456:BGW786457 BQS786456:BQS786457 CAO786456:CAO786457 CKK786456:CKK786457 CUG786456:CUG786457 DEC786456:DEC786457 DNY786456:DNY786457 DXU786456:DXU786457 EHQ786456:EHQ786457 ERM786456:ERM786457 FBI786456:FBI786457 FLE786456:FLE786457 FVA786456:FVA786457 GEW786456:GEW786457 GOS786456:GOS786457 GYO786456:GYO786457 HIK786456:HIK786457 HSG786456:HSG786457 ICC786456:ICC786457 ILY786456:ILY786457 IVU786456:IVU786457 JFQ786456:JFQ786457 JPM786456:JPM786457 JZI786456:JZI786457 KJE786456:KJE786457 KTA786456:KTA786457 LCW786456:LCW786457 LMS786456:LMS786457 LWO786456:LWO786457 MGK786456:MGK786457 MQG786456:MQG786457 NAC786456:NAC786457 NJY786456:NJY786457 NTU786456:NTU786457 ODQ786456:ODQ786457 ONM786456:ONM786457 OXI786456:OXI786457 PHE786456:PHE786457 PRA786456:PRA786457 QAW786456:QAW786457 QKS786456:QKS786457 QUO786456:QUO786457 REK786456:REK786457 ROG786456:ROG786457 RYC786456:RYC786457 SHY786456:SHY786457 SRU786456:SRU786457 TBQ786456:TBQ786457 TLM786456:TLM786457 TVI786456:TVI786457 UFE786456:UFE786457 UPA786456:UPA786457 UYW786456:UYW786457 VIS786456:VIS786457 VSO786456:VSO786457 WCK786456:WCK786457 WMG786456:WMG786457 WWC786456:WWC786457 U851992:U851993 JQ851992:JQ851993 TM851992:TM851993 ADI851992:ADI851993 ANE851992:ANE851993 AXA851992:AXA851993 BGW851992:BGW851993 BQS851992:BQS851993 CAO851992:CAO851993 CKK851992:CKK851993 CUG851992:CUG851993 DEC851992:DEC851993 DNY851992:DNY851993 DXU851992:DXU851993 EHQ851992:EHQ851993 ERM851992:ERM851993 FBI851992:FBI851993 FLE851992:FLE851993 FVA851992:FVA851993 GEW851992:GEW851993 GOS851992:GOS851993 GYO851992:GYO851993 HIK851992:HIK851993 HSG851992:HSG851993 ICC851992:ICC851993 ILY851992:ILY851993 IVU851992:IVU851993 JFQ851992:JFQ851993 JPM851992:JPM851993 JZI851992:JZI851993 KJE851992:KJE851993 KTA851992:KTA851993 LCW851992:LCW851993 LMS851992:LMS851993 LWO851992:LWO851993 MGK851992:MGK851993 MQG851992:MQG851993 NAC851992:NAC851993 NJY851992:NJY851993 NTU851992:NTU851993 ODQ851992:ODQ851993 ONM851992:ONM851993 OXI851992:OXI851993 PHE851992:PHE851993 PRA851992:PRA851993 QAW851992:QAW851993 QKS851992:QKS851993 QUO851992:QUO851993 REK851992:REK851993 ROG851992:ROG851993 RYC851992:RYC851993 SHY851992:SHY851993 SRU851992:SRU851993 TBQ851992:TBQ851993 TLM851992:TLM851993 TVI851992:TVI851993 UFE851992:UFE851993 UPA851992:UPA851993 UYW851992:UYW851993 VIS851992:VIS851993 VSO851992:VSO851993 WCK851992:WCK851993 WMG851992:WMG851993 WWC851992:WWC851993 U917528:U917529 JQ917528:JQ917529 TM917528:TM917529 ADI917528:ADI917529 ANE917528:ANE917529 AXA917528:AXA917529 BGW917528:BGW917529 BQS917528:BQS917529 CAO917528:CAO917529 CKK917528:CKK917529 CUG917528:CUG917529 DEC917528:DEC917529 DNY917528:DNY917529 DXU917528:DXU917529 EHQ917528:EHQ917529 ERM917528:ERM917529 FBI917528:FBI917529 FLE917528:FLE917529 FVA917528:FVA917529 GEW917528:GEW917529 GOS917528:GOS917529 GYO917528:GYO917529 HIK917528:HIK917529 HSG917528:HSG917529 ICC917528:ICC917529 ILY917528:ILY917529 IVU917528:IVU917529 JFQ917528:JFQ917529 JPM917528:JPM917529 JZI917528:JZI917529 KJE917528:KJE917529 KTA917528:KTA917529 LCW917528:LCW917529 LMS917528:LMS917529 LWO917528:LWO917529 MGK917528:MGK917529 MQG917528:MQG917529 NAC917528:NAC917529 NJY917528:NJY917529 NTU917528:NTU917529 ODQ917528:ODQ917529 ONM917528:ONM917529 OXI917528:OXI917529 PHE917528:PHE917529 PRA917528:PRA917529 QAW917528:QAW917529 QKS917528:QKS917529 QUO917528:QUO917529 REK917528:REK917529 ROG917528:ROG917529 RYC917528:RYC917529 SHY917528:SHY917529 SRU917528:SRU917529 TBQ917528:TBQ917529 TLM917528:TLM917529 TVI917528:TVI917529 UFE917528:UFE917529 UPA917528:UPA917529 UYW917528:UYW917529 VIS917528:VIS917529 VSO917528:VSO917529 WCK917528:WCK917529 WMG917528:WMG917529 WWC917528:WWC917529 U983064:U983065 JQ983064:JQ983065 TM983064:TM983065 ADI983064:ADI983065 ANE983064:ANE983065 AXA983064:AXA983065 BGW983064:BGW983065 BQS983064:BQS983065 CAO983064:CAO983065 CKK983064:CKK983065 CUG983064:CUG983065 DEC983064:DEC983065 DNY983064:DNY983065 DXU983064:DXU983065 EHQ983064:EHQ983065 ERM983064:ERM983065 FBI983064:FBI983065 FLE983064:FLE983065 FVA983064:FVA983065 GEW983064:GEW983065 GOS983064:GOS983065 GYO983064:GYO983065 HIK983064:HIK983065 HSG983064:HSG983065 ICC983064:ICC983065 ILY983064:ILY983065 IVU983064:IVU983065 JFQ983064:JFQ983065 JPM983064:JPM983065 JZI983064:JZI983065 KJE983064:KJE983065 KTA983064:KTA983065 LCW983064:LCW983065 LMS983064:LMS983065 LWO983064:LWO983065 MGK983064:MGK983065 MQG983064:MQG983065 NAC983064:NAC983065 NJY983064:NJY983065 NTU983064:NTU983065 ODQ983064:ODQ983065 ONM983064:ONM983065 OXI983064:OXI983065 PHE983064:PHE983065 PRA983064:PRA983065 QAW983064:QAW983065 QKS983064:QKS983065 QUO983064:QUO983065 REK983064:REK983065 ROG983064:ROG983065 RYC983064:RYC983065 SHY983064:SHY983065 SRU983064:SRU983065 TBQ983064:TBQ983065 TLM983064:TLM983065 TVI983064:TVI983065 UFE983064:UFE983065 UPA983064:UPA983065 UYW983064:UYW983065 VIS983064:VIS983065 VSO983064:VSO983065 WCK983064:WCK983065 WMG983064:WMG983065 WWC983064:WWC983065 I8:I14 JE8:JE14 TA8:TA14 ACW8:ACW14 AMS8:AMS14 AWO8:AWO14 BGK8:BGK14 BQG8:BQG14 CAC8:CAC14 CJY8:CJY14 CTU8:CTU14 DDQ8:DDQ14 DNM8:DNM14 DXI8:DXI14 EHE8:EHE14 ERA8:ERA14 FAW8:FAW14 FKS8:FKS14 FUO8:FUO14 GEK8:GEK14 GOG8:GOG14 GYC8:GYC14 HHY8:HHY14 HRU8:HRU14 IBQ8:IBQ14 ILM8:ILM14 IVI8:IVI14 JFE8:JFE14 JPA8:JPA14 JYW8:JYW14 KIS8:KIS14 KSO8:KSO14 LCK8:LCK14 LMG8:LMG14 LWC8:LWC14 MFY8:MFY14 MPU8:MPU14 MZQ8:MZQ14 NJM8:NJM14 NTI8:NTI14 ODE8:ODE14 ONA8:ONA14 OWW8:OWW14 PGS8:PGS14 PQO8:PQO14 QAK8:QAK14 QKG8:QKG14 QUC8:QUC14 RDY8:RDY14 RNU8:RNU14 RXQ8:RXQ14 SHM8:SHM14 SRI8:SRI14 TBE8:TBE14 TLA8:TLA14 TUW8:TUW14 UES8:UES14 UOO8:UOO14 UYK8:UYK14 VIG8:VIG14 VSC8:VSC14 WBY8:WBY14 WLU8:WLU14 WVQ8:WVQ14 I65544:I65550 JE65544:JE65550 TA65544:TA65550 ACW65544:ACW65550 AMS65544:AMS65550 AWO65544:AWO65550 BGK65544:BGK65550 BQG65544:BQG65550 CAC65544:CAC65550 CJY65544:CJY65550 CTU65544:CTU65550 DDQ65544:DDQ65550 DNM65544:DNM65550 DXI65544:DXI65550 EHE65544:EHE65550 ERA65544:ERA65550 FAW65544:FAW65550 FKS65544:FKS65550 FUO65544:FUO65550 GEK65544:GEK65550 GOG65544:GOG65550 GYC65544:GYC65550 HHY65544:HHY65550 HRU65544:HRU65550 IBQ65544:IBQ65550 ILM65544:ILM65550 IVI65544:IVI65550 JFE65544:JFE65550 JPA65544:JPA65550 JYW65544:JYW65550 KIS65544:KIS65550 KSO65544:KSO65550 LCK65544:LCK65550 LMG65544:LMG65550 LWC65544:LWC65550 MFY65544:MFY65550 MPU65544:MPU65550 MZQ65544:MZQ65550 NJM65544:NJM65550 NTI65544:NTI65550 ODE65544:ODE65550 ONA65544:ONA65550 OWW65544:OWW65550 PGS65544:PGS65550 PQO65544:PQO65550 QAK65544:QAK65550 QKG65544:QKG65550 QUC65544:QUC65550 RDY65544:RDY65550 RNU65544:RNU65550 RXQ65544:RXQ65550 SHM65544:SHM65550 SRI65544:SRI65550 TBE65544:TBE65550 TLA65544:TLA65550 TUW65544:TUW65550 UES65544:UES65550 UOO65544:UOO65550 UYK65544:UYK65550 VIG65544:VIG65550 VSC65544:VSC65550 WBY65544:WBY65550 WLU65544:WLU65550 WVQ65544:WVQ65550 I131080:I131086 JE131080:JE131086 TA131080:TA131086 ACW131080:ACW131086 AMS131080:AMS131086 AWO131080:AWO131086 BGK131080:BGK131086 BQG131080:BQG131086 CAC131080:CAC131086 CJY131080:CJY131086 CTU131080:CTU131086 DDQ131080:DDQ131086 DNM131080:DNM131086 DXI131080:DXI131086 EHE131080:EHE131086 ERA131080:ERA131086 FAW131080:FAW131086 FKS131080:FKS131086 FUO131080:FUO131086 GEK131080:GEK131086 GOG131080:GOG131086 GYC131080:GYC131086 HHY131080:HHY131086 HRU131080:HRU131086 IBQ131080:IBQ131086 ILM131080:ILM131086 IVI131080:IVI131086 JFE131080:JFE131086 JPA131080:JPA131086 JYW131080:JYW131086 KIS131080:KIS131086 KSO131080:KSO131086 LCK131080:LCK131086 LMG131080:LMG131086 LWC131080:LWC131086 MFY131080:MFY131086 MPU131080:MPU131086 MZQ131080:MZQ131086 NJM131080:NJM131086 NTI131080:NTI131086 ODE131080:ODE131086 ONA131080:ONA131086 OWW131080:OWW131086 PGS131080:PGS131086 PQO131080:PQO131086 QAK131080:QAK131086 QKG131080:QKG131086 QUC131080:QUC131086 RDY131080:RDY131086 RNU131080:RNU131086 RXQ131080:RXQ131086 SHM131080:SHM131086 SRI131080:SRI131086 TBE131080:TBE131086 TLA131080:TLA131086 TUW131080:TUW131086 UES131080:UES131086 UOO131080:UOO131086 UYK131080:UYK131086 VIG131080:VIG131086 VSC131080:VSC131086 WBY131080:WBY131086 WLU131080:WLU131086 WVQ131080:WVQ131086 I196616:I196622 JE196616:JE196622 TA196616:TA196622 ACW196616:ACW196622 AMS196616:AMS196622 AWO196616:AWO196622 BGK196616:BGK196622 BQG196616:BQG196622 CAC196616:CAC196622 CJY196616:CJY196622 CTU196616:CTU196622 DDQ196616:DDQ196622 DNM196616:DNM196622 DXI196616:DXI196622 EHE196616:EHE196622 ERA196616:ERA196622 FAW196616:FAW196622 FKS196616:FKS196622 FUO196616:FUO196622 GEK196616:GEK196622 GOG196616:GOG196622 GYC196616:GYC196622 HHY196616:HHY196622 HRU196616:HRU196622 IBQ196616:IBQ196622 ILM196616:ILM196622 IVI196616:IVI196622 JFE196616:JFE196622 JPA196616:JPA196622 JYW196616:JYW196622 KIS196616:KIS196622 KSO196616:KSO196622 LCK196616:LCK196622 LMG196616:LMG196622 LWC196616:LWC196622 MFY196616:MFY196622 MPU196616:MPU196622 MZQ196616:MZQ196622 NJM196616:NJM196622 NTI196616:NTI196622 ODE196616:ODE196622 ONA196616:ONA196622 OWW196616:OWW196622 PGS196616:PGS196622 PQO196616:PQO196622 QAK196616:QAK196622 QKG196616:QKG196622 QUC196616:QUC196622 RDY196616:RDY196622 RNU196616:RNU196622 RXQ196616:RXQ196622 SHM196616:SHM196622 SRI196616:SRI196622 TBE196616:TBE196622 TLA196616:TLA196622 TUW196616:TUW196622 UES196616:UES196622 UOO196616:UOO196622 UYK196616:UYK196622 VIG196616:VIG196622 VSC196616:VSC196622 WBY196616:WBY196622 WLU196616:WLU196622 WVQ196616:WVQ196622 I262152:I262158 JE262152:JE262158 TA262152:TA262158 ACW262152:ACW262158 AMS262152:AMS262158 AWO262152:AWO262158 BGK262152:BGK262158 BQG262152:BQG262158 CAC262152:CAC262158 CJY262152:CJY262158 CTU262152:CTU262158 DDQ262152:DDQ262158 DNM262152:DNM262158 DXI262152:DXI262158 EHE262152:EHE262158 ERA262152:ERA262158 FAW262152:FAW262158 FKS262152:FKS262158 FUO262152:FUO262158 GEK262152:GEK262158 GOG262152:GOG262158 GYC262152:GYC262158 HHY262152:HHY262158 HRU262152:HRU262158 IBQ262152:IBQ262158 ILM262152:ILM262158 IVI262152:IVI262158 JFE262152:JFE262158 JPA262152:JPA262158 JYW262152:JYW262158 KIS262152:KIS262158 KSO262152:KSO262158 LCK262152:LCK262158 LMG262152:LMG262158 LWC262152:LWC262158 MFY262152:MFY262158 MPU262152:MPU262158 MZQ262152:MZQ262158 NJM262152:NJM262158 NTI262152:NTI262158 ODE262152:ODE262158 ONA262152:ONA262158 OWW262152:OWW262158 PGS262152:PGS262158 PQO262152:PQO262158 QAK262152:QAK262158 QKG262152:QKG262158 QUC262152:QUC262158 RDY262152:RDY262158 RNU262152:RNU262158 RXQ262152:RXQ262158 SHM262152:SHM262158 SRI262152:SRI262158 TBE262152:TBE262158 TLA262152:TLA262158 TUW262152:TUW262158 UES262152:UES262158 UOO262152:UOO262158 UYK262152:UYK262158 VIG262152:VIG262158 VSC262152:VSC262158 WBY262152:WBY262158 WLU262152:WLU262158 WVQ262152:WVQ262158 I327688:I327694 JE327688:JE327694 TA327688:TA327694 ACW327688:ACW327694 AMS327688:AMS327694 AWO327688:AWO327694 BGK327688:BGK327694 BQG327688:BQG327694 CAC327688:CAC327694 CJY327688:CJY327694 CTU327688:CTU327694 DDQ327688:DDQ327694 DNM327688:DNM327694 DXI327688:DXI327694 EHE327688:EHE327694 ERA327688:ERA327694 FAW327688:FAW327694 FKS327688:FKS327694 FUO327688:FUO327694 GEK327688:GEK327694 GOG327688:GOG327694 GYC327688:GYC327694 HHY327688:HHY327694 HRU327688:HRU327694 IBQ327688:IBQ327694 ILM327688:ILM327694 IVI327688:IVI327694 JFE327688:JFE327694 JPA327688:JPA327694 JYW327688:JYW327694 KIS327688:KIS327694 KSO327688:KSO327694 LCK327688:LCK327694 LMG327688:LMG327694 LWC327688:LWC327694 MFY327688:MFY327694 MPU327688:MPU327694 MZQ327688:MZQ327694 NJM327688:NJM327694 NTI327688:NTI327694 ODE327688:ODE327694 ONA327688:ONA327694 OWW327688:OWW327694 PGS327688:PGS327694 PQO327688:PQO327694 QAK327688:QAK327694 QKG327688:QKG327694 QUC327688:QUC327694 RDY327688:RDY327694 RNU327688:RNU327694 RXQ327688:RXQ327694 SHM327688:SHM327694 SRI327688:SRI327694 TBE327688:TBE327694 TLA327688:TLA327694 TUW327688:TUW327694 UES327688:UES327694 UOO327688:UOO327694 UYK327688:UYK327694 VIG327688:VIG327694 VSC327688:VSC327694 WBY327688:WBY327694 WLU327688:WLU327694 WVQ327688:WVQ327694 I393224:I393230 JE393224:JE393230 TA393224:TA393230 ACW393224:ACW393230 AMS393224:AMS393230 AWO393224:AWO393230 BGK393224:BGK393230 BQG393224:BQG393230 CAC393224:CAC393230 CJY393224:CJY393230 CTU393224:CTU393230 DDQ393224:DDQ393230 DNM393224:DNM393230 DXI393224:DXI393230 EHE393224:EHE393230 ERA393224:ERA393230 FAW393224:FAW393230 FKS393224:FKS393230 FUO393224:FUO393230 GEK393224:GEK393230 GOG393224:GOG393230 GYC393224:GYC393230 HHY393224:HHY393230 HRU393224:HRU393230 IBQ393224:IBQ393230 ILM393224:ILM393230 IVI393224:IVI393230 JFE393224:JFE393230 JPA393224:JPA393230 JYW393224:JYW393230 KIS393224:KIS393230 KSO393224:KSO393230 LCK393224:LCK393230 LMG393224:LMG393230 LWC393224:LWC393230 MFY393224:MFY393230 MPU393224:MPU393230 MZQ393224:MZQ393230 NJM393224:NJM393230 NTI393224:NTI393230 ODE393224:ODE393230 ONA393224:ONA393230 OWW393224:OWW393230 PGS393224:PGS393230 PQO393224:PQO393230 QAK393224:QAK393230 QKG393224:QKG393230 QUC393224:QUC393230 RDY393224:RDY393230 RNU393224:RNU393230 RXQ393224:RXQ393230 SHM393224:SHM393230 SRI393224:SRI393230 TBE393224:TBE393230 TLA393224:TLA393230 TUW393224:TUW393230 UES393224:UES393230 UOO393224:UOO393230 UYK393224:UYK393230 VIG393224:VIG393230 VSC393224:VSC393230 WBY393224:WBY393230 WLU393224:WLU393230 WVQ393224:WVQ393230 I458760:I458766 JE458760:JE458766 TA458760:TA458766 ACW458760:ACW458766 AMS458760:AMS458766 AWO458760:AWO458766 BGK458760:BGK458766 BQG458760:BQG458766 CAC458760:CAC458766 CJY458760:CJY458766 CTU458760:CTU458766 DDQ458760:DDQ458766 DNM458760:DNM458766 DXI458760:DXI458766 EHE458760:EHE458766 ERA458760:ERA458766 FAW458760:FAW458766 FKS458760:FKS458766 FUO458760:FUO458766 GEK458760:GEK458766 GOG458760:GOG458766 GYC458760:GYC458766 HHY458760:HHY458766 HRU458760:HRU458766 IBQ458760:IBQ458766 ILM458760:ILM458766 IVI458760:IVI458766 JFE458760:JFE458766 JPA458760:JPA458766 JYW458760:JYW458766 KIS458760:KIS458766 KSO458760:KSO458766 LCK458760:LCK458766 LMG458760:LMG458766 LWC458760:LWC458766 MFY458760:MFY458766 MPU458760:MPU458766 MZQ458760:MZQ458766 NJM458760:NJM458766 NTI458760:NTI458766 ODE458760:ODE458766 ONA458760:ONA458766 OWW458760:OWW458766 PGS458760:PGS458766 PQO458760:PQO458766 QAK458760:QAK458766 QKG458760:QKG458766 QUC458760:QUC458766 RDY458760:RDY458766 RNU458760:RNU458766 RXQ458760:RXQ458766 SHM458760:SHM458766 SRI458760:SRI458766 TBE458760:TBE458766 TLA458760:TLA458766 TUW458760:TUW458766 UES458760:UES458766 UOO458760:UOO458766 UYK458760:UYK458766 VIG458760:VIG458766 VSC458760:VSC458766 WBY458760:WBY458766 WLU458760:WLU458766 WVQ458760:WVQ458766 I524296:I524302 JE524296:JE524302 TA524296:TA524302 ACW524296:ACW524302 AMS524296:AMS524302 AWO524296:AWO524302 BGK524296:BGK524302 BQG524296:BQG524302 CAC524296:CAC524302 CJY524296:CJY524302 CTU524296:CTU524302 DDQ524296:DDQ524302 DNM524296:DNM524302 DXI524296:DXI524302 EHE524296:EHE524302 ERA524296:ERA524302 FAW524296:FAW524302 FKS524296:FKS524302 FUO524296:FUO524302 GEK524296:GEK524302 GOG524296:GOG524302 GYC524296:GYC524302 HHY524296:HHY524302 HRU524296:HRU524302 IBQ524296:IBQ524302 ILM524296:ILM524302 IVI524296:IVI524302 JFE524296:JFE524302 JPA524296:JPA524302 JYW524296:JYW524302 KIS524296:KIS524302 KSO524296:KSO524302 LCK524296:LCK524302 LMG524296:LMG524302 LWC524296:LWC524302 MFY524296:MFY524302 MPU524296:MPU524302 MZQ524296:MZQ524302 NJM524296:NJM524302 NTI524296:NTI524302 ODE524296:ODE524302 ONA524296:ONA524302 OWW524296:OWW524302 PGS524296:PGS524302 PQO524296:PQO524302 QAK524296:QAK524302 QKG524296:QKG524302 QUC524296:QUC524302 RDY524296:RDY524302 RNU524296:RNU524302 RXQ524296:RXQ524302 SHM524296:SHM524302 SRI524296:SRI524302 TBE524296:TBE524302 TLA524296:TLA524302 TUW524296:TUW524302 UES524296:UES524302 UOO524296:UOO524302 UYK524296:UYK524302 VIG524296:VIG524302 VSC524296:VSC524302 WBY524296:WBY524302 WLU524296:WLU524302 WVQ524296:WVQ524302 I589832:I589838 JE589832:JE589838 TA589832:TA589838 ACW589832:ACW589838 AMS589832:AMS589838 AWO589832:AWO589838 BGK589832:BGK589838 BQG589832:BQG589838 CAC589832:CAC589838 CJY589832:CJY589838 CTU589832:CTU589838 DDQ589832:DDQ589838 DNM589832:DNM589838 DXI589832:DXI589838 EHE589832:EHE589838 ERA589832:ERA589838 FAW589832:FAW589838 FKS589832:FKS589838 FUO589832:FUO589838 GEK589832:GEK589838 GOG589832:GOG589838 GYC589832:GYC589838 HHY589832:HHY589838 HRU589832:HRU589838 IBQ589832:IBQ589838 ILM589832:ILM589838 IVI589832:IVI589838 JFE589832:JFE589838 JPA589832:JPA589838 JYW589832:JYW589838 KIS589832:KIS589838 KSO589832:KSO589838 LCK589832:LCK589838 LMG589832:LMG589838 LWC589832:LWC589838 MFY589832:MFY589838 MPU589832:MPU589838 MZQ589832:MZQ589838 NJM589832:NJM589838 NTI589832:NTI589838 ODE589832:ODE589838 ONA589832:ONA589838 OWW589832:OWW589838 PGS589832:PGS589838 PQO589832:PQO589838 QAK589832:QAK589838 QKG589832:QKG589838 QUC589832:QUC589838 RDY589832:RDY589838 RNU589832:RNU589838 RXQ589832:RXQ589838 SHM589832:SHM589838 SRI589832:SRI589838 TBE589832:TBE589838 TLA589832:TLA589838 TUW589832:TUW589838 UES589832:UES589838 UOO589832:UOO589838 UYK589832:UYK589838 VIG589832:VIG589838 VSC589832:VSC589838 WBY589832:WBY589838 WLU589832:WLU589838 WVQ589832:WVQ589838 I655368:I655374 JE655368:JE655374 TA655368:TA655374 ACW655368:ACW655374 AMS655368:AMS655374 AWO655368:AWO655374 BGK655368:BGK655374 BQG655368:BQG655374 CAC655368:CAC655374 CJY655368:CJY655374 CTU655368:CTU655374 DDQ655368:DDQ655374 DNM655368:DNM655374 DXI655368:DXI655374 EHE655368:EHE655374 ERA655368:ERA655374 FAW655368:FAW655374 FKS655368:FKS655374 FUO655368:FUO655374 GEK655368:GEK655374 GOG655368:GOG655374 GYC655368:GYC655374 HHY655368:HHY655374 HRU655368:HRU655374 IBQ655368:IBQ655374 ILM655368:ILM655374 IVI655368:IVI655374 JFE655368:JFE655374 JPA655368:JPA655374 JYW655368:JYW655374 KIS655368:KIS655374 KSO655368:KSO655374 LCK655368:LCK655374 LMG655368:LMG655374 LWC655368:LWC655374 MFY655368:MFY655374 MPU655368:MPU655374 MZQ655368:MZQ655374 NJM655368:NJM655374 NTI655368:NTI655374 ODE655368:ODE655374 ONA655368:ONA655374 OWW655368:OWW655374 PGS655368:PGS655374 PQO655368:PQO655374 QAK655368:QAK655374 QKG655368:QKG655374 QUC655368:QUC655374 RDY655368:RDY655374 RNU655368:RNU655374 RXQ655368:RXQ655374 SHM655368:SHM655374 SRI655368:SRI655374 TBE655368:TBE655374 TLA655368:TLA655374 TUW655368:TUW655374 UES655368:UES655374 UOO655368:UOO655374 UYK655368:UYK655374 VIG655368:VIG655374 VSC655368:VSC655374 WBY655368:WBY655374 WLU655368:WLU655374 WVQ655368:WVQ655374 I720904:I720910 JE720904:JE720910 TA720904:TA720910 ACW720904:ACW720910 AMS720904:AMS720910 AWO720904:AWO720910 BGK720904:BGK720910 BQG720904:BQG720910 CAC720904:CAC720910 CJY720904:CJY720910 CTU720904:CTU720910 DDQ720904:DDQ720910 DNM720904:DNM720910 DXI720904:DXI720910 EHE720904:EHE720910 ERA720904:ERA720910 FAW720904:FAW720910 FKS720904:FKS720910 FUO720904:FUO720910 GEK720904:GEK720910 GOG720904:GOG720910 GYC720904:GYC720910 HHY720904:HHY720910 HRU720904:HRU720910 IBQ720904:IBQ720910 ILM720904:ILM720910 IVI720904:IVI720910 JFE720904:JFE720910 JPA720904:JPA720910 JYW720904:JYW720910 KIS720904:KIS720910 KSO720904:KSO720910 LCK720904:LCK720910 LMG720904:LMG720910 LWC720904:LWC720910 MFY720904:MFY720910 MPU720904:MPU720910 MZQ720904:MZQ720910 NJM720904:NJM720910 NTI720904:NTI720910 ODE720904:ODE720910 ONA720904:ONA720910 OWW720904:OWW720910 PGS720904:PGS720910 PQO720904:PQO720910 QAK720904:QAK720910 QKG720904:QKG720910 QUC720904:QUC720910 RDY720904:RDY720910 RNU720904:RNU720910 RXQ720904:RXQ720910 SHM720904:SHM720910 SRI720904:SRI720910 TBE720904:TBE720910 TLA720904:TLA720910 TUW720904:TUW720910 UES720904:UES720910 UOO720904:UOO720910 UYK720904:UYK720910 VIG720904:VIG720910 VSC720904:VSC720910 WBY720904:WBY720910 WLU720904:WLU720910 WVQ720904:WVQ720910 I786440:I786446 JE786440:JE786446 TA786440:TA786446 ACW786440:ACW786446 AMS786440:AMS786446 AWO786440:AWO786446 BGK786440:BGK786446 BQG786440:BQG786446 CAC786440:CAC786446 CJY786440:CJY786446 CTU786440:CTU786446 DDQ786440:DDQ786446 DNM786440:DNM786446 DXI786440:DXI786446 EHE786440:EHE786446 ERA786440:ERA786446 FAW786440:FAW786446 FKS786440:FKS786446 FUO786440:FUO786446 GEK786440:GEK786446 GOG786440:GOG786446 GYC786440:GYC786446 HHY786440:HHY786446 HRU786440:HRU786446 IBQ786440:IBQ786446 ILM786440:ILM786446 IVI786440:IVI786446 JFE786440:JFE786446 JPA786440:JPA786446 JYW786440:JYW786446 KIS786440:KIS786446 KSO786440:KSO786446 LCK786440:LCK786446 LMG786440:LMG786446 LWC786440:LWC786446 MFY786440:MFY786446 MPU786440:MPU786446 MZQ786440:MZQ786446 NJM786440:NJM786446 NTI786440:NTI786446 ODE786440:ODE786446 ONA786440:ONA786446 OWW786440:OWW786446 PGS786440:PGS786446 PQO786440:PQO786446 QAK786440:QAK786446 QKG786440:QKG786446 QUC786440:QUC786446 RDY786440:RDY786446 RNU786440:RNU786446 RXQ786440:RXQ786446 SHM786440:SHM786446 SRI786440:SRI786446 TBE786440:TBE786446 TLA786440:TLA786446 TUW786440:TUW786446 UES786440:UES786446 UOO786440:UOO786446 UYK786440:UYK786446 VIG786440:VIG786446 VSC786440:VSC786446 WBY786440:WBY786446 WLU786440:WLU786446 WVQ786440:WVQ786446 I851976:I851982 JE851976:JE851982 TA851976:TA851982 ACW851976:ACW851982 AMS851976:AMS851982 AWO851976:AWO851982 BGK851976:BGK851982 BQG851976:BQG851982 CAC851976:CAC851982 CJY851976:CJY851982 CTU851976:CTU851982 DDQ851976:DDQ851982 DNM851976:DNM851982 DXI851976:DXI851982 EHE851976:EHE851982 ERA851976:ERA851982 FAW851976:FAW851982 FKS851976:FKS851982 FUO851976:FUO851982 GEK851976:GEK851982 GOG851976:GOG851982 GYC851976:GYC851982 HHY851976:HHY851982 HRU851976:HRU851982 IBQ851976:IBQ851982 ILM851976:ILM851982 IVI851976:IVI851982 JFE851976:JFE851982 JPA851976:JPA851982 JYW851976:JYW851982 KIS851976:KIS851982 KSO851976:KSO851982 LCK851976:LCK851982 LMG851976:LMG851982 LWC851976:LWC851982 MFY851976:MFY851982 MPU851976:MPU851982 MZQ851976:MZQ851982 NJM851976:NJM851982 NTI851976:NTI851982 ODE851976:ODE851982 ONA851976:ONA851982 OWW851976:OWW851982 PGS851976:PGS851982 PQO851976:PQO851982 QAK851976:QAK851982 QKG851976:QKG851982 QUC851976:QUC851982 RDY851976:RDY851982 RNU851976:RNU851982 RXQ851976:RXQ851982 SHM851976:SHM851982 SRI851976:SRI851982 TBE851976:TBE851982 TLA851976:TLA851982 TUW851976:TUW851982 UES851976:UES851982 UOO851976:UOO851982 UYK851976:UYK851982 VIG851976:VIG851982 VSC851976:VSC851982 WBY851976:WBY851982 WLU851976:WLU851982 WVQ851976:WVQ851982 I917512:I917518 JE917512:JE917518 TA917512:TA917518 ACW917512:ACW917518 AMS917512:AMS917518 AWO917512:AWO917518 BGK917512:BGK917518 BQG917512:BQG917518 CAC917512:CAC917518 CJY917512:CJY917518 CTU917512:CTU917518 DDQ917512:DDQ917518 DNM917512:DNM917518 DXI917512:DXI917518 EHE917512:EHE917518 ERA917512:ERA917518 FAW917512:FAW917518 FKS917512:FKS917518 FUO917512:FUO917518 GEK917512:GEK917518 GOG917512:GOG917518 GYC917512:GYC917518 HHY917512:HHY917518 HRU917512:HRU917518 IBQ917512:IBQ917518 ILM917512:ILM917518 IVI917512:IVI917518 JFE917512:JFE917518 JPA917512:JPA917518 JYW917512:JYW917518 KIS917512:KIS917518 KSO917512:KSO917518 LCK917512:LCK917518 LMG917512:LMG917518 LWC917512:LWC917518 MFY917512:MFY917518 MPU917512:MPU917518 MZQ917512:MZQ917518 NJM917512:NJM917518 NTI917512:NTI917518 ODE917512:ODE917518 ONA917512:ONA917518 OWW917512:OWW917518 PGS917512:PGS917518 PQO917512:PQO917518 QAK917512:QAK917518 QKG917512:QKG917518 QUC917512:QUC917518 RDY917512:RDY917518 RNU917512:RNU917518 RXQ917512:RXQ917518 SHM917512:SHM917518 SRI917512:SRI917518 TBE917512:TBE917518 TLA917512:TLA917518 TUW917512:TUW917518 UES917512:UES917518 UOO917512:UOO917518 UYK917512:UYK917518 VIG917512:VIG917518 VSC917512:VSC917518 WBY917512:WBY917518 WLU917512:WLU917518 WVQ917512:WVQ917518 I983048:I983054 JE983048:JE983054 TA983048:TA983054 ACW983048:ACW983054 AMS983048:AMS983054 AWO983048:AWO983054 BGK983048:BGK983054 BQG983048:BQG983054 CAC983048:CAC983054 CJY983048:CJY983054 CTU983048:CTU983054 DDQ983048:DDQ983054 DNM983048:DNM983054 DXI983048:DXI983054 EHE983048:EHE983054 ERA983048:ERA983054 FAW983048:FAW983054 FKS983048:FKS983054 FUO983048:FUO983054 GEK983048:GEK983054 GOG983048:GOG983054 GYC983048:GYC983054 HHY983048:HHY983054 HRU983048:HRU983054 IBQ983048:IBQ983054 ILM983048:ILM983054 IVI983048:IVI983054 JFE983048:JFE983054 JPA983048:JPA983054 JYW983048:JYW983054 KIS983048:KIS983054 KSO983048:KSO983054 LCK983048:LCK983054 LMG983048:LMG983054 LWC983048:LWC983054 MFY983048:MFY983054 MPU983048:MPU983054 MZQ983048:MZQ983054 NJM983048:NJM983054 NTI983048:NTI983054 ODE983048:ODE983054 ONA983048:ONA983054 OWW983048:OWW983054 PGS983048:PGS983054 PQO983048:PQO983054 QAK983048:QAK983054 QKG983048:QKG983054 QUC983048:QUC983054 RDY983048:RDY983054 RNU983048:RNU983054 RXQ983048:RXQ983054 SHM983048:SHM983054 SRI983048:SRI983054 TBE983048:TBE983054 TLA983048:TLA983054 TUW983048:TUW983054 UES983048:UES983054 UOO983048:UOO983054 UYK983048:UYK983054 VIG983048:VIG983054 VSC983048:VSC983054 WBY983048:WBY983054 WLU983048:WLU983054 WVQ983048:WVQ983054 I24:I30 JE24:JE30 TA24:TA30 ACW24:ACW30 AMS24:AMS30 AWO24:AWO30 BGK24:BGK30 BQG24:BQG30 CAC24:CAC30 CJY24:CJY30 CTU24:CTU30 DDQ24:DDQ30 DNM24:DNM30 DXI24:DXI30 EHE24:EHE30 ERA24:ERA30 FAW24:FAW30 FKS24:FKS30 FUO24:FUO30 GEK24:GEK30 GOG24:GOG30 GYC24:GYC30 HHY24:HHY30 HRU24:HRU30 IBQ24:IBQ30 ILM24:ILM30 IVI24:IVI30 JFE24:JFE30 JPA24:JPA30 JYW24:JYW30 KIS24:KIS30 KSO24:KSO30 LCK24:LCK30 LMG24:LMG30 LWC24:LWC30 MFY24:MFY30 MPU24:MPU30 MZQ24:MZQ30 NJM24:NJM30 NTI24:NTI30 ODE24:ODE30 ONA24:ONA30 OWW24:OWW30 PGS24:PGS30 PQO24:PQO30 QAK24:QAK30 QKG24:QKG30 QUC24:QUC30 RDY24:RDY30 RNU24:RNU30 RXQ24:RXQ30 SHM24:SHM30 SRI24:SRI30 TBE24:TBE30 TLA24:TLA30 TUW24:TUW30 UES24:UES30 UOO24:UOO30 UYK24:UYK30 VIG24:VIG30 VSC24:VSC30 WBY24:WBY30 WLU24:WLU30 WVQ24:WVQ30 I65560:I65566 JE65560:JE65566 TA65560:TA65566 ACW65560:ACW65566 AMS65560:AMS65566 AWO65560:AWO65566 BGK65560:BGK65566 BQG65560:BQG65566 CAC65560:CAC65566 CJY65560:CJY65566 CTU65560:CTU65566 DDQ65560:DDQ65566 DNM65560:DNM65566 DXI65560:DXI65566 EHE65560:EHE65566 ERA65560:ERA65566 FAW65560:FAW65566 FKS65560:FKS65566 FUO65560:FUO65566 GEK65560:GEK65566 GOG65560:GOG65566 GYC65560:GYC65566 HHY65560:HHY65566 HRU65560:HRU65566 IBQ65560:IBQ65566 ILM65560:ILM65566 IVI65560:IVI65566 JFE65560:JFE65566 JPA65560:JPA65566 JYW65560:JYW65566 KIS65560:KIS65566 KSO65560:KSO65566 LCK65560:LCK65566 LMG65560:LMG65566 LWC65560:LWC65566 MFY65560:MFY65566 MPU65560:MPU65566 MZQ65560:MZQ65566 NJM65560:NJM65566 NTI65560:NTI65566 ODE65560:ODE65566 ONA65560:ONA65566 OWW65560:OWW65566 PGS65560:PGS65566 PQO65560:PQO65566 QAK65560:QAK65566 QKG65560:QKG65566 QUC65560:QUC65566 RDY65560:RDY65566 RNU65560:RNU65566 RXQ65560:RXQ65566 SHM65560:SHM65566 SRI65560:SRI65566 TBE65560:TBE65566 TLA65560:TLA65566 TUW65560:TUW65566 UES65560:UES65566 UOO65560:UOO65566 UYK65560:UYK65566 VIG65560:VIG65566 VSC65560:VSC65566 WBY65560:WBY65566 WLU65560:WLU65566 WVQ65560:WVQ65566 I131096:I131102 JE131096:JE131102 TA131096:TA131102 ACW131096:ACW131102 AMS131096:AMS131102 AWO131096:AWO131102 BGK131096:BGK131102 BQG131096:BQG131102 CAC131096:CAC131102 CJY131096:CJY131102 CTU131096:CTU131102 DDQ131096:DDQ131102 DNM131096:DNM131102 DXI131096:DXI131102 EHE131096:EHE131102 ERA131096:ERA131102 FAW131096:FAW131102 FKS131096:FKS131102 FUO131096:FUO131102 GEK131096:GEK131102 GOG131096:GOG131102 GYC131096:GYC131102 HHY131096:HHY131102 HRU131096:HRU131102 IBQ131096:IBQ131102 ILM131096:ILM131102 IVI131096:IVI131102 JFE131096:JFE131102 JPA131096:JPA131102 JYW131096:JYW131102 KIS131096:KIS131102 KSO131096:KSO131102 LCK131096:LCK131102 LMG131096:LMG131102 LWC131096:LWC131102 MFY131096:MFY131102 MPU131096:MPU131102 MZQ131096:MZQ131102 NJM131096:NJM131102 NTI131096:NTI131102 ODE131096:ODE131102 ONA131096:ONA131102 OWW131096:OWW131102 PGS131096:PGS131102 PQO131096:PQO131102 QAK131096:QAK131102 QKG131096:QKG131102 QUC131096:QUC131102 RDY131096:RDY131102 RNU131096:RNU131102 RXQ131096:RXQ131102 SHM131096:SHM131102 SRI131096:SRI131102 TBE131096:TBE131102 TLA131096:TLA131102 TUW131096:TUW131102 UES131096:UES131102 UOO131096:UOO131102 UYK131096:UYK131102 VIG131096:VIG131102 VSC131096:VSC131102 WBY131096:WBY131102 WLU131096:WLU131102 WVQ131096:WVQ131102 I196632:I196638 JE196632:JE196638 TA196632:TA196638 ACW196632:ACW196638 AMS196632:AMS196638 AWO196632:AWO196638 BGK196632:BGK196638 BQG196632:BQG196638 CAC196632:CAC196638 CJY196632:CJY196638 CTU196632:CTU196638 DDQ196632:DDQ196638 DNM196632:DNM196638 DXI196632:DXI196638 EHE196632:EHE196638 ERA196632:ERA196638 FAW196632:FAW196638 FKS196632:FKS196638 FUO196632:FUO196638 GEK196632:GEK196638 GOG196632:GOG196638 GYC196632:GYC196638 HHY196632:HHY196638 HRU196632:HRU196638 IBQ196632:IBQ196638 ILM196632:ILM196638 IVI196632:IVI196638 JFE196632:JFE196638 JPA196632:JPA196638 JYW196632:JYW196638 KIS196632:KIS196638 KSO196632:KSO196638 LCK196632:LCK196638 LMG196632:LMG196638 LWC196632:LWC196638 MFY196632:MFY196638 MPU196632:MPU196638 MZQ196632:MZQ196638 NJM196632:NJM196638 NTI196632:NTI196638 ODE196632:ODE196638 ONA196632:ONA196638 OWW196632:OWW196638 PGS196632:PGS196638 PQO196632:PQO196638 QAK196632:QAK196638 QKG196632:QKG196638 QUC196632:QUC196638 RDY196632:RDY196638 RNU196632:RNU196638 RXQ196632:RXQ196638 SHM196632:SHM196638 SRI196632:SRI196638 TBE196632:TBE196638 TLA196632:TLA196638 TUW196632:TUW196638 UES196632:UES196638 UOO196632:UOO196638 UYK196632:UYK196638 VIG196632:VIG196638 VSC196632:VSC196638 WBY196632:WBY196638 WLU196632:WLU196638 WVQ196632:WVQ196638 I262168:I262174 JE262168:JE262174 TA262168:TA262174 ACW262168:ACW262174 AMS262168:AMS262174 AWO262168:AWO262174 BGK262168:BGK262174 BQG262168:BQG262174 CAC262168:CAC262174 CJY262168:CJY262174 CTU262168:CTU262174 DDQ262168:DDQ262174 DNM262168:DNM262174 DXI262168:DXI262174 EHE262168:EHE262174 ERA262168:ERA262174 FAW262168:FAW262174 FKS262168:FKS262174 FUO262168:FUO262174 GEK262168:GEK262174 GOG262168:GOG262174 GYC262168:GYC262174 HHY262168:HHY262174 HRU262168:HRU262174 IBQ262168:IBQ262174 ILM262168:ILM262174 IVI262168:IVI262174 JFE262168:JFE262174 JPA262168:JPA262174 JYW262168:JYW262174 KIS262168:KIS262174 KSO262168:KSO262174 LCK262168:LCK262174 LMG262168:LMG262174 LWC262168:LWC262174 MFY262168:MFY262174 MPU262168:MPU262174 MZQ262168:MZQ262174 NJM262168:NJM262174 NTI262168:NTI262174 ODE262168:ODE262174 ONA262168:ONA262174 OWW262168:OWW262174 PGS262168:PGS262174 PQO262168:PQO262174 QAK262168:QAK262174 QKG262168:QKG262174 QUC262168:QUC262174 RDY262168:RDY262174 RNU262168:RNU262174 RXQ262168:RXQ262174 SHM262168:SHM262174 SRI262168:SRI262174 TBE262168:TBE262174 TLA262168:TLA262174 TUW262168:TUW262174 UES262168:UES262174 UOO262168:UOO262174 UYK262168:UYK262174 VIG262168:VIG262174 VSC262168:VSC262174 WBY262168:WBY262174 WLU262168:WLU262174 WVQ262168:WVQ262174 I327704:I327710 JE327704:JE327710 TA327704:TA327710 ACW327704:ACW327710 AMS327704:AMS327710 AWO327704:AWO327710 BGK327704:BGK327710 BQG327704:BQG327710 CAC327704:CAC327710 CJY327704:CJY327710 CTU327704:CTU327710 DDQ327704:DDQ327710 DNM327704:DNM327710 DXI327704:DXI327710 EHE327704:EHE327710 ERA327704:ERA327710 FAW327704:FAW327710 FKS327704:FKS327710 FUO327704:FUO327710 GEK327704:GEK327710 GOG327704:GOG327710 GYC327704:GYC327710 HHY327704:HHY327710 HRU327704:HRU327710 IBQ327704:IBQ327710 ILM327704:ILM327710 IVI327704:IVI327710 JFE327704:JFE327710 JPA327704:JPA327710 JYW327704:JYW327710 KIS327704:KIS327710 KSO327704:KSO327710 LCK327704:LCK327710 LMG327704:LMG327710 LWC327704:LWC327710 MFY327704:MFY327710 MPU327704:MPU327710 MZQ327704:MZQ327710 NJM327704:NJM327710 NTI327704:NTI327710 ODE327704:ODE327710 ONA327704:ONA327710 OWW327704:OWW327710 PGS327704:PGS327710 PQO327704:PQO327710 QAK327704:QAK327710 QKG327704:QKG327710 QUC327704:QUC327710 RDY327704:RDY327710 RNU327704:RNU327710 RXQ327704:RXQ327710 SHM327704:SHM327710 SRI327704:SRI327710 TBE327704:TBE327710 TLA327704:TLA327710 TUW327704:TUW327710 UES327704:UES327710 UOO327704:UOO327710 UYK327704:UYK327710 VIG327704:VIG327710 VSC327704:VSC327710 WBY327704:WBY327710 WLU327704:WLU327710 WVQ327704:WVQ327710 I393240:I393246 JE393240:JE393246 TA393240:TA393246 ACW393240:ACW393246 AMS393240:AMS393246 AWO393240:AWO393246 BGK393240:BGK393246 BQG393240:BQG393246 CAC393240:CAC393246 CJY393240:CJY393246 CTU393240:CTU393246 DDQ393240:DDQ393246 DNM393240:DNM393246 DXI393240:DXI393246 EHE393240:EHE393246 ERA393240:ERA393246 FAW393240:FAW393246 FKS393240:FKS393246 FUO393240:FUO393246 GEK393240:GEK393246 GOG393240:GOG393246 GYC393240:GYC393246 HHY393240:HHY393246 HRU393240:HRU393246 IBQ393240:IBQ393246 ILM393240:ILM393246 IVI393240:IVI393246 JFE393240:JFE393246 JPA393240:JPA393246 JYW393240:JYW393246 KIS393240:KIS393246 KSO393240:KSO393246 LCK393240:LCK393246 LMG393240:LMG393246 LWC393240:LWC393246 MFY393240:MFY393246 MPU393240:MPU393246 MZQ393240:MZQ393246 NJM393240:NJM393246 NTI393240:NTI393246 ODE393240:ODE393246 ONA393240:ONA393246 OWW393240:OWW393246 PGS393240:PGS393246 PQO393240:PQO393246 QAK393240:QAK393246 QKG393240:QKG393246 QUC393240:QUC393246 RDY393240:RDY393246 RNU393240:RNU393246 RXQ393240:RXQ393246 SHM393240:SHM393246 SRI393240:SRI393246 TBE393240:TBE393246 TLA393240:TLA393246 TUW393240:TUW393246 UES393240:UES393246 UOO393240:UOO393246 UYK393240:UYK393246 VIG393240:VIG393246 VSC393240:VSC393246 WBY393240:WBY393246 WLU393240:WLU393246 WVQ393240:WVQ393246 I458776:I458782 JE458776:JE458782 TA458776:TA458782 ACW458776:ACW458782 AMS458776:AMS458782 AWO458776:AWO458782 BGK458776:BGK458782 BQG458776:BQG458782 CAC458776:CAC458782 CJY458776:CJY458782 CTU458776:CTU458782 DDQ458776:DDQ458782 DNM458776:DNM458782 DXI458776:DXI458782 EHE458776:EHE458782 ERA458776:ERA458782 FAW458776:FAW458782 FKS458776:FKS458782 FUO458776:FUO458782 GEK458776:GEK458782 GOG458776:GOG458782 GYC458776:GYC458782 HHY458776:HHY458782 HRU458776:HRU458782 IBQ458776:IBQ458782 ILM458776:ILM458782 IVI458776:IVI458782 JFE458776:JFE458782 JPA458776:JPA458782 JYW458776:JYW458782 KIS458776:KIS458782 KSO458776:KSO458782 LCK458776:LCK458782 LMG458776:LMG458782 LWC458776:LWC458782 MFY458776:MFY458782 MPU458776:MPU458782 MZQ458776:MZQ458782 NJM458776:NJM458782 NTI458776:NTI458782 ODE458776:ODE458782 ONA458776:ONA458782 OWW458776:OWW458782 PGS458776:PGS458782 PQO458776:PQO458782 QAK458776:QAK458782 QKG458776:QKG458782 QUC458776:QUC458782 RDY458776:RDY458782 RNU458776:RNU458782 RXQ458776:RXQ458782 SHM458776:SHM458782 SRI458776:SRI458782 TBE458776:TBE458782 TLA458776:TLA458782 TUW458776:TUW458782 UES458776:UES458782 UOO458776:UOO458782 UYK458776:UYK458782 VIG458776:VIG458782 VSC458776:VSC458782 WBY458776:WBY458782 WLU458776:WLU458782 WVQ458776:WVQ458782 I524312:I524318 JE524312:JE524318 TA524312:TA524318 ACW524312:ACW524318 AMS524312:AMS524318 AWO524312:AWO524318 BGK524312:BGK524318 BQG524312:BQG524318 CAC524312:CAC524318 CJY524312:CJY524318 CTU524312:CTU524318 DDQ524312:DDQ524318 DNM524312:DNM524318 DXI524312:DXI524318 EHE524312:EHE524318 ERA524312:ERA524318 FAW524312:FAW524318 FKS524312:FKS524318 FUO524312:FUO524318 GEK524312:GEK524318 GOG524312:GOG524318 GYC524312:GYC524318 HHY524312:HHY524318 HRU524312:HRU524318 IBQ524312:IBQ524318 ILM524312:ILM524318 IVI524312:IVI524318 JFE524312:JFE524318 JPA524312:JPA524318 JYW524312:JYW524318 KIS524312:KIS524318 KSO524312:KSO524318 LCK524312:LCK524318 LMG524312:LMG524318 LWC524312:LWC524318 MFY524312:MFY524318 MPU524312:MPU524318 MZQ524312:MZQ524318 NJM524312:NJM524318 NTI524312:NTI524318 ODE524312:ODE524318 ONA524312:ONA524318 OWW524312:OWW524318 PGS524312:PGS524318 PQO524312:PQO524318 QAK524312:QAK524318 QKG524312:QKG524318 QUC524312:QUC524318 RDY524312:RDY524318 RNU524312:RNU524318 RXQ524312:RXQ524318 SHM524312:SHM524318 SRI524312:SRI524318 TBE524312:TBE524318 TLA524312:TLA524318 TUW524312:TUW524318 UES524312:UES524318 UOO524312:UOO524318 UYK524312:UYK524318 VIG524312:VIG524318 VSC524312:VSC524318 WBY524312:WBY524318 WLU524312:WLU524318 WVQ524312:WVQ524318 I589848:I589854 JE589848:JE589854 TA589848:TA589854 ACW589848:ACW589854 AMS589848:AMS589854 AWO589848:AWO589854 BGK589848:BGK589854 BQG589848:BQG589854 CAC589848:CAC589854 CJY589848:CJY589854 CTU589848:CTU589854 DDQ589848:DDQ589854 DNM589848:DNM589854 DXI589848:DXI589854 EHE589848:EHE589854 ERA589848:ERA589854 FAW589848:FAW589854 FKS589848:FKS589854 FUO589848:FUO589854 GEK589848:GEK589854 GOG589848:GOG589854 GYC589848:GYC589854 HHY589848:HHY589854 HRU589848:HRU589854 IBQ589848:IBQ589854 ILM589848:ILM589854 IVI589848:IVI589854 JFE589848:JFE589854 JPA589848:JPA589854 JYW589848:JYW589854 KIS589848:KIS589854 KSO589848:KSO589854 LCK589848:LCK589854 LMG589848:LMG589854 LWC589848:LWC589854 MFY589848:MFY589854 MPU589848:MPU589854 MZQ589848:MZQ589854 NJM589848:NJM589854 NTI589848:NTI589854 ODE589848:ODE589854 ONA589848:ONA589854 OWW589848:OWW589854 PGS589848:PGS589854 PQO589848:PQO589854 QAK589848:QAK589854 QKG589848:QKG589854 QUC589848:QUC589854 RDY589848:RDY589854 RNU589848:RNU589854 RXQ589848:RXQ589854 SHM589848:SHM589854 SRI589848:SRI589854 TBE589848:TBE589854 TLA589848:TLA589854 TUW589848:TUW589854 UES589848:UES589854 UOO589848:UOO589854 UYK589848:UYK589854 VIG589848:VIG589854 VSC589848:VSC589854 WBY589848:WBY589854 WLU589848:WLU589854 WVQ589848:WVQ589854 I655384:I655390 JE655384:JE655390 TA655384:TA655390 ACW655384:ACW655390 AMS655384:AMS655390 AWO655384:AWO655390 BGK655384:BGK655390 BQG655384:BQG655390 CAC655384:CAC655390 CJY655384:CJY655390 CTU655384:CTU655390 DDQ655384:DDQ655390 DNM655384:DNM655390 DXI655384:DXI655390 EHE655384:EHE655390 ERA655384:ERA655390 FAW655384:FAW655390 FKS655384:FKS655390 FUO655384:FUO655390 GEK655384:GEK655390 GOG655384:GOG655390 GYC655384:GYC655390 HHY655384:HHY655390 HRU655384:HRU655390 IBQ655384:IBQ655390 ILM655384:ILM655390 IVI655384:IVI655390 JFE655384:JFE655390 JPA655384:JPA655390 JYW655384:JYW655390 KIS655384:KIS655390 KSO655384:KSO655390 LCK655384:LCK655390 LMG655384:LMG655390 LWC655384:LWC655390 MFY655384:MFY655390 MPU655384:MPU655390 MZQ655384:MZQ655390 NJM655384:NJM655390 NTI655384:NTI655390 ODE655384:ODE655390 ONA655384:ONA655390 OWW655384:OWW655390 PGS655384:PGS655390 PQO655384:PQO655390 QAK655384:QAK655390 QKG655384:QKG655390 QUC655384:QUC655390 RDY655384:RDY655390 RNU655384:RNU655390 RXQ655384:RXQ655390 SHM655384:SHM655390 SRI655384:SRI655390 TBE655384:TBE655390 TLA655384:TLA655390 TUW655384:TUW655390 UES655384:UES655390 UOO655384:UOO655390 UYK655384:UYK655390 VIG655384:VIG655390 VSC655384:VSC655390 WBY655384:WBY655390 WLU655384:WLU655390 WVQ655384:WVQ655390 I720920:I720926 JE720920:JE720926 TA720920:TA720926 ACW720920:ACW720926 AMS720920:AMS720926 AWO720920:AWO720926 BGK720920:BGK720926 BQG720920:BQG720926 CAC720920:CAC720926 CJY720920:CJY720926 CTU720920:CTU720926 DDQ720920:DDQ720926 DNM720920:DNM720926 DXI720920:DXI720926 EHE720920:EHE720926 ERA720920:ERA720926 FAW720920:FAW720926 FKS720920:FKS720926 FUO720920:FUO720926 GEK720920:GEK720926 GOG720920:GOG720926 GYC720920:GYC720926 HHY720920:HHY720926 HRU720920:HRU720926 IBQ720920:IBQ720926 ILM720920:ILM720926 IVI720920:IVI720926 JFE720920:JFE720926 JPA720920:JPA720926 JYW720920:JYW720926 KIS720920:KIS720926 KSO720920:KSO720926 LCK720920:LCK720926 LMG720920:LMG720926 LWC720920:LWC720926 MFY720920:MFY720926 MPU720920:MPU720926 MZQ720920:MZQ720926 NJM720920:NJM720926 NTI720920:NTI720926 ODE720920:ODE720926 ONA720920:ONA720926 OWW720920:OWW720926 PGS720920:PGS720926 PQO720920:PQO720926 QAK720920:QAK720926 QKG720920:QKG720926 QUC720920:QUC720926 RDY720920:RDY720926 RNU720920:RNU720926 RXQ720920:RXQ720926 SHM720920:SHM720926 SRI720920:SRI720926 TBE720920:TBE720926 TLA720920:TLA720926 TUW720920:TUW720926 UES720920:UES720926 UOO720920:UOO720926 UYK720920:UYK720926 VIG720920:VIG720926 VSC720920:VSC720926 WBY720920:WBY720926 WLU720920:WLU720926 WVQ720920:WVQ720926 I786456:I786462 JE786456:JE786462 TA786456:TA786462 ACW786456:ACW786462 AMS786456:AMS786462 AWO786456:AWO786462 BGK786456:BGK786462 BQG786456:BQG786462 CAC786456:CAC786462 CJY786456:CJY786462 CTU786456:CTU786462 DDQ786456:DDQ786462 DNM786456:DNM786462 DXI786456:DXI786462 EHE786456:EHE786462 ERA786456:ERA786462 FAW786456:FAW786462 FKS786456:FKS786462 FUO786456:FUO786462 GEK786456:GEK786462 GOG786456:GOG786462 GYC786456:GYC786462 HHY786456:HHY786462 HRU786456:HRU786462 IBQ786456:IBQ786462 ILM786456:ILM786462 IVI786456:IVI786462 JFE786456:JFE786462 JPA786456:JPA786462 JYW786456:JYW786462 KIS786456:KIS786462 KSO786456:KSO786462 LCK786456:LCK786462 LMG786456:LMG786462 LWC786456:LWC786462 MFY786456:MFY786462 MPU786456:MPU786462 MZQ786456:MZQ786462 NJM786456:NJM786462 NTI786456:NTI786462 ODE786456:ODE786462 ONA786456:ONA786462 OWW786456:OWW786462 PGS786456:PGS786462 PQO786456:PQO786462 QAK786456:QAK786462 QKG786456:QKG786462 QUC786456:QUC786462 RDY786456:RDY786462 RNU786456:RNU786462 RXQ786456:RXQ786462 SHM786456:SHM786462 SRI786456:SRI786462 TBE786456:TBE786462 TLA786456:TLA786462 TUW786456:TUW786462 UES786456:UES786462 UOO786456:UOO786462 UYK786456:UYK786462 VIG786456:VIG786462 VSC786456:VSC786462 WBY786456:WBY786462 WLU786456:WLU786462 WVQ786456:WVQ786462 I851992:I851998 JE851992:JE851998 TA851992:TA851998 ACW851992:ACW851998 AMS851992:AMS851998 AWO851992:AWO851998 BGK851992:BGK851998 BQG851992:BQG851998 CAC851992:CAC851998 CJY851992:CJY851998 CTU851992:CTU851998 DDQ851992:DDQ851998 DNM851992:DNM851998 DXI851992:DXI851998 EHE851992:EHE851998 ERA851992:ERA851998 FAW851992:FAW851998 FKS851992:FKS851998 FUO851992:FUO851998 GEK851992:GEK851998 GOG851992:GOG851998 GYC851992:GYC851998 HHY851992:HHY851998 HRU851992:HRU851998 IBQ851992:IBQ851998 ILM851992:ILM851998 IVI851992:IVI851998 JFE851992:JFE851998 JPA851992:JPA851998 JYW851992:JYW851998 KIS851992:KIS851998 KSO851992:KSO851998 LCK851992:LCK851998 LMG851992:LMG851998 LWC851992:LWC851998 MFY851992:MFY851998 MPU851992:MPU851998 MZQ851992:MZQ851998 NJM851992:NJM851998 NTI851992:NTI851998 ODE851992:ODE851998 ONA851992:ONA851998 OWW851992:OWW851998 PGS851992:PGS851998 PQO851992:PQO851998 QAK851992:QAK851998 QKG851992:QKG851998 QUC851992:QUC851998 RDY851992:RDY851998 RNU851992:RNU851998 RXQ851992:RXQ851998 SHM851992:SHM851998 SRI851992:SRI851998 TBE851992:TBE851998 TLA851992:TLA851998 TUW851992:TUW851998 UES851992:UES851998 UOO851992:UOO851998 UYK851992:UYK851998 VIG851992:VIG851998 VSC851992:VSC851998 WBY851992:WBY851998 WLU851992:WLU851998 WVQ851992:WVQ851998 I917528:I917534 JE917528:JE917534 TA917528:TA917534 ACW917528:ACW917534 AMS917528:AMS917534 AWO917528:AWO917534 BGK917528:BGK917534 BQG917528:BQG917534 CAC917528:CAC917534 CJY917528:CJY917534 CTU917528:CTU917534 DDQ917528:DDQ917534 DNM917528:DNM917534 DXI917528:DXI917534 EHE917528:EHE917534 ERA917528:ERA917534 FAW917528:FAW917534 FKS917528:FKS917534 FUO917528:FUO917534 GEK917528:GEK917534 GOG917528:GOG917534 GYC917528:GYC917534 HHY917528:HHY917534 HRU917528:HRU917534 IBQ917528:IBQ917534 ILM917528:ILM917534 IVI917528:IVI917534 JFE917528:JFE917534 JPA917528:JPA917534 JYW917528:JYW917534 KIS917528:KIS917534 KSO917528:KSO917534 LCK917528:LCK917534 LMG917528:LMG917534 LWC917528:LWC917534 MFY917528:MFY917534 MPU917528:MPU917534 MZQ917528:MZQ917534 NJM917528:NJM917534 NTI917528:NTI917534 ODE917528:ODE917534 ONA917528:ONA917534 OWW917528:OWW917534 PGS917528:PGS917534 PQO917528:PQO917534 QAK917528:QAK917534 QKG917528:QKG917534 QUC917528:QUC917534 RDY917528:RDY917534 RNU917528:RNU917534 RXQ917528:RXQ917534 SHM917528:SHM917534 SRI917528:SRI917534 TBE917528:TBE917534 TLA917528:TLA917534 TUW917528:TUW917534 UES917528:UES917534 UOO917528:UOO917534 UYK917528:UYK917534 VIG917528:VIG917534 VSC917528:VSC917534 WBY917528:WBY917534 WLU917528:WLU917534 WVQ917528:WVQ917534 I983064:I983070 JE983064:JE983070 TA983064:TA983070 ACW983064:ACW983070 AMS983064:AMS983070 AWO983064:AWO983070 BGK983064:BGK983070 BQG983064:BQG983070 CAC983064:CAC983070 CJY983064:CJY983070 CTU983064:CTU983070 DDQ983064:DDQ983070 DNM983064:DNM983070 DXI983064:DXI983070 EHE983064:EHE983070 ERA983064:ERA983070 FAW983064:FAW983070 FKS983064:FKS983070 FUO983064:FUO983070 GEK983064:GEK983070 GOG983064:GOG983070 GYC983064:GYC983070 HHY983064:HHY983070 HRU983064:HRU983070 IBQ983064:IBQ983070 ILM983064:ILM983070 IVI983064:IVI983070 JFE983064:JFE983070 JPA983064:JPA983070 JYW983064:JYW983070 KIS983064:KIS983070 KSO983064:KSO983070 LCK983064:LCK983070 LMG983064:LMG983070 LWC983064:LWC983070 MFY983064:MFY983070 MPU983064:MPU983070 MZQ983064:MZQ983070 NJM983064:NJM983070 NTI983064:NTI983070 ODE983064:ODE983070 ONA983064:ONA983070 OWW983064:OWW983070 PGS983064:PGS983070 PQO983064:PQO983070 QAK983064:QAK983070 QKG983064:QKG983070 QUC983064:QUC983070 RDY983064:RDY983070 RNU983064:RNU983070 RXQ983064:RXQ983070 SHM983064:SHM983070 SRI983064:SRI983070 TBE983064:TBE983070 TLA983064:TLA983070 TUW983064:TUW983070 UES983064:UES983070 UOO983064:UOO983070 UYK983064:UYK983070 VIG983064:VIG983070 VSC983064:VSC983070 WBY983064:WBY983070 WLU983064:WLU983070 WVQ983064:WVQ983070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60F6-FAA1-4E55-B425-C8E0FA3A84F1}">
  <sheetPr>
    <pageSetUpPr fitToPage="1"/>
  </sheetPr>
  <dimension ref="A2:AD91"/>
  <sheetViews>
    <sheetView view="pageBreakPreview" zoomScale="80" zoomScaleNormal="100" zoomScaleSheetLayoutView="80" workbookViewId="0">
      <selection activeCell="K15" sqref="K15"/>
    </sheetView>
  </sheetViews>
  <sheetFormatPr defaultColWidth="9.8984375" defaultRowHeight="20.25" customHeight="1" x14ac:dyDescent="0.3"/>
  <cols>
    <col min="1" max="1" width="4.69921875" style="253" customWidth="1"/>
    <col min="2" max="2" width="2" style="253" customWidth="1"/>
    <col min="3" max="3" width="24.59765625" style="252" customWidth="1"/>
    <col min="4" max="4" width="42.69921875" style="252" customWidth="1"/>
    <col min="5" max="19" width="5.3984375" style="252" customWidth="1"/>
    <col min="20" max="20" width="6.5" style="252" customWidth="1"/>
    <col min="21" max="28" width="5.3984375" style="252" customWidth="1"/>
    <col min="29" max="256" width="9.8984375" style="252"/>
    <col min="257" max="257" width="4.69921875" style="252" customWidth="1"/>
    <col min="258" max="258" width="2" style="252" customWidth="1"/>
    <col min="259" max="259" width="24.59765625" style="252" customWidth="1"/>
    <col min="260" max="260" width="42.69921875" style="252" customWidth="1"/>
    <col min="261" max="275" width="5.3984375" style="252" customWidth="1"/>
    <col min="276" max="276" width="6.5" style="252" customWidth="1"/>
    <col min="277" max="284" width="5.3984375" style="252" customWidth="1"/>
    <col min="285" max="512" width="9.8984375" style="252"/>
    <col min="513" max="513" width="4.69921875" style="252" customWidth="1"/>
    <col min="514" max="514" width="2" style="252" customWidth="1"/>
    <col min="515" max="515" width="24.59765625" style="252" customWidth="1"/>
    <col min="516" max="516" width="42.69921875" style="252" customWidth="1"/>
    <col min="517" max="531" width="5.3984375" style="252" customWidth="1"/>
    <col min="532" max="532" width="6.5" style="252" customWidth="1"/>
    <col min="533" max="540" width="5.3984375" style="252" customWidth="1"/>
    <col min="541" max="768" width="9.8984375" style="252"/>
    <col min="769" max="769" width="4.69921875" style="252" customWidth="1"/>
    <col min="770" max="770" width="2" style="252" customWidth="1"/>
    <col min="771" max="771" width="24.59765625" style="252" customWidth="1"/>
    <col min="772" max="772" width="42.69921875" style="252" customWidth="1"/>
    <col min="773" max="787" width="5.3984375" style="252" customWidth="1"/>
    <col min="788" max="788" width="6.5" style="252" customWidth="1"/>
    <col min="789" max="796" width="5.3984375" style="252" customWidth="1"/>
    <col min="797" max="1024" width="9.8984375" style="252"/>
    <col min="1025" max="1025" width="4.69921875" style="252" customWidth="1"/>
    <col min="1026" max="1026" width="2" style="252" customWidth="1"/>
    <col min="1027" max="1027" width="24.59765625" style="252" customWidth="1"/>
    <col min="1028" max="1028" width="42.69921875" style="252" customWidth="1"/>
    <col min="1029" max="1043" width="5.3984375" style="252" customWidth="1"/>
    <col min="1044" max="1044" width="6.5" style="252" customWidth="1"/>
    <col min="1045" max="1052" width="5.3984375" style="252" customWidth="1"/>
    <col min="1053" max="1280" width="9.8984375" style="252"/>
    <col min="1281" max="1281" width="4.69921875" style="252" customWidth="1"/>
    <col min="1282" max="1282" width="2" style="252" customWidth="1"/>
    <col min="1283" max="1283" width="24.59765625" style="252" customWidth="1"/>
    <col min="1284" max="1284" width="42.69921875" style="252" customWidth="1"/>
    <col min="1285" max="1299" width="5.3984375" style="252" customWidth="1"/>
    <col min="1300" max="1300" width="6.5" style="252" customWidth="1"/>
    <col min="1301" max="1308" width="5.3984375" style="252" customWidth="1"/>
    <col min="1309" max="1536" width="9.8984375" style="252"/>
    <col min="1537" max="1537" width="4.69921875" style="252" customWidth="1"/>
    <col min="1538" max="1538" width="2" style="252" customWidth="1"/>
    <col min="1539" max="1539" width="24.59765625" style="252" customWidth="1"/>
    <col min="1540" max="1540" width="42.69921875" style="252" customWidth="1"/>
    <col min="1541" max="1555" width="5.3984375" style="252" customWidth="1"/>
    <col min="1556" max="1556" width="6.5" style="252" customWidth="1"/>
    <col min="1557" max="1564" width="5.3984375" style="252" customWidth="1"/>
    <col min="1565" max="1792" width="9.8984375" style="252"/>
    <col min="1793" max="1793" width="4.69921875" style="252" customWidth="1"/>
    <col min="1794" max="1794" width="2" style="252" customWidth="1"/>
    <col min="1795" max="1795" width="24.59765625" style="252" customWidth="1"/>
    <col min="1796" max="1796" width="42.69921875" style="252" customWidth="1"/>
    <col min="1797" max="1811" width="5.3984375" style="252" customWidth="1"/>
    <col min="1812" max="1812" width="6.5" style="252" customWidth="1"/>
    <col min="1813" max="1820" width="5.3984375" style="252" customWidth="1"/>
    <col min="1821" max="2048" width="9.8984375" style="252"/>
    <col min="2049" max="2049" width="4.69921875" style="252" customWidth="1"/>
    <col min="2050" max="2050" width="2" style="252" customWidth="1"/>
    <col min="2051" max="2051" width="24.59765625" style="252" customWidth="1"/>
    <col min="2052" max="2052" width="42.69921875" style="252" customWidth="1"/>
    <col min="2053" max="2067" width="5.3984375" style="252" customWidth="1"/>
    <col min="2068" max="2068" width="6.5" style="252" customWidth="1"/>
    <col min="2069" max="2076" width="5.3984375" style="252" customWidth="1"/>
    <col min="2077" max="2304" width="9.8984375" style="252"/>
    <col min="2305" max="2305" width="4.69921875" style="252" customWidth="1"/>
    <col min="2306" max="2306" width="2" style="252" customWidth="1"/>
    <col min="2307" max="2307" width="24.59765625" style="252" customWidth="1"/>
    <col min="2308" max="2308" width="42.69921875" style="252" customWidth="1"/>
    <col min="2309" max="2323" width="5.3984375" style="252" customWidth="1"/>
    <col min="2324" max="2324" width="6.5" style="252" customWidth="1"/>
    <col min="2325" max="2332" width="5.3984375" style="252" customWidth="1"/>
    <col min="2333" max="2560" width="9.8984375" style="252"/>
    <col min="2561" max="2561" width="4.69921875" style="252" customWidth="1"/>
    <col min="2562" max="2562" width="2" style="252" customWidth="1"/>
    <col min="2563" max="2563" width="24.59765625" style="252" customWidth="1"/>
    <col min="2564" max="2564" width="42.69921875" style="252" customWidth="1"/>
    <col min="2565" max="2579" width="5.3984375" style="252" customWidth="1"/>
    <col min="2580" max="2580" width="6.5" style="252" customWidth="1"/>
    <col min="2581" max="2588" width="5.3984375" style="252" customWidth="1"/>
    <col min="2589" max="2816" width="9.8984375" style="252"/>
    <col min="2817" max="2817" width="4.69921875" style="252" customWidth="1"/>
    <col min="2818" max="2818" width="2" style="252" customWidth="1"/>
    <col min="2819" max="2819" width="24.59765625" style="252" customWidth="1"/>
    <col min="2820" max="2820" width="42.69921875" style="252" customWidth="1"/>
    <col min="2821" max="2835" width="5.3984375" style="252" customWidth="1"/>
    <col min="2836" max="2836" width="6.5" style="252" customWidth="1"/>
    <col min="2837" max="2844" width="5.3984375" style="252" customWidth="1"/>
    <col min="2845" max="3072" width="9.8984375" style="252"/>
    <col min="3073" max="3073" width="4.69921875" style="252" customWidth="1"/>
    <col min="3074" max="3074" width="2" style="252" customWidth="1"/>
    <col min="3075" max="3075" width="24.59765625" style="252" customWidth="1"/>
    <col min="3076" max="3076" width="42.69921875" style="252" customWidth="1"/>
    <col min="3077" max="3091" width="5.3984375" style="252" customWidth="1"/>
    <col min="3092" max="3092" width="6.5" style="252" customWidth="1"/>
    <col min="3093" max="3100" width="5.3984375" style="252" customWidth="1"/>
    <col min="3101" max="3328" width="9.8984375" style="252"/>
    <col min="3329" max="3329" width="4.69921875" style="252" customWidth="1"/>
    <col min="3330" max="3330" width="2" style="252" customWidth="1"/>
    <col min="3331" max="3331" width="24.59765625" style="252" customWidth="1"/>
    <col min="3332" max="3332" width="42.69921875" style="252" customWidth="1"/>
    <col min="3333" max="3347" width="5.3984375" style="252" customWidth="1"/>
    <col min="3348" max="3348" width="6.5" style="252" customWidth="1"/>
    <col min="3349" max="3356" width="5.3984375" style="252" customWidth="1"/>
    <col min="3357" max="3584" width="9.8984375" style="252"/>
    <col min="3585" max="3585" width="4.69921875" style="252" customWidth="1"/>
    <col min="3586" max="3586" width="2" style="252" customWidth="1"/>
    <col min="3587" max="3587" width="24.59765625" style="252" customWidth="1"/>
    <col min="3588" max="3588" width="42.69921875" style="252" customWidth="1"/>
    <col min="3589" max="3603" width="5.3984375" style="252" customWidth="1"/>
    <col min="3604" max="3604" width="6.5" style="252" customWidth="1"/>
    <col min="3605" max="3612" width="5.3984375" style="252" customWidth="1"/>
    <col min="3613" max="3840" width="9.8984375" style="252"/>
    <col min="3841" max="3841" width="4.69921875" style="252" customWidth="1"/>
    <col min="3842" max="3842" width="2" style="252" customWidth="1"/>
    <col min="3843" max="3843" width="24.59765625" style="252" customWidth="1"/>
    <col min="3844" max="3844" width="42.69921875" style="252" customWidth="1"/>
    <col min="3845" max="3859" width="5.3984375" style="252" customWidth="1"/>
    <col min="3860" max="3860" width="6.5" style="252" customWidth="1"/>
    <col min="3861" max="3868" width="5.3984375" style="252" customWidth="1"/>
    <col min="3869" max="4096" width="9.8984375" style="252"/>
    <col min="4097" max="4097" width="4.69921875" style="252" customWidth="1"/>
    <col min="4098" max="4098" width="2" style="252" customWidth="1"/>
    <col min="4099" max="4099" width="24.59765625" style="252" customWidth="1"/>
    <col min="4100" max="4100" width="42.69921875" style="252" customWidth="1"/>
    <col min="4101" max="4115" width="5.3984375" style="252" customWidth="1"/>
    <col min="4116" max="4116" width="6.5" style="252" customWidth="1"/>
    <col min="4117" max="4124" width="5.3984375" style="252" customWidth="1"/>
    <col min="4125" max="4352" width="9.8984375" style="252"/>
    <col min="4353" max="4353" width="4.69921875" style="252" customWidth="1"/>
    <col min="4354" max="4354" width="2" style="252" customWidth="1"/>
    <col min="4355" max="4355" width="24.59765625" style="252" customWidth="1"/>
    <col min="4356" max="4356" width="42.69921875" style="252" customWidth="1"/>
    <col min="4357" max="4371" width="5.3984375" style="252" customWidth="1"/>
    <col min="4372" max="4372" width="6.5" style="252" customWidth="1"/>
    <col min="4373" max="4380" width="5.3984375" style="252" customWidth="1"/>
    <col min="4381" max="4608" width="9.8984375" style="252"/>
    <col min="4609" max="4609" width="4.69921875" style="252" customWidth="1"/>
    <col min="4610" max="4610" width="2" style="252" customWidth="1"/>
    <col min="4611" max="4611" width="24.59765625" style="252" customWidth="1"/>
    <col min="4612" max="4612" width="42.69921875" style="252" customWidth="1"/>
    <col min="4613" max="4627" width="5.3984375" style="252" customWidth="1"/>
    <col min="4628" max="4628" width="6.5" style="252" customWidth="1"/>
    <col min="4629" max="4636" width="5.3984375" style="252" customWidth="1"/>
    <col min="4637" max="4864" width="9.8984375" style="252"/>
    <col min="4865" max="4865" width="4.69921875" style="252" customWidth="1"/>
    <col min="4866" max="4866" width="2" style="252" customWidth="1"/>
    <col min="4867" max="4867" width="24.59765625" style="252" customWidth="1"/>
    <col min="4868" max="4868" width="42.69921875" style="252" customWidth="1"/>
    <col min="4869" max="4883" width="5.3984375" style="252" customWidth="1"/>
    <col min="4884" max="4884" width="6.5" style="252" customWidth="1"/>
    <col min="4885" max="4892" width="5.3984375" style="252" customWidth="1"/>
    <col min="4893" max="5120" width="9.8984375" style="252"/>
    <col min="5121" max="5121" width="4.69921875" style="252" customWidth="1"/>
    <col min="5122" max="5122" width="2" style="252" customWidth="1"/>
    <col min="5123" max="5123" width="24.59765625" style="252" customWidth="1"/>
    <col min="5124" max="5124" width="42.69921875" style="252" customWidth="1"/>
    <col min="5125" max="5139" width="5.3984375" style="252" customWidth="1"/>
    <col min="5140" max="5140" width="6.5" style="252" customWidth="1"/>
    <col min="5141" max="5148" width="5.3984375" style="252" customWidth="1"/>
    <col min="5149" max="5376" width="9.8984375" style="252"/>
    <col min="5377" max="5377" width="4.69921875" style="252" customWidth="1"/>
    <col min="5378" max="5378" width="2" style="252" customWidth="1"/>
    <col min="5379" max="5379" width="24.59765625" style="252" customWidth="1"/>
    <col min="5380" max="5380" width="42.69921875" style="252" customWidth="1"/>
    <col min="5381" max="5395" width="5.3984375" style="252" customWidth="1"/>
    <col min="5396" max="5396" width="6.5" style="252" customWidth="1"/>
    <col min="5397" max="5404" width="5.3984375" style="252" customWidth="1"/>
    <col min="5405" max="5632" width="9.8984375" style="252"/>
    <col min="5633" max="5633" width="4.69921875" style="252" customWidth="1"/>
    <col min="5634" max="5634" width="2" style="252" customWidth="1"/>
    <col min="5635" max="5635" width="24.59765625" style="252" customWidth="1"/>
    <col min="5636" max="5636" width="42.69921875" style="252" customWidth="1"/>
    <col min="5637" max="5651" width="5.3984375" style="252" customWidth="1"/>
    <col min="5652" max="5652" width="6.5" style="252" customWidth="1"/>
    <col min="5653" max="5660" width="5.3984375" style="252" customWidth="1"/>
    <col min="5661" max="5888" width="9.8984375" style="252"/>
    <col min="5889" max="5889" width="4.69921875" style="252" customWidth="1"/>
    <col min="5890" max="5890" width="2" style="252" customWidth="1"/>
    <col min="5891" max="5891" width="24.59765625" style="252" customWidth="1"/>
    <col min="5892" max="5892" width="42.69921875" style="252" customWidth="1"/>
    <col min="5893" max="5907" width="5.3984375" style="252" customWidth="1"/>
    <col min="5908" max="5908" width="6.5" style="252" customWidth="1"/>
    <col min="5909" max="5916" width="5.3984375" style="252" customWidth="1"/>
    <col min="5917" max="6144" width="9.8984375" style="252"/>
    <col min="6145" max="6145" width="4.69921875" style="252" customWidth="1"/>
    <col min="6146" max="6146" width="2" style="252" customWidth="1"/>
    <col min="6147" max="6147" width="24.59765625" style="252" customWidth="1"/>
    <col min="6148" max="6148" width="42.69921875" style="252" customWidth="1"/>
    <col min="6149" max="6163" width="5.3984375" style="252" customWidth="1"/>
    <col min="6164" max="6164" width="6.5" style="252" customWidth="1"/>
    <col min="6165" max="6172" width="5.3984375" style="252" customWidth="1"/>
    <col min="6173" max="6400" width="9.8984375" style="252"/>
    <col min="6401" max="6401" width="4.69921875" style="252" customWidth="1"/>
    <col min="6402" max="6402" width="2" style="252" customWidth="1"/>
    <col min="6403" max="6403" width="24.59765625" style="252" customWidth="1"/>
    <col min="6404" max="6404" width="42.69921875" style="252" customWidth="1"/>
    <col min="6405" max="6419" width="5.3984375" style="252" customWidth="1"/>
    <col min="6420" max="6420" width="6.5" style="252" customWidth="1"/>
    <col min="6421" max="6428" width="5.3984375" style="252" customWidth="1"/>
    <col min="6429" max="6656" width="9.8984375" style="252"/>
    <col min="6657" max="6657" width="4.69921875" style="252" customWidth="1"/>
    <col min="6658" max="6658" width="2" style="252" customWidth="1"/>
    <col min="6659" max="6659" width="24.59765625" style="252" customWidth="1"/>
    <col min="6660" max="6660" width="42.69921875" style="252" customWidth="1"/>
    <col min="6661" max="6675" width="5.3984375" style="252" customWidth="1"/>
    <col min="6676" max="6676" width="6.5" style="252" customWidth="1"/>
    <col min="6677" max="6684" width="5.3984375" style="252" customWidth="1"/>
    <col min="6685" max="6912" width="9.8984375" style="252"/>
    <col min="6913" max="6913" width="4.69921875" style="252" customWidth="1"/>
    <col min="6914" max="6914" width="2" style="252" customWidth="1"/>
    <col min="6915" max="6915" width="24.59765625" style="252" customWidth="1"/>
    <col min="6916" max="6916" width="42.69921875" style="252" customWidth="1"/>
    <col min="6917" max="6931" width="5.3984375" style="252" customWidth="1"/>
    <col min="6932" max="6932" width="6.5" style="252" customWidth="1"/>
    <col min="6933" max="6940" width="5.3984375" style="252" customWidth="1"/>
    <col min="6941" max="7168" width="9.8984375" style="252"/>
    <col min="7169" max="7169" width="4.69921875" style="252" customWidth="1"/>
    <col min="7170" max="7170" width="2" style="252" customWidth="1"/>
    <col min="7171" max="7171" width="24.59765625" style="252" customWidth="1"/>
    <col min="7172" max="7172" width="42.69921875" style="252" customWidth="1"/>
    <col min="7173" max="7187" width="5.3984375" style="252" customWidth="1"/>
    <col min="7188" max="7188" width="6.5" style="252" customWidth="1"/>
    <col min="7189" max="7196" width="5.3984375" style="252" customWidth="1"/>
    <col min="7197" max="7424" width="9.8984375" style="252"/>
    <col min="7425" max="7425" width="4.69921875" style="252" customWidth="1"/>
    <col min="7426" max="7426" width="2" style="252" customWidth="1"/>
    <col min="7427" max="7427" width="24.59765625" style="252" customWidth="1"/>
    <col min="7428" max="7428" width="42.69921875" style="252" customWidth="1"/>
    <col min="7429" max="7443" width="5.3984375" style="252" customWidth="1"/>
    <col min="7444" max="7444" width="6.5" style="252" customWidth="1"/>
    <col min="7445" max="7452" width="5.3984375" style="252" customWidth="1"/>
    <col min="7453" max="7680" width="9.8984375" style="252"/>
    <col min="7681" max="7681" width="4.69921875" style="252" customWidth="1"/>
    <col min="7682" max="7682" width="2" style="252" customWidth="1"/>
    <col min="7683" max="7683" width="24.59765625" style="252" customWidth="1"/>
    <col min="7684" max="7684" width="42.69921875" style="252" customWidth="1"/>
    <col min="7685" max="7699" width="5.3984375" style="252" customWidth="1"/>
    <col min="7700" max="7700" width="6.5" style="252" customWidth="1"/>
    <col min="7701" max="7708" width="5.3984375" style="252" customWidth="1"/>
    <col min="7709" max="7936" width="9.8984375" style="252"/>
    <col min="7937" max="7937" width="4.69921875" style="252" customWidth="1"/>
    <col min="7938" max="7938" width="2" style="252" customWidth="1"/>
    <col min="7939" max="7939" width="24.59765625" style="252" customWidth="1"/>
    <col min="7940" max="7940" width="42.69921875" style="252" customWidth="1"/>
    <col min="7941" max="7955" width="5.3984375" style="252" customWidth="1"/>
    <col min="7956" max="7956" width="6.5" style="252" customWidth="1"/>
    <col min="7957" max="7964" width="5.3984375" style="252" customWidth="1"/>
    <col min="7965" max="8192" width="9.8984375" style="252"/>
    <col min="8193" max="8193" width="4.69921875" style="252" customWidth="1"/>
    <col min="8194" max="8194" width="2" style="252" customWidth="1"/>
    <col min="8195" max="8195" width="24.59765625" style="252" customWidth="1"/>
    <col min="8196" max="8196" width="42.69921875" style="252" customWidth="1"/>
    <col min="8197" max="8211" width="5.3984375" style="252" customWidth="1"/>
    <col min="8212" max="8212" width="6.5" style="252" customWidth="1"/>
    <col min="8213" max="8220" width="5.3984375" style="252" customWidth="1"/>
    <col min="8221" max="8448" width="9.8984375" style="252"/>
    <col min="8449" max="8449" width="4.69921875" style="252" customWidth="1"/>
    <col min="8450" max="8450" width="2" style="252" customWidth="1"/>
    <col min="8451" max="8451" width="24.59765625" style="252" customWidth="1"/>
    <col min="8452" max="8452" width="42.69921875" style="252" customWidth="1"/>
    <col min="8453" max="8467" width="5.3984375" style="252" customWidth="1"/>
    <col min="8468" max="8468" width="6.5" style="252" customWidth="1"/>
    <col min="8469" max="8476" width="5.3984375" style="252" customWidth="1"/>
    <col min="8477" max="8704" width="9.8984375" style="252"/>
    <col min="8705" max="8705" width="4.69921875" style="252" customWidth="1"/>
    <col min="8706" max="8706" width="2" style="252" customWidth="1"/>
    <col min="8707" max="8707" width="24.59765625" style="252" customWidth="1"/>
    <col min="8708" max="8708" width="42.69921875" style="252" customWidth="1"/>
    <col min="8709" max="8723" width="5.3984375" style="252" customWidth="1"/>
    <col min="8724" max="8724" width="6.5" style="252" customWidth="1"/>
    <col min="8725" max="8732" width="5.3984375" style="252" customWidth="1"/>
    <col min="8733" max="8960" width="9.8984375" style="252"/>
    <col min="8961" max="8961" width="4.69921875" style="252" customWidth="1"/>
    <col min="8962" max="8962" width="2" style="252" customWidth="1"/>
    <col min="8963" max="8963" width="24.59765625" style="252" customWidth="1"/>
    <col min="8964" max="8964" width="42.69921875" style="252" customWidth="1"/>
    <col min="8965" max="8979" width="5.3984375" style="252" customWidth="1"/>
    <col min="8980" max="8980" width="6.5" style="252" customWidth="1"/>
    <col min="8981" max="8988" width="5.3984375" style="252" customWidth="1"/>
    <col min="8989" max="9216" width="9.8984375" style="252"/>
    <col min="9217" max="9217" width="4.69921875" style="252" customWidth="1"/>
    <col min="9218" max="9218" width="2" style="252" customWidth="1"/>
    <col min="9219" max="9219" width="24.59765625" style="252" customWidth="1"/>
    <col min="9220" max="9220" width="42.69921875" style="252" customWidth="1"/>
    <col min="9221" max="9235" width="5.3984375" style="252" customWidth="1"/>
    <col min="9236" max="9236" width="6.5" style="252" customWidth="1"/>
    <col min="9237" max="9244" width="5.3984375" style="252" customWidth="1"/>
    <col min="9245" max="9472" width="9.8984375" style="252"/>
    <col min="9473" max="9473" width="4.69921875" style="252" customWidth="1"/>
    <col min="9474" max="9474" width="2" style="252" customWidth="1"/>
    <col min="9475" max="9475" width="24.59765625" style="252" customWidth="1"/>
    <col min="9476" max="9476" width="42.69921875" style="252" customWidth="1"/>
    <col min="9477" max="9491" width="5.3984375" style="252" customWidth="1"/>
    <col min="9492" max="9492" width="6.5" style="252" customWidth="1"/>
    <col min="9493" max="9500" width="5.3984375" style="252" customWidth="1"/>
    <col min="9501" max="9728" width="9.8984375" style="252"/>
    <col min="9729" max="9729" width="4.69921875" style="252" customWidth="1"/>
    <col min="9730" max="9730" width="2" style="252" customWidth="1"/>
    <col min="9731" max="9731" width="24.59765625" style="252" customWidth="1"/>
    <col min="9732" max="9732" width="42.69921875" style="252" customWidth="1"/>
    <col min="9733" max="9747" width="5.3984375" style="252" customWidth="1"/>
    <col min="9748" max="9748" width="6.5" style="252" customWidth="1"/>
    <col min="9749" max="9756" width="5.3984375" style="252" customWidth="1"/>
    <col min="9757" max="9984" width="9.8984375" style="252"/>
    <col min="9985" max="9985" width="4.69921875" style="252" customWidth="1"/>
    <col min="9986" max="9986" width="2" style="252" customWidth="1"/>
    <col min="9987" max="9987" width="24.59765625" style="252" customWidth="1"/>
    <col min="9988" max="9988" width="42.69921875" style="252" customWidth="1"/>
    <col min="9989" max="10003" width="5.3984375" style="252" customWidth="1"/>
    <col min="10004" max="10004" width="6.5" style="252" customWidth="1"/>
    <col min="10005" max="10012" width="5.3984375" style="252" customWidth="1"/>
    <col min="10013" max="10240" width="9.8984375" style="252"/>
    <col min="10241" max="10241" width="4.69921875" style="252" customWidth="1"/>
    <col min="10242" max="10242" width="2" style="252" customWidth="1"/>
    <col min="10243" max="10243" width="24.59765625" style="252" customWidth="1"/>
    <col min="10244" max="10244" width="42.69921875" style="252" customWidth="1"/>
    <col min="10245" max="10259" width="5.3984375" style="252" customWidth="1"/>
    <col min="10260" max="10260" width="6.5" style="252" customWidth="1"/>
    <col min="10261" max="10268" width="5.3984375" style="252" customWidth="1"/>
    <col min="10269" max="10496" width="9.8984375" style="252"/>
    <col min="10497" max="10497" width="4.69921875" style="252" customWidth="1"/>
    <col min="10498" max="10498" width="2" style="252" customWidth="1"/>
    <col min="10499" max="10499" width="24.59765625" style="252" customWidth="1"/>
    <col min="10500" max="10500" width="42.69921875" style="252" customWidth="1"/>
    <col min="10501" max="10515" width="5.3984375" style="252" customWidth="1"/>
    <col min="10516" max="10516" width="6.5" style="252" customWidth="1"/>
    <col min="10517" max="10524" width="5.3984375" style="252" customWidth="1"/>
    <col min="10525" max="10752" width="9.8984375" style="252"/>
    <col min="10753" max="10753" width="4.69921875" style="252" customWidth="1"/>
    <col min="10754" max="10754" width="2" style="252" customWidth="1"/>
    <col min="10755" max="10755" width="24.59765625" style="252" customWidth="1"/>
    <col min="10756" max="10756" width="42.69921875" style="252" customWidth="1"/>
    <col min="10757" max="10771" width="5.3984375" style="252" customWidth="1"/>
    <col min="10772" max="10772" width="6.5" style="252" customWidth="1"/>
    <col min="10773" max="10780" width="5.3984375" style="252" customWidth="1"/>
    <col min="10781" max="11008" width="9.8984375" style="252"/>
    <col min="11009" max="11009" width="4.69921875" style="252" customWidth="1"/>
    <col min="11010" max="11010" width="2" style="252" customWidth="1"/>
    <col min="11011" max="11011" width="24.59765625" style="252" customWidth="1"/>
    <col min="11012" max="11012" width="42.69921875" style="252" customWidth="1"/>
    <col min="11013" max="11027" width="5.3984375" style="252" customWidth="1"/>
    <col min="11028" max="11028" width="6.5" style="252" customWidth="1"/>
    <col min="11029" max="11036" width="5.3984375" style="252" customWidth="1"/>
    <col min="11037" max="11264" width="9.8984375" style="252"/>
    <col min="11265" max="11265" width="4.69921875" style="252" customWidth="1"/>
    <col min="11266" max="11266" width="2" style="252" customWidth="1"/>
    <col min="11267" max="11267" width="24.59765625" style="252" customWidth="1"/>
    <col min="11268" max="11268" width="42.69921875" style="252" customWidth="1"/>
    <col min="11269" max="11283" width="5.3984375" style="252" customWidth="1"/>
    <col min="11284" max="11284" width="6.5" style="252" customWidth="1"/>
    <col min="11285" max="11292" width="5.3984375" style="252" customWidth="1"/>
    <col min="11293" max="11520" width="9.8984375" style="252"/>
    <col min="11521" max="11521" width="4.69921875" style="252" customWidth="1"/>
    <col min="11522" max="11522" width="2" style="252" customWidth="1"/>
    <col min="11523" max="11523" width="24.59765625" style="252" customWidth="1"/>
    <col min="11524" max="11524" width="42.69921875" style="252" customWidth="1"/>
    <col min="11525" max="11539" width="5.3984375" style="252" customWidth="1"/>
    <col min="11540" max="11540" width="6.5" style="252" customWidth="1"/>
    <col min="11541" max="11548" width="5.3984375" style="252" customWidth="1"/>
    <col min="11549" max="11776" width="9.8984375" style="252"/>
    <col min="11777" max="11777" width="4.69921875" style="252" customWidth="1"/>
    <col min="11778" max="11778" width="2" style="252" customWidth="1"/>
    <col min="11779" max="11779" width="24.59765625" style="252" customWidth="1"/>
    <col min="11780" max="11780" width="42.69921875" style="252" customWidth="1"/>
    <col min="11781" max="11795" width="5.3984375" style="252" customWidth="1"/>
    <col min="11796" max="11796" width="6.5" style="252" customWidth="1"/>
    <col min="11797" max="11804" width="5.3984375" style="252" customWidth="1"/>
    <col min="11805" max="12032" width="9.8984375" style="252"/>
    <col min="12033" max="12033" width="4.69921875" style="252" customWidth="1"/>
    <col min="12034" max="12034" width="2" style="252" customWidth="1"/>
    <col min="12035" max="12035" width="24.59765625" style="252" customWidth="1"/>
    <col min="12036" max="12036" width="42.69921875" style="252" customWidth="1"/>
    <col min="12037" max="12051" width="5.3984375" style="252" customWidth="1"/>
    <col min="12052" max="12052" width="6.5" style="252" customWidth="1"/>
    <col min="12053" max="12060" width="5.3984375" style="252" customWidth="1"/>
    <col min="12061" max="12288" width="9.8984375" style="252"/>
    <col min="12289" max="12289" width="4.69921875" style="252" customWidth="1"/>
    <col min="12290" max="12290" width="2" style="252" customWidth="1"/>
    <col min="12291" max="12291" width="24.59765625" style="252" customWidth="1"/>
    <col min="12292" max="12292" width="42.69921875" style="252" customWidth="1"/>
    <col min="12293" max="12307" width="5.3984375" style="252" customWidth="1"/>
    <col min="12308" max="12308" width="6.5" style="252" customWidth="1"/>
    <col min="12309" max="12316" width="5.3984375" style="252" customWidth="1"/>
    <col min="12317" max="12544" width="9.8984375" style="252"/>
    <col min="12545" max="12545" width="4.69921875" style="252" customWidth="1"/>
    <col min="12546" max="12546" width="2" style="252" customWidth="1"/>
    <col min="12547" max="12547" width="24.59765625" style="252" customWidth="1"/>
    <col min="12548" max="12548" width="42.69921875" style="252" customWidth="1"/>
    <col min="12549" max="12563" width="5.3984375" style="252" customWidth="1"/>
    <col min="12564" max="12564" width="6.5" style="252" customWidth="1"/>
    <col min="12565" max="12572" width="5.3984375" style="252" customWidth="1"/>
    <col min="12573" max="12800" width="9.8984375" style="252"/>
    <col min="12801" max="12801" width="4.69921875" style="252" customWidth="1"/>
    <col min="12802" max="12802" width="2" style="252" customWidth="1"/>
    <col min="12803" max="12803" width="24.59765625" style="252" customWidth="1"/>
    <col min="12804" max="12804" width="42.69921875" style="252" customWidth="1"/>
    <col min="12805" max="12819" width="5.3984375" style="252" customWidth="1"/>
    <col min="12820" max="12820" width="6.5" style="252" customWidth="1"/>
    <col min="12821" max="12828" width="5.3984375" style="252" customWidth="1"/>
    <col min="12829" max="13056" width="9.8984375" style="252"/>
    <col min="13057" max="13057" width="4.69921875" style="252" customWidth="1"/>
    <col min="13058" max="13058" width="2" style="252" customWidth="1"/>
    <col min="13059" max="13059" width="24.59765625" style="252" customWidth="1"/>
    <col min="13060" max="13060" width="42.69921875" style="252" customWidth="1"/>
    <col min="13061" max="13075" width="5.3984375" style="252" customWidth="1"/>
    <col min="13076" max="13076" width="6.5" style="252" customWidth="1"/>
    <col min="13077" max="13084" width="5.3984375" style="252" customWidth="1"/>
    <col min="13085" max="13312" width="9.8984375" style="252"/>
    <col min="13313" max="13313" width="4.69921875" style="252" customWidth="1"/>
    <col min="13314" max="13314" width="2" style="252" customWidth="1"/>
    <col min="13315" max="13315" width="24.59765625" style="252" customWidth="1"/>
    <col min="13316" max="13316" width="42.69921875" style="252" customWidth="1"/>
    <col min="13317" max="13331" width="5.3984375" style="252" customWidth="1"/>
    <col min="13332" max="13332" width="6.5" style="252" customWidth="1"/>
    <col min="13333" max="13340" width="5.3984375" style="252" customWidth="1"/>
    <col min="13341" max="13568" width="9.8984375" style="252"/>
    <col min="13569" max="13569" width="4.69921875" style="252" customWidth="1"/>
    <col min="13570" max="13570" width="2" style="252" customWidth="1"/>
    <col min="13571" max="13571" width="24.59765625" style="252" customWidth="1"/>
    <col min="13572" max="13572" width="42.69921875" style="252" customWidth="1"/>
    <col min="13573" max="13587" width="5.3984375" style="252" customWidth="1"/>
    <col min="13588" max="13588" width="6.5" style="252" customWidth="1"/>
    <col min="13589" max="13596" width="5.3984375" style="252" customWidth="1"/>
    <col min="13597" max="13824" width="9.8984375" style="252"/>
    <col min="13825" max="13825" width="4.69921875" style="252" customWidth="1"/>
    <col min="13826" max="13826" width="2" style="252" customWidth="1"/>
    <col min="13827" max="13827" width="24.59765625" style="252" customWidth="1"/>
    <col min="13828" max="13828" width="42.69921875" style="252" customWidth="1"/>
    <col min="13829" max="13843" width="5.3984375" style="252" customWidth="1"/>
    <col min="13844" max="13844" width="6.5" style="252" customWidth="1"/>
    <col min="13845" max="13852" width="5.3984375" style="252" customWidth="1"/>
    <col min="13853" max="14080" width="9.8984375" style="252"/>
    <col min="14081" max="14081" width="4.69921875" style="252" customWidth="1"/>
    <col min="14082" max="14082" width="2" style="252" customWidth="1"/>
    <col min="14083" max="14083" width="24.59765625" style="252" customWidth="1"/>
    <col min="14084" max="14084" width="42.69921875" style="252" customWidth="1"/>
    <col min="14085" max="14099" width="5.3984375" style="252" customWidth="1"/>
    <col min="14100" max="14100" width="6.5" style="252" customWidth="1"/>
    <col min="14101" max="14108" width="5.3984375" style="252" customWidth="1"/>
    <col min="14109" max="14336" width="9.8984375" style="252"/>
    <col min="14337" max="14337" width="4.69921875" style="252" customWidth="1"/>
    <col min="14338" max="14338" width="2" style="252" customWidth="1"/>
    <col min="14339" max="14339" width="24.59765625" style="252" customWidth="1"/>
    <col min="14340" max="14340" width="42.69921875" style="252" customWidth="1"/>
    <col min="14341" max="14355" width="5.3984375" style="252" customWidth="1"/>
    <col min="14356" max="14356" width="6.5" style="252" customWidth="1"/>
    <col min="14357" max="14364" width="5.3984375" style="252" customWidth="1"/>
    <col min="14365" max="14592" width="9.8984375" style="252"/>
    <col min="14593" max="14593" width="4.69921875" style="252" customWidth="1"/>
    <col min="14594" max="14594" width="2" style="252" customWidth="1"/>
    <col min="14595" max="14595" width="24.59765625" style="252" customWidth="1"/>
    <col min="14596" max="14596" width="42.69921875" style="252" customWidth="1"/>
    <col min="14597" max="14611" width="5.3984375" style="252" customWidth="1"/>
    <col min="14612" max="14612" width="6.5" style="252" customWidth="1"/>
    <col min="14613" max="14620" width="5.3984375" style="252" customWidth="1"/>
    <col min="14621" max="14848" width="9.8984375" style="252"/>
    <col min="14849" max="14849" width="4.69921875" style="252" customWidth="1"/>
    <col min="14850" max="14850" width="2" style="252" customWidth="1"/>
    <col min="14851" max="14851" width="24.59765625" style="252" customWidth="1"/>
    <col min="14852" max="14852" width="42.69921875" style="252" customWidth="1"/>
    <col min="14853" max="14867" width="5.3984375" style="252" customWidth="1"/>
    <col min="14868" max="14868" width="6.5" style="252" customWidth="1"/>
    <col min="14869" max="14876" width="5.3984375" style="252" customWidth="1"/>
    <col min="14877" max="15104" width="9.8984375" style="252"/>
    <col min="15105" max="15105" width="4.69921875" style="252" customWidth="1"/>
    <col min="15106" max="15106" width="2" style="252" customWidth="1"/>
    <col min="15107" max="15107" width="24.59765625" style="252" customWidth="1"/>
    <col min="15108" max="15108" width="42.69921875" style="252" customWidth="1"/>
    <col min="15109" max="15123" width="5.3984375" style="252" customWidth="1"/>
    <col min="15124" max="15124" width="6.5" style="252" customWidth="1"/>
    <col min="15125" max="15132" width="5.3984375" style="252" customWidth="1"/>
    <col min="15133" max="15360" width="9.8984375" style="252"/>
    <col min="15361" max="15361" width="4.69921875" style="252" customWidth="1"/>
    <col min="15362" max="15362" width="2" style="252" customWidth="1"/>
    <col min="15363" max="15363" width="24.59765625" style="252" customWidth="1"/>
    <col min="15364" max="15364" width="42.69921875" style="252" customWidth="1"/>
    <col min="15365" max="15379" width="5.3984375" style="252" customWidth="1"/>
    <col min="15380" max="15380" width="6.5" style="252" customWidth="1"/>
    <col min="15381" max="15388" width="5.3984375" style="252" customWidth="1"/>
    <col min="15389" max="15616" width="9.8984375" style="252"/>
    <col min="15617" max="15617" width="4.69921875" style="252" customWidth="1"/>
    <col min="15618" max="15618" width="2" style="252" customWidth="1"/>
    <col min="15619" max="15619" width="24.59765625" style="252" customWidth="1"/>
    <col min="15620" max="15620" width="42.69921875" style="252" customWidth="1"/>
    <col min="15621" max="15635" width="5.3984375" style="252" customWidth="1"/>
    <col min="15636" max="15636" width="6.5" style="252" customWidth="1"/>
    <col min="15637" max="15644" width="5.3984375" style="252" customWidth="1"/>
    <col min="15645" max="15872" width="9.8984375" style="252"/>
    <col min="15873" max="15873" width="4.69921875" style="252" customWidth="1"/>
    <col min="15874" max="15874" width="2" style="252" customWidth="1"/>
    <col min="15875" max="15875" width="24.59765625" style="252" customWidth="1"/>
    <col min="15876" max="15876" width="42.69921875" style="252" customWidth="1"/>
    <col min="15877" max="15891" width="5.3984375" style="252" customWidth="1"/>
    <col min="15892" max="15892" width="6.5" style="252" customWidth="1"/>
    <col min="15893" max="15900" width="5.3984375" style="252" customWidth="1"/>
    <col min="15901" max="16128" width="9.8984375" style="252"/>
    <col min="16129" max="16129" width="4.69921875" style="252" customWidth="1"/>
    <col min="16130" max="16130" width="2" style="252" customWidth="1"/>
    <col min="16131" max="16131" width="24.59765625" style="252" customWidth="1"/>
    <col min="16132" max="16132" width="42.69921875" style="252" customWidth="1"/>
    <col min="16133" max="16147" width="5.3984375" style="252" customWidth="1"/>
    <col min="16148" max="16148" width="6.5" style="252" customWidth="1"/>
    <col min="16149" max="16156" width="5.3984375" style="252" customWidth="1"/>
    <col min="16157" max="16384" width="9.8984375" style="252"/>
  </cols>
  <sheetData>
    <row r="2" spans="1:28" ht="20.25" customHeight="1" x14ac:dyDescent="0.3">
      <c r="A2" s="251" t="s">
        <v>545</v>
      </c>
      <c r="B2" s="251"/>
    </row>
    <row r="3" spans="1:28" ht="20.25" customHeight="1" x14ac:dyDescent="0.3">
      <c r="A3" s="1535" t="s">
        <v>546</v>
      </c>
      <c r="B3" s="1535"/>
      <c r="C3" s="1535"/>
      <c r="D3" s="1535"/>
      <c r="E3" s="1535"/>
      <c r="F3" s="1535"/>
      <c r="G3" s="1535"/>
      <c r="H3" s="1535"/>
      <c r="I3" s="1535"/>
      <c r="J3" s="1535"/>
      <c r="K3" s="1535"/>
      <c r="L3" s="1535"/>
      <c r="M3" s="1535"/>
      <c r="N3" s="1535"/>
      <c r="O3" s="1535"/>
      <c r="P3" s="1535"/>
      <c r="Q3" s="1535"/>
      <c r="R3" s="1535"/>
      <c r="S3" s="1535"/>
      <c r="T3" s="1535"/>
      <c r="U3" s="1535"/>
      <c r="V3" s="1535"/>
      <c r="W3" s="1535"/>
      <c r="X3" s="1535"/>
      <c r="Y3" s="1535"/>
      <c r="Z3" s="1535"/>
      <c r="AA3" s="1535"/>
      <c r="AB3" s="1535"/>
    </row>
    <row r="5" spans="1:28" ht="30" customHeight="1" x14ac:dyDescent="0.3">
      <c r="F5" s="253"/>
      <c r="G5" s="253"/>
      <c r="H5" s="253"/>
      <c r="I5" s="253"/>
      <c r="J5" s="253"/>
      <c r="K5" s="253"/>
      <c r="L5" s="253"/>
      <c r="M5" s="253"/>
      <c r="N5" s="253"/>
      <c r="O5" s="1536" t="s">
        <v>547</v>
      </c>
      <c r="P5" s="1537"/>
      <c r="Q5" s="1537"/>
      <c r="R5" s="1538"/>
      <c r="S5" s="255"/>
      <c r="T5" s="256"/>
      <c r="U5" s="256"/>
      <c r="V5" s="256"/>
      <c r="W5" s="256"/>
      <c r="X5" s="256"/>
      <c r="Y5" s="256"/>
      <c r="Z5" s="256"/>
      <c r="AA5" s="256"/>
      <c r="AB5" s="254"/>
    </row>
    <row r="7" spans="1:28" ht="17.25" customHeight="1" x14ac:dyDescent="0.3">
      <c r="A7" s="1536" t="s">
        <v>548</v>
      </c>
      <c r="B7" s="1537"/>
      <c r="C7" s="1538"/>
      <c r="D7" s="1536" t="s">
        <v>549</v>
      </c>
      <c r="E7" s="1537"/>
      <c r="F7" s="1537"/>
      <c r="G7" s="1537"/>
      <c r="H7" s="1537"/>
      <c r="I7" s="1537"/>
      <c r="J7" s="1537"/>
      <c r="K7" s="1537"/>
      <c r="L7" s="1537"/>
      <c r="M7" s="1537"/>
      <c r="N7" s="1537"/>
      <c r="O7" s="1537"/>
      <c r="P7" s="1537"/>
      <c r="Q7" s="1537"/>
      <c r="R7" s="1537"/>
      <c r="S7" s="1537"/>
      <c r="T7" s="1538"/>
      <c r="U7" s="1536" t="s">
        <v>550</v>
      </c>
      <c r="V7" s="1537"/>
      <c r="W7" s="1537"/>
      <c r="X7" s="1538"/>
      <c r="Y7" s="1536" t="s">
        <v>551</v>
      </c>
      <c r="Z7" s="1537"/>
      <c r="AA7" s="1537"/>
      <c r="AB7" s="1538"/>
    </row>
    <row r="8" spans="1:28" ht="18.75" customHeight="1" x14ac:dyDescent="0.3">
      <c r="A8" s="1508" t="s">
        <v>552</v>
      </c>
      <c r="B8" s="1509"/>
      <c r="C8" s="1514" t="s">
        <v>553</v>
      </c>
      <c r="D8" s="354" t="s">
        <v>554</v>
      </c>
      <c r="E8" s="320" t="s">
        <v>519</v>
      </c>
      <c r="F8" s="355" t="s">
        <v>677</v>
      </c>
      <c r="G8" s="356"/>
      <c r="H8" s="355"/>
      <c r="I8" s="347" t="s">
        <v>519</v>
      </c>
      <c r="J8" s="355" t="s">
        <v>678</v>
      </c>
      <c r="K8" s="355"/>
      <c r="L8" s="355"/>
      <c r="M8" s="355"/>
      <c r="N8" s="355"/>
      <c r="O8" s="355"/>
      <c r="P8" s="355"/>
      <c r="Q8" s="355"/>
      <c r="R8" s="355"/>
      <c r="S8" s="355"/>
      <c r="T8" s="357"/>
      <c r="U8" s="257" t="s">
        <v>519</v>
      </c>
      <c r="V8" s="264" t="s">
        <v>557</v>
      </c>
      <c r="W8" s="264"/>
      <c r="X8" s="265"/>
      <c r="Y8" s="257" t="s">
        <v>519</v>
      </c>
      <c r="Z8" s="264" t="s">
        <v>557</v>
      </c>
      <c r="AA8" s="264"/>
      <c r="AB8" s="265"/>
    </row>
    <row r="9" spans="1:28" ht="18.75" customHeight="1" x14ac:dyDescent="0.3">
      <c r="A9" s="1510"/>
      <c r="B9" s="1511"/>
      <c r="C9" s="1517"/>
      <c r="D9" s="1529" t="s">
        <v>558</v>
      </c>
      <c r="E9" s="1544" t="s">
        <v>519</v>
      </c>
      <c r="F9" s="1527" t="s">
        <v>559</v>
      </c>
      <c r="G9" s="1527"/>
      <c r="H9" s="1527"/>
      <c r="I9" s="1546" t="s">
        <v>519</v>
      </c>
      <c r="J9" s="1527" t="s">
        <v>679</v>
      </c>
      <c r="K9" s="1527"/>
      <c r="L9" s="1527"/>
      <c r="M9" s="1539"/>
      <c r="N9" s="1539"/>
      <c r="O9" s="1539"/>
      <c r="P9" s="1539"/>
      <c r="Q9" s="270"/>
      <c r="R9" s="270"/>
      <c r="S9" s="270"/>
      <c r="T9" s="353"/>
      <c r="U9" s="266" t="s">
        <v>519</v>
      </c>
      <c r="V9" s="270" t="s">
        <v>560</v>
      </c>
      <c r="W9" s="270"/>
      <c r="X9" s="271"/>
      <c r="Y9" s="266" t="s">
        <v>519</v>
      </c>
      <c r="Z9" s="270" t="s">
        <v>560</v>
      </c>
      <c r="AA9" s="270"/>
      <c r="AB9" s="271"/>
    </row>
    <row r="10" spans="1:28" ht="18.75" customHeight="1" x14ac:dyDescent="0.3">
      <c r="A10" s="1510"/>
      <c r="B10" s="1511"/>
      <c r="C10" s="1517"/>
      <c r="D10" s="1530"/>
      <c r="E10" s="1545"/>
      <c r="F10" s="1528"/>
      <c r="G10" s="1528"/>
      <c r="H10" s="1528"/>
      <c r="I10" s="1547"/>
      <c r="J10" s="1528"/>
      <c r="K10" s="1528"/>
      <c r="L10" s="1528"/>
      <c r="M10" s="1540"/>
      <c r="N10" s="1540"/>
      <c r="O10" s="1540"/>
      <c r="P10" s="1540"/>
      <c r="Q10" s="355"/>
      <c r="R10" s="355"/>
      <c r="S10" s="355"/>
      <c r="T10" s="357"/>
      <c r="U10" s="273"/>
      <c r="V10" s="270"/>
      <c r="W10" s="270"/>
      <c r="X10" s="271"/>
      <c r="Y10" s="273"/>
      <c r="Z10" s="270"/>
      <c r="AA10" s="270"/>
      <c r="AB10" s="271"/>
    </row>
    <row r="11" spans="1:28" ht="18.75" customHeight="1" x14ac:dyDescent="0.3">
      <c r="A11" s="1510"/>
      <c r="B11" s="1511"/>
      <c r="C11" s="1517"/>
      <c r="D11" s="1529" t="s">
        <v>680</v>
      </c>
      <c r="E11" s="1544" t="s">
        <v>519</v>
      </c>
      <c r="F11" s="1527" t="s">
        <v>559</v>
      </c>
      <c r="G11" s="1527"/>
      <c r="H11" s="1527"/>
      <c r="I11" s="1546" t="s">
        <v>519</v>
      </c>
      <c r="J11" s="1527" t="s">
        <v>679</v>
      </c>
      <c r="K11" s="1527"/>
      <c r="L11" s="1527"/>
      <c r="M11" s="1539"/>
      <c r="N11" s="1539"/>
      <c r="O11" s="1539"/>
      <c r="P11" s="1539"/>
      <c r="Q11" s="270"/>
      <c r="R11" s="270"/>
      <c r="S11" s="270"/>
      <c r="T11" s="353"/>
      <c r="U11" s="273"/>
      <c r="V11" s="270"/>
      <c r="W11" s="270"/>
      <c r="X11" s="271"/>
      <c r="Y11" s="273"/>
      <c r="Z11" s="270"/>
      <c r="AA11" s="270"/>
      <c r="AB11" s="271"/>
    </row>
    <row r="12" spans="1:28" ht="18.75" customHeight="1" x14ac:dyDescent="0.3">
      <c r="A12" s="1510"/>
      <c r="B12" s="1511"/>
      <c r="C12" s="1517"/>
      <c r="D12" s="1530"/>
      <c r="E12" s="1545"/>
      <c r="F12" s="1528"/>
      <c r="G12" s="1528"/>
      <c r="H12" s="1528"/>
      <c r="I12" s="1547"/>
      <c r="J12" s="1528"/>
      <c r="K12" s="1528"/>
      <c r="L12" s="1528"/>
      <c r="M12" s="1540"/>
      <c r="N12" s="1540"/>
      <c r="O12" s="1540"/>
      <c r="P12" s="1540"/>
      <c r="Q12" s="355"/>
      <c r="R12" s="355"/>
      <c r="S12" s="355"/>
      <c r="T12" s="357"/>
      <c r="U12" s="273"/>
      <c r="V12" s="270"/>
      <c r="W12" s="270"/>
      <c r="X12" s="271"/>
      <c r="Y12" s="273"/>
      <c r="Z12" s="270"/>
      <c r="AA12" s="270"/>
      <c r="AB12" s="271"/>
    </row>
    <row r="13" spans="1:28" ht="18.75" customHeight="1" x14ac:dyDescent="0.3">
      <c r="A13" s="1510"/>
      <c r="B13" s="1511"/>
      <c r="C13" s="1517"/>
      <c r="D13" s="1529" t="s">
        <v>561</v>
      </c>
      <c r="E13" s="1544" t="s">
        <v>519</v>
      </c>
      <c r="F13" s="1527" t="s">
        <v>559</v>
      </c>
      <c r="G13" s="1527"/>
      <c r="H13" s="1527"/>
      <c r="I13" s="1546" t="s">
        <v>519</v>
      </c>
      <c r="J13" s="1527" t="s">
        <v>679</v>
      </c>
      <c r="K13" s="1527"/>
      <c r="L13" s="1527"/>
      <c r="M13" s="1539"/>
      <c r="N13" s="1539"/>
      <c r="O13" s="1539"/>
      <c r="P13" s="1539"/>
      <c r="Q13" s="270"/>
      <c r="R13" s="270"/>
      <c r="S13" s="270"/>
      <c r="T13" s="353"/>
      <c r="U13" s="273"/>
      <c r="V13" s="270"/>
      <c r="W13" s="270"/>
      <c r="X13" s="271"/>
      <c r="Y13" s="273"/>
      <c r="Z13" s="270"/>
      <c r="AA13" s="270"/>
      <c r="AB13" s="271"/>
    </row>
    <row r="14" spans="1:28" ht="18.75" customHeight="1" x14ac:dyDescent="0.3">
      <c r="A14" s="1510"/>
      <c r="B14" s="1511"/>
      <c r="C14" s="1517"/>
      <c r="D14" s="1530"/>
      <c r="E14" s="1545"/>
      <c r="F14" s="1528"/>
      <c r="G14" s="1528"/>
      <c r="H14" s="1548"/>
      <c r="I14" s="1547"/>
      <c r="J14" s="1528"/>
      <c r="K14" s="1528"/>
      <c r="L14" s="1528"/>
      <c r="M14" s="1540"/>
      <c r="N14" s="1540"/>
      <c r="O14" s="1540"/>
      <c r="P14" s="1540"/>
      <c r="Q14" s="355"/>
      <c r="R14" s="355"/>
      <c r="S14" s="355"/>
      <c r="T14" s="353"/>
      <c r="U14" s="273"/>
      <c r="V14" s="270"/>
      <c r="W14" s="270"/>
      <c r="X14" s="271"/>
      <c r="Y14" s="273"/>
      <c r="Z14" s="270"/>
      <c r="AA14" s="270"/>
      <c r="AB14" s="271"/>
    </row>
    <row r="15" spans="1:28" ht="18.75" customHeight="1" x14ac:dyDescent="0.3">
      <c r="A15" s="1510"/>
      <c r="B15" s="1511"/>
      <c r="C15" s="1517"/>
      <c r="D15" s="359" t="s">
        <v>562</v>
      </c>
      <c r="E15" s="298" t="s">
        <v>519</v>
      </c>
      <c r="F15" s="299" t="s">
        <v>563</v>
      </c>
      <c r="G15" s="334"/>
      <c r="H15" s="300" t="s">
        <v>519</v>
      </c>
      <c r="I15" s="305" t="s">
        <v>564</v>
      </c>
      <c r="J15" s="299"/>
      <c r="K15" s="300"/>
      <c r="L15" s="270"/>
      <c r="M15" s="270"/>
      <c r="N15" s="270"/>
      <c r="O15" s="270"/>
      <c r="P15" s="270"/>
      <c r="Q15" s="270"/>
      <c r="R15" s="270"/>
      <c r="S15" s="270"/>
      <c r="T15" s="346"/>
      <c r="U15" s="273"/>
      <c r="V15" s="270"/>
      <c r="W15" s="270"/>
      <c r="X15" s="271"/>
      <c r="Y15" s="273"/>
      <c r="Z15" s="270"/>
      <c r="AA15" s="270"/>
      <c r="AB15" s="271"/>
    </row>
    <row r="16" spans="1:28" ht="18.75" customHeight="1" x14ac:dyDescent="0.3">
      <c r="A16" s="1510"/>
      <c r="B16" s="1511"/>
      <c r="C16" s="1517"/>
      <c r="D16" s="1529" t="s">
        <v>565</v>
      </c>
      <c r="E16" s="1531" t="s">
        <v>519</v>
      </c>
      <c r="F16" s="1527" t="s">
        <v>559</v>
      </c>
      <c r="G16" s="1527"/>
      <c r="H16" s="1527"/>
      <c r="I16" s="1531" t="s">
        <v>519</v>
      </c>
      <c r="J16" s="1527" t="s">
        <v>679</v>
      </c>
      <c r="K16" s="1527"/>
      <c r="L16" s="1527"/>
      <c r="M16" s="282"/>
      <c r="N16" s="282"/>
      <c r="O16" s="282"/>
      <c r="P16" s="282"/>
      <c r="Q16" s="282"/>
      <c r="R16" s="282"/>
      <c r="S16" s="282"/>
      <c r="T16" s="283"/>
      <c r="U16" s="273"/>
      <c r="V16" s="270"/>
      <c r="W16" s="284"/>
      <c r="X16" s="271"/>
      <c r="Y16" s="273"/>
      <c r="Z16" s="270"/>
      <c r="AA16" s="284"/>
      <c r="AB16" s="271"/>
    </row>
    <row r="17" spans="1:28" ht="18.75" customHeight="1" x14ac:dyDescent="0.3">
      <c r="A17" s="1510"/>
      <c r="B17" s="1511"/>
      <c r="C17" s="1517"/>
      <c r="D17" s="1530"/>
      <c r="E17" s="1532"/>
      <c r="F17" s="1528"/>
      <c r="G17" s="1528"/>
      <c r="H17" s="1528"/>
      <c r="I17" s="1532"/>
      <c r="J17" s="1528"/>
      <c r="K17" s="1528"/>
      <c r="L17" s="1528"/>
      <c r="M17" s="286"/>
      <c r="N17" s="286"/>
      <c r="O17" s="286"/>
      <c r="P17" s="286"/>
      <c r="Q17" s="286"/>
      <c r="R17" s="286"/>
      <c r="S17" s="286"/>
      <c r="T17" s="287"/>
      <c r="U17" s="273"/>
      <c r="V17" s="288"/>
      <c r="W17" s="288"/>
      <c r="X17" s="289"/>
      <c r="Y17" s="273"/>
      <c r="Z17" s="288"/>
      <c r="AA17" s="288"/>
      <c r="AB17" s="289"/>
    </row>
    <row r="18" spans="1:28" ht="18.75" customHeight="1" x14ac:dyDescent="0.3">
      <c r="A18" s="1510"/>
      <c r="B18" s="1511"/>
      <c r="C18" s="1517"/>
      <c r="D18" s="1529" t="s">
        <v>566</v>
      </c>
      <c r="E18" s="1531" t="s">
        <v>681</v>
      </c>
      <c r="F18" s="1527" t="s">
        <v>559</v>
      </c>
      <c r="G18" s="1527"/>
      <c r="H18" s="1527"/>
      <c r="I18" s="1531" t="s">
        <v>519</v>
      </c>
      <c r="J18" s="1527" t="s">
        <v>679</v>
      </c>
      <c r="K18" s="1527"/>
      <c r="L18" s="1527"/>
      <c r="M18" s="282"/>
      <c r="N18" s="282"/>
      <c r="O18" s="282"/>
      <c r="P18" s="282"/>
      <c r="Q18" s="282"/>
      <c r="R18" s="282"/>
      <c r="S18" s="282"/>
      <c r="T18" s="283"/>
      <c r="U18" s="273"/>
      <c r="V18" s="288"/>
      <c r="W18" s="288"/>
      <c r="X18" s="289"/>
      <c r="Y18" s="273"/>
      <c r="Z18" s="288"/>
      <c r="AA18" s="288"/>
      <c r="AB18" s="289"/>
    </row>
    <row r="19" spans="1:28" ht="18.75" customHeight="1" x14ac:dyDescent="0.3">
      <c r="A19" s="1510"/>
      <c r="B19" s="1511"/>
      <c r="C19" s="1517"/>
      <c r="D19" s="1530"/>
      <c r="E19" s="1532"/>
      <c r="F19" s="1528"/>
      <c r="G19" s="1528"/>
      <c r="H19" s="1528"/>
      <c r="I19" s="1532"/>
      <c r="J19" s="1528"/>
      <c r="K19" s="1528"/>
      <c r="L19" s="1528"/>
      <c r="M19" s="286"/>
      <c r="N19" s="286"/>
      <c r="O19" s="286"/>
      <c r="P19" s="286"/>
      <c r="Q19" s="286"/>
      <c r="R19" s="286"/>
      <c r="S19" s="286"/>
      <c r="T19" s="287"/>
      <c r="U19" s="273"/>
      <c r="V19" s="288"/>
      <c r="W19" s="288"/>
      <c r="X19" s="289"/>
      <c r="Y19" s="273"/>
      <c r="Z19" s="288"/>
      <c r="AA19" s="288"/>
      <c r="AB19" s="289"/>
    </row>
    <row r="20" spans="1:28" ht="18.75" customHeight="1" x14ac:dyDescent="0.3">
      <c r="A20" s="1510"/>
      <c r="B20" s="1511"/>
      <c r="C20" s="1517"/>
      <c r="D20" s="359" t="s">
        <v>567</v>
      </c>
      <c r="E20" s="298" t="s">
        <v>519</v>
      </c>
      <c r="F20" s="299" t="s">
        <v>568</v>
      </c>
      <c r="G20" s="299"/>
      <c r="H20" s="300" t="s">
        <v>519</v>
      </c>
      <c r="I20" s="299" t="s">
        <v>564</v>
      </c>
      <c r="J20" s="299"/>
      <c r="K20" s="301"/>
      <c r="L20" s="299"/>
      <c r="M20" s="286"/>
      <c r="N20" s="286"/>
      <c r="O20" s="286"/>
      <c r="P20" s="286"/>
      <c r="Q20" s="286"/>
      <c r="R20" s="286"/>
      <c r="S20" s="286"/>
      <c r="T20" s="287"/>
      <c r="U20" s="273"/>
      <c r="V20" s="288"/>
      <c r="W20" s="288"/>
      <c r="X20" s="289"/>
      <c r="Y20" s="273"/>
      <c r="Z20" s="288"/>
      <c r="AA20" s="288"/>
      <c r="AB20" s="289"/>
    </row>
    <row r="21" spans="1:28" ht="18.75" customHeight="1" x14ac:dyDescent="0.3">
      <c r="A21" s="1510"/>
      <c r="B21" s="1511"/>
      <c r="C21" s="1517"/>
      <c r="D21" s="1541" t="s">
        <v>609</v>
      </c>
      <c r="E21" s="360" t="s">
        <v>519</v>
      </c>
      <c r="F21" s="361" t="s">
        <v>568</v>
      </c>
      <c r="G21" s="361"/>
      <c r="H21" s="362" t="s">
        <v>519</v>
      </c>
      <c r="I21" s="292" t="s">
        <v>610</v>
      </c>
      <c r="J21" s="361"/>
      <c r="K21" s="362" t="s">
        <v>519</v>
      </c>
      <c r="L21" s="292" t="s">
        <v>611</v>
      </c>
      <c r="M21" s="363"/>
      <c r="N21" s="362" t="s">
        <v>519</v>
      </c>
      <c r="O21" s="292" t="s">
        <v>612</v>
      </c>
      <c r="P21" s="363"/>
      <c r="Q21" s="362" t="s">
        <v>519</v>
      </c>
      <c r="R21" s="292" t="s">
        <v>613</v>
      </c>
      <c r="S21" s="363"/>
      <c r="T21" s="364"/>
      <c r="U21" s="273"/>
      <c r="V21" s="288"/>
      <c r="W21" s="288"/>
      <c r="X21" s="289"/>
      <c r="Y21" s="273"/>
      <c r="Z21" s="288"/>
      <c r="AA21" s="288"/>
      <c r="AB21" s="289"/>
    </row>
    <row r="22" spans="1:28" ht="18.75" customHeight="1" x14ac:dyDescent="0.3">
      <c r="A22" s="1510"/>
      <c r="B22" s="1511"/>
      <c r="C22" s="1517"/>
      <c r="D22" s="1542"/>
      <c r="E22" s="365" t="s">
        <v>519</v>
      </c>
      <c r="F22" s="267" t="s">
        <v>614</v>
      </c>
      <c r="G22" s="366"/>
      <c r="H22" s="367"/>
      <c r="I22" s="362" t="s">
        <v>519</v>
      </c>
      <c r="J22" s="267" t="s">
        <v>615</v>
      </c>
      <c r="K22" s="367"/>
      <c r="L22" s="366"/>
      <c r="M22" s="362" t="s">
        <v>519</v>
      </c>
      <c r="N22" s="267" t="s">
        <v>616</v>
      </c>
      <c r="O22" s="368"/>
      <c r="P22" s="369"/>
      <c r="Q22" s="362" t="s">
        <v>519</v>
      </c>
      <c r="R22" s="370" t="s">
        <v>617</v>
      </c>
      <c r="S22" s="369"/>
      <c r="T22" s="371"/>
      <c r="U22" s="288"/>
      <c r="V22" s="288"/>
      <c r="W22" s="288"/>
      <c r="X22" s="289"/>
      <c r="Y22" s="273"/>
      <c r="Z22" s="288"/>
      <c r="AA22" s="288"/>
      <c r="AB22" s="289"/>
    </row>
    <row r="23" spans="1:28" ht="18.75" customHeight="1" x14ac:dyDescent="0.3">
      <c r="A23" s="1510"/>
      <c r="B23" s="1511"/>
      <c r="C23" s="1517"/>
      <c r="D23" s="1542"/>
      <c r="E23" s="360" t="s">
        <v>519</v>
      </c>
      <c r="F23" s="292" t="s">
        <v>618</v>
      </c>
      <c r="G23" s="361"/>
      <c r="H23" s="362"/>
      <c r="I23" s="362" t="s">
        <v>519</v>
      </c>
      <c r="J23" s="292" t="s">
        <v>619</v>
      </c>
      <c r="K23" s="361"/>
      <c r="L23" s="361"/>
      <c r="M23" s="362" t="s">
        <v>519</v>
      </c>
      <c r="N23" s="328" t="s">
        <v>620</v>
      </c>
      <c r="O23" s="372"/>
      <c r="P23" s="372"/>
      <c r="Q23" s="362" t="s">
        <v>519</v>
      </c>
      <c r="R23" s="328" t="s">
        <v>621</v>
      </c>
      <c r="S23" s="372"/>
      <c r="T23" s="373"/>
      <c r="U23" s="288"/>
      <c r="V23" s="288"/>
      <c r="W23" s="288"/>
      <c r="X23" s="289"/>
      <c r="Y23" s="288"/>
      <c r="Z23" s="288"/>
      <c r="AA23" s="288"/>
      <c r="AB23" s="289"/>
    </row>
    <row r="24" spans="1:28" ht="18.75" customHeight="1" x14ac:dyDescent="0.3">
      <c r="A24" s="1510"/>
      <c r="B24" s="1511"/>
      <c r="C24" s="1517"/>
      <c r="D24" s="1542"/>
      <c r="E24" s="360" t="s">
        <v>519</v>
      </c>
      <c r="F24" s="292" t="s">
        <v>622</v>
      </c>
      <c r="G24" s="361"/>
      <c r="H24" s="362"/>
      <c r="I24" s="362" t="s">
        <v>519</v>
      </c>
      <c r="J24" s="292" t="s">
        <v>623</v>
      </c>
      <c r="K24" s="361"/>
      <c r="L24" s="361"/>
      <c r="M24" s="362" t="s">
        <v>519</v>
      </c>
      <c r="N24" s="328" t="s">
        <v>624</v>
      </c>
      <c r="O24" s="372"/>
      <c r="P24" s="372"/>
      <c r="Q24" s="362" t="s">
        <v>519</v>
      </c>
      <c r="R24" s="328" t="s">
        <v>625</v>
      </c>
      <c r="S24" s="372"/>
      <c r="T24" s="373"/>
      <c r="U24" s="273"/>
      <c r="V24" s="288"/>
      <c r="W24" s="288"/>
      <c r="X24" s="289"/>
      <c r="Y24" s="273"/>
      <c r="Z24" s="288"/>
      <c r="AA24" s="288"/>
      <c r="AB24" s="289"/>
    </row>
    <row r="25" spans="1:28" ht="18.75" customHeight="1" x14ac:dyDescent="0.3">
      <c r="A25" s="1510"/>
      <c r="B25" s="1511"/>
      <c r="C25" s="1518"/>
      <c r="D25" s="1543"/>
      <c r="E25" s="374" t="s">
        <v>519</v>
      </c>
      <c r="F25" s="375" t="s">
        <v>626</v>
      </c>
      <c r="G25" s="376"/>
      <c r="H25" s="377"/>
      <c r="I25" s="377" t="s">
        <v>519</v>
      </c>
      <c r="J25" s="375" t="s">
        <v>627</v>
      </c>
      <c r="K25" s="376"/>
      <c r="L25" s="376"/>
      <c r="M25" s="377"/>
      <c r="N25" s="378"/>
      <c r="O25" s="379"/>
      <c r="P25" s="379"/>
      <c r="Q25" s="377"/>
      <c r="R25" s="378"/>
      <c r="S25" s="379"/>
      <c r="T25" s="380"/>
      <c r="U25" s="273"/>
      <c r="V25" s="288"/>
      <c r="W25" s="288"/>
      <c r="X25" s="289"/>
      <c r="Y25" s="273"/>
      <c r="Z25" s="288"/>
      <c r="AA25" s="288"/>
      <c r="AB25" s="289"/>
    </row>
    <row r="26" spans="1:28" ht="18.75" customHeight="1" x14ac:dyDescent="0.3">
      <c r="A26" s="1510"/>
      <c r="B26" s="1511"/>
      <c r="C26" s="1514" t="s">
        <v>577</v>
      </c>
      <c r="D26" s="354" t="s">
        <v>554</v>
      </c>
      <c r="E26" s="358" t="s">
        <v>519</v>
      </c>
      <c r="F26" s="355" t="s">
        <v>677</v>
      </c>
      <c r="G26" s="356"/>
      <c r="H26" s="355"/>
      <c r="I26" s="347" t="s">
        <v>519</v>
      </c>
      <c r="J26" s="355" t="s">
        <v>678</v>
      </c>
      <c r="K26" s="355"/>
      <c r="L26" s="355"/>
      <c r="M26" s="355"/>
      <c r="N26" s="355"/>
      <c r="O26" s="355"/>
      <c r="P26" s="355"/>
      <c r="Q26" s="355"/>
      <c r="R26" s="355"/>
      <c r="S26" s="355"/>
      <c r="T26" s="357"/>
      <c r="U26" s="257" t="s">
        <v>519</v>
      </c>
      <c r="V26" s="264" t="s">
        <v>557</v>
      </c>
      <c r="W26" s="264"/>
      <c r="X26" s="381"/>
      <c r="Y26" s="257" t="s">
        <v>519</v>
      </c>
      <c r="Z26" s="264" t="s">
        <v>557</v>
      </c>
      <c r="AA26" s="264"/>
      <c r="AB26" s="381"/>
    </row>
    <row r="27" spans="1:28" ht="18.75" customHeight="1" x14ac:dyDescent="0.3">
      <c r="A27" s="1510"/>
      <c r="B27" s="1511"/>
      <c r="C27" s="1517"/>
      <c r="D27" s="1529" t="s">
        <v>558</v>
      </c>
      <c r="E27" s="1544" t="s">
        <v>519</v>
      </c>
      <c r="F27" s="1527" t="s">
        <v>559</v>
      </c>
      <c r="G27" s="1527"/>
      <c r="H27" s="1527"/>
      <c r="I27" s="1546" t="s">
        <v>519</v>
      </c>
      <c r="J27" s="1527" t="s">
        <v>679</v>
      </c>
      <c r="K27" s="1527"/>
      <c r="L27" s="1527"/>
      <c r="M27" s="1539"/>
      <c r="N27" s="1539"/>
      <c r="O27" s="1539"/>
      <c r="P27" s="1539"/>
      <c r="Q27" s="270"/>
      <c r="R27" s="270"/>
      <c r="S27" s="270"/>
      <c r="T27" s="353"/>
      <c r="U27" s="266" t="s">
        <v>519</v>
      </c>
      <c r="V27" s="270" t="s">
        <v>560</v>
      </c>
      <c r="W27" s="270"/>
      <c r="X27" s="289"/>
      <c r="Y27" s="266" t="s">
        <v>519</v>
      </c>
      <c r="Z27" s="270" t="s">
        <v>560</v>
      </c>
      <c r="AA27" s="270"/>
      <c r="AB27" s="289"/>
    </row>
    <row r="28" spans="1:28" ht="18.75" customHeight="1" x14ac:dyDescent="0.3">
      <c r="A28" s="1510"/>
      <c r="B28" s="1511"/>
      <c r="C28" s="1517"/>
      <c r="D28" s="1530"/>
      <c r="E28" s="1545"/>
      <c r="F28" s="1528"/>
      <c r="G28" s="1528"/>
      <c r="H28" s="1528"/>
      <c r="I28" s="1547"/>
      <c r="J28" s="1528"/>
      <c r="K28" s="1528"/>
      <c r="L28" s="1528"/>
      <c r="M28" s="1540"/>
      <c r="N28" s="1540"/>
      <c r="O28" s="1540"/>
      <c r="P28" s="1540"/>
      <c r="Q28" s="355"/>
      <c r="R28" s="355"/>
      <c r="S28" s="355"/>
      <c r="T28" s="357"/>
      <c r="U28" s="273"/>
      <c r="V28" s="288"/>
      <c r="W28" s="288"/>
      <c r="X28" s="289"/>
      <c r="Y28" s="273"/>
      <c r="Z28" s="288"/>
      <c r="AA28" s="288"/>
      <c r="AB28" s="289"/>
    </row>
    <row r="29" spans="1:28" ht="18.75" customHeight="1" x14ac:dyDescent="0.3">
      <c r="A29" s="1510"/>
      <c r="B29" s="1511"/>
      <c r="C29" s="1517"/>
      <c r="D29" s="1529" t="s">
        <v>680</v>
      </c>
      <c r="E29" s="1544" t="s">
        <v>519</v>
      </c>
      <c r="F29" s="1527" t="s">
        <v>559</v>
      </c>
      <c r="G29" s="1527"/>
      <c r="H29" s="1527"/>
      <c r="I29" s="1546" t="s">
        <v>519</v>
      </c>
      <c r="J29" s="1527" t="s">
        <v>679</v>
      </c>
      <c r="K29" s="1527"/>
      <c r="L29" s="1527"/>
      <c r="M29" s="1539"/>
      <c r="N29" s="1539"/>
      <c r="O29" s="1539"/>
      <c r="P29" s="1539"/>
      <c r="Q29" s="270"/>
      <c r="R29" s="270"/>
      <c r="S29" s="270"/>
      <c r="T29" s="353"/>
      <c r="U29" s="273"/>
      <c r="V29" s="270"/>
      <c r="W29" s="270"/>
      <c r="X29" s="271"/>
      <c r="Y29" s="273"/>
      <c r="Z29" s="270"/>
      <c r="AA29" s="270"/>
      <c r="AB29" s="271"/>
    </row>
    <row r="30" spans="1:28" ht="18.75" customHeight="1" x14ac:dyDescent="0.3">
      <c r="A30" s="1510"/>
      <c r="B30" s="1511"/>
      <c r="C30" s="1517"/>
      <c r="D30" s="1530"/>
      <c r="E30" s="1545"/>
      <c r="F30" s="1528"/>
      <c r="G30" s="1528"/>
      <c r="H30" s="1528"/>
      <c r="I30" s="1547"/>
      <c r="J30" s="1528"/>
      <c r="K30" s="1528"/>
      <c r="L30" s="1528"/>
      <c r="M30" s="1540"/>
      <c r="N30" s="1540"/>
      <c r="O30" s="1540"/>
      <c r="P30" s="1540"/>
      <c r="Q30" s="355"/>
      <c r="R30" s="355"/>
      <c r="S30" s="355"/>
      <c r="T30" s="357"/>
      <c r="U30" s="273"/>
      <c r="V30" s="270"/>
      <c r="W30" s="270"/>
      <c r="X30" s="271"/>
      <c r="Y30" s="273"/>
      <c r="Z30" s="270"/>
      <c r="AA30" s="270"/>
      <c r="AB30" s="271"/>
    </row>
    <row r="31" spans="1:28" ht="18.75" customHeight="1" x14ac:dyDescent="0.3">
      <c r="A31" s="1510"/>
      <c r="B31" s="1511"/>
      <c r="C31" s="1517"/>
      <c r="D31" s="1529" t="s">
        <v>561</v>
      </c>
      <c r="E31" s="1544" t="s">
        <v>519</v>
      </c>
      <c r="F31" s="1527" t="s">
        <v>559</v>
      </c>
      <c r="G31" s="1527"/>
      <c r="H31" s="1527"/>
      <c r="I31" s="1546" t="s">
        <v>519</v>
      </c>
      <c r="J31" s="1527" t="s">
        <v>679</v>
      </c>
      <c r="K31" s="1527"/>
      <c r="L31" s="1527"/>
      <c r="M31" s="1539"/>
      <c r="N31" s="1539"/>
      <c r="O31" s="1539"/>
      <c r="P31" s="1539"/>
      <c r="Q31" s="270"/>
      <c r="R31" s="270"/>
      <c r="S31" s="270"/>
      <c r="T31" s="353"/>
      <c r="U31" s="273"/>
      <c r="V31" s="288"/>
      <c r="W31" s="288"/>
      <c r="X31" s="289"/>
      <c r="Y31" s="273"/>
      <c r="Z31" s="288"/>
      <c r="AA31" s="288"/>
      <c r="AB31" s="289"/>
    </row>
    <row r="32" spans="1:28" ht="18.75" customHeight="1" x14ac:dyDescent="0.3">
      <c r="A32" s="1510"/>
      <c r="B32" s="1511"/>
      <c r="C32" s="1517"/>
      <c r="D32" s="1530"/>
      <c r="E32" s="1545"/>
      <c r="F32" s="1528"/>
      <c r="G32" s="1528"/>
      <c r="H32" s="1528"/>
      <c r="I32" s="1547"/>
      <c r="J32" s="1528"/>
      <c r="K32" s="1528"/>
      <c r="L32" s="1528"/>
      <c r="M32" s="1540"/>
      <c r="N32" s="1540"/>
      <c r="O32" s="1540"/>
      <c r="P32" s="1540"/>
      <c r="Q32" s="355"/>
      <c r="R32" s="355"/>
      <c r="S32" s="355"/>
      <c r="T32" s="270"/>
      <c r="U32" s="273"/>
      <c r="V32" s="288"/>
      <c r="W32" s="288"/>
      <c r="X32" s="289"/>
      <c r="Y32" s="273"/>
      <c r="Z32" s="288"/>
      <c r="AA32" s="288"/>
      <c r="AB32" s="289"/>
    </row>
    <row r="33" spans="1:30" ht="18.75" customHeight="1" x14ac:dyDescent="0.3">
      <c r="A33" s="1510"/>
      <c r="B33" s="1511"/>
      <c r="C33" s="1517"/>
      <c r="D33" s="1541" t="s">
        <v>609</v>
      </c>
      <c r="E33" s="360" t="s">
        <v>519</v>
      </c>
      <c r="F33" s="361" t="s">
        <v>568</v>
      </c>
      <c r="G33" s="361"/>
      <c r="H33" s="362" t="s">
        <v>519</v>
      </c>
      <c r="I33" s="292" t="s">
        <v>610</v>
      </c>
      <c r="J33" s="361"/>
      <c r="K33" s="362" t="s">
        <v>519</v>
      </c>
      <c r="L33" s="292" t="s">
        <v>611</v>
      </c>
      <c r="M33" s="363"/>
      <c r="N33" s="362" t="s">
        <v>519</v>
      </c>
      <c r="O33" s="292" t="s">
        <v>612</v>
      </c>
      <c r="P33" s="363"/>
      <c r="Q33" s="362" t="s">
        <v>519</v>
      </c>
      <c r="R33" s="292" t="s">
        <v>613</v>
      </c>
      <c r="S33" s="363"/>
      <c r="T33" s="364"/>
      <c r="U33" s="273"/>
      <c r="V33" s="288"/>
      <c r="W33" s="288"/>
      <c r="X33" s="289"/>
      <c r="Y33" s="273"/>
      <c r="Z33" s="288"/>
      <c r="AA33" s="288"/>
      <c r="AB33" s="289"/>
    </row>
    <row r="34" spans="1:30" ht="18.75" customHeight="1" x14ac:dyDescent="0.3">
      <c r="A34" s="1510"/>
      <c r="B34" s="1511"/>
      <c r="C34" s="1517"/>
      <c r="D34" s="1542"/>
      <c r="E34" s="365" t="s">
        <v>519</v>
      </c>
      <c r="F34" s="267" t="s">
        <v>614</v>
      </c>
      <c r="G34" s="366"/>
      <c r="H34" s="367"/>
      <c r="I34" s="362" t="s">
        <v>519</v>
      </c>
      <c r="J34" s="267" t="s">
        <v>615</v>
      </c>
      <c r="K34" s="367"/>
      <c r="L34" s="366"/>
      <c r="M34" s="362" t="s">
        <v>519</v>
      </c>
      <c r="N34" s="267" t="s">
        <v>616</v>
      </c>
      <c r="O34" s="368"/>
      <c r="P34" s="369"/>
      <c r="Q34" s="362" t="s">
        <v>519</v>
      </c>
      <c r="R34" s="370" t="s">
        <v>617</v>
      </c>
      <c r="S34" s="369"/>
      <c r="T34" s="371"/>
      <c r="U34" s="288"/>
      <c r="V34" s="288"/>
      <c r="W34" s="288"/>
      <c r="X34" s="289"/>
      <c r="Y34" s="288"/>
      <c r="Z34" s="288"/>
      <c r="AA34" s="288"/>
      <c r="AB34" s="289"/>
    </row>
    <row r="35" spans="1:30" ht="18.75" customHeight="1" x14ac:dyDescent="0.3">
      <c r="A35" s="1510"/>
      <c r="B35" s="1511"/>
      <c r="C35" s="1517"/>
      <c r="D35" s="1542"/>
      <c r="E35" s="360" t="s">
        <v>519</v>
      </c>
      <c r="F35" s="292" t="s">
        <v>618</v>
      </c>
      <c r="G35" s="361"/>
      <c r="H35" s="362"/>
      <c r="I35" s="362" t="s">
        <v>519</v>
      </c>
      <c r="J35" s="292" t="s">
        <v>619</v>
      </c>
      <c r="K35" s="361"/>
      <c r="L35" s="361"/>
      <c r="M35" s="362" t="s">
        <v>519</v>
      </c>
      <c r="N35" s="328" t="s">
        <v>620</v>
      </c>
      <c r="O35" s="372"/>
      <c r="P35" s="372"/>
      <c r="Q35" s="362" t="s">
        <v>519</v>
      </c>
      <c r="R35" s="328" t="s">
        <v>621</v>
      </c>
      <c r="S35" s="372"/>
      <c r="T35" s="373"/>
      <c r="U35" s="288"/>
      <c r="V35" s="288"/>
      <c r="W35" s="288"/>
      <c r="X35" s="289"/>
      <c r="Y35" s="288"/>
      <c r="Z35" s="288"/>
      <c r="AA35" s="288"/>
      <c r="AB35" s="289"/>
      <c r="AD35" s="352"/>
    </row>
    <row r="36" spans="1:30" ht="18.75" customHeight="1" x14ac:dyDescent="0.3">
      <c r="A36" s="1510"/>
      <c r="B36" s="1511"/>
      <c r="C36" s="1517"/>
      <c r="D36" s="1542"/>
      <c r="E36" s="360" t="s">
        <v>519</v>
      </c>
      <c r="F36" s="292" t="s">
        <v>622</v>
      </c>
      <c r="G36" s="361"/>
      <c r="H36" s="362"/>
      <c r="I36" s="362" t="s">
        <v>519</v>
      </c>
      <c r="J36" s="292" t="s">
        <v>623</v>
      </c>
      <c r="K36" s="361"/>
      <c r="L36" s="361"/>
      <c r="M36" s="362" t="s">
        <v>519</v>
      </c>
      <c r="N36" s="328" t="s">
        <v>624</v>
      </c>
      <c r="O36" s="372"/>
      <c r="P36" s="372"/>
      <c r="Q36" s="362" t="s">
        <v>519</v>
      </c>
      <c r="R36" s="328" t="s">
        <v>625</v>
      </c>
      <c r="S36" s="372"/>
      <c r="T36" s="373"/>
      <c r="U36" s="288"/>
      <c r="V36" s="288"/>
      <c r="W36" s="288"/>
      <c r="X36" s="289"/>
      <c r="Y36" s="288"/>
      <c r="Z36" s="288"/>
      <c r="AA36" s="288"/>
      <c r="AB36" s="289"/>
    </row>
    <row r="37" spans="1:30" ht="18.75" customHeight="1" x14ac:dyDescent="0.3">
      <c r="A37" s="1510"/>
      <c r="B37" s="1511"/>
      <c r="C37" s="1517"/>
      <c r="D37" s="1543"/>
      <c r="E37" s="374" t="s">
        <v>519</v>
      </c>
      <c r="F37" s="375" t="s">
        <v>626</v>
      </c>
      <c r="G37" s="376"/>
      <c r="H37" s="377"/>
      <c r="I37" s="377" t="s">
        <v>519</v>
      </c>
      <c r="J37" s="375" t="s">
        <v>627</v>
      </c>
      <c r="K37" s="376"/>
      <c r="L37" s="376"/>
      <c r="M37" s="377"/>
      <c r="N37" s="378"/>
      <c r="O37" s="379"/>
      <c r="P37" s="379"/>
      <c r="Q37" s="377"/>
      <c r="R37" s="378"/>
      <c r="S37" s="379"/>
      <c r="T37" s="380"/>
      <c r="U37" s="273"/>
      <c r="V37" s="288"/>
      <c r="W37" s="288"/>
      <c r="X37" s="289"/>
      <c r="Y37" s="273"/>
      <c r="Z37" s="288"/>
      <c r="AA37" s="288"/>
      <c r="AB37" s="317"/>
    </row>
    <row r="38" spans="1:30" ht="18.75" customHeight="1" x14ac:dyDescent="0.3">
      <c r="A38" s="1508" t="s">
        <v>580</v>
      </c>
      <c r="B38" s="1509"/>
      <c r="C38" s="1514" t="s">
        <v>581</v>
      </c>
      <c r="D38" s="319" t="s">
        <v>582</v>
      </c>
      <c r="E38" s="320" t="s">
        <v>519</v>
      </c>
      <c r="F38" s="321" t="s">
        <v>568</v>
      </c>
      <c r="G38" s="321"/>
      <c r="H38" s="322"/>
      <c r="I38" s="278" t="s">
        <v>519</v>
      </c>
      <c r="J38" s="321" t="s">
        <v>583</v>
      </c>
      <c r="K38" s="321"/>
      <c r="L38" s="322"/>
      <c r="M38" s="278" t="s">
        <v>519</v>
      </c>
      <c r="N38" s="323" t="s">
        <v>584</v>
      </c>
      <c r="O38" s="323"/>
      <c r="P38" s="285"/>
      <c r="Q38" s="285"/>
      <c r="R38" s="285"/>
      <c r="S38" s="285"/>
      <c r="T38" s="324"/>
      <c r="U38" s="257" t="s">
        <v>519</v>
      </c>
      <c r="V38" s="264" t="s">
        <v>557</v>
      </c>
      <c r="W38" s="264"/>
      <c r="X38" s="265"/>
      <c r="Y38" s="257" t="s">
        <v>519</v>
      </c>
      <c r="Z38" s="264" t="s">
        <v>557</v>
      </c>
      <c r="AA38" s="264"/>
      <c r="AB38" s="265"/>
    </row>
    <row r="39" spans="1:30" ht="18.75" customHeight="1" x14ac:dyDescent="0.3">
      <c r="A39" s="1510"/>
      <c r="B39" s="1511"/>
      <c r="C39" s="1515"/>
      <c r="D39" s="382" t="s">
        <v>585</v>
      </c>
      <c r="E39" s="347" t="s">
        <v>519</v>
      </c>
      <c r="F39" s="270" t="s">
        <v>677</v>
      </c>
      <c r="G39" s="270"/>
      <c r="H39" s="383"/>
      <c r="I39" s="347" t="s">
        <v>519</v>
      </c>
      <c r="J39" s="270" t="s">
        <v>678</v>
      </c>
      <c r="K39" s="270"/>
      <c r="L39" s="384"/>
      <c r="M39" s="300"/>
      <c r="N39" s="335"/>
      <c r="O39" s="285"/>
      <c r="P39" s="285"/>
      <c r="Q39" s="285"/>
      <c r="R39" s="285"/>
      <c r="S39" s="285"/>
      <c r="T39" s="324"/>
      <c r="U39" s="266" t="s">
        <v>519</v>
      </c>
      <c r="V39" s="270" t="s">
        <v>560</v>
      </c>
      <c r="W39" s="284"/>
      <c r="X39" s="271"/>
      <c r="Y39" s="266" t="s">
        <v>519</v>
      </c>
      <c r="Z39" s="270" t="s">
        <v>560</v>
      </c>
      <c r="AA39" s="284"/>
      <c r="AB39" s="271"/>
    </row>
    <row r="40" spans="1:30" ht="18.75" customHeight="1" x14ac:dyDescent="0.3">
      <c r="A40" s="1510"/>
      <c r="B40" s="1511"/>
      <c r="C40" s="1515"/>
      <c r="D40" s="359" t="s">
        <v>586</v>
      </c>
      <c r="E40" s="298" t="s">
        <v>519</v>
      </c>
      <c r="F40" s="299" t="s">
        <v>555</v>
      </c>
      <c r="G40" s="334"/>
      <c r="H40" s="384"/>
      <c r="I40" s="300" t="s">
        <v>519</v>
      </c>
      <c r="J40" s="299" t="s">
        <v>556</v>
      </c>
      <c r="K40" s="300"/>
      <c r="L40" s="383"/>
      <c r="M40" s="347"/>
      <c r="O40" s="285"/>
      <c r="P40" s="285"/>
      <c r="Q40" s="285"/>
      <c r="R40" s="285"/>
      <c r="S40" s="285"/>
      <c r="T40" s="324"/>
      <c r="V40" s="270"/>
      <c r="W40" s="270"/>
      <c r="X40" s="271"/>
      <c r="Y40" s="332"/>
      <c r="Z40" s="270"/>
      <c r="AA40" s="270"/>
      <c r="AB40" s="271"/>
    </row>
    <row r="41" spans="1:30" ht="18.75" customHeight="1" x14ac:dyDescent="0.3">
      <c r="A41" s="1510"/>
      <c r="B41" s="1511"/>
      <c r="C41" s="1515"/>
      <c r="D41" s="333" t="s">
        <v>587</v>
      </c>
      <c r="E41" s="304" t="s">
        <v>519</v>
      </c>
      <c r="F41" s="299" t="s">
        <v>568</v>
      </c>
      <c r="G41" s="334"/>
      <c r="H41" s="300" t="s">
        <v>519</v>
      </c>
      <c r="I41" s="299" t="s">
        <v>564</v>
      </c>
      <c r="J41" s="335"/>
      <c r="K41" s="335"/>
      <c r="L41" s="335"/>
      <c r="M41" s="335"/>
      <c r="N41" s="335"/>
      <c r="O41" s="335"/>
      <c r="P41" s="335"/>
      <c r="Q41" s="335"/>
      <c r="R41" s="335"/>
      <c r="S41" s="335"/>
      <c r="T41" s="336"/>
      <c r="Y41" s="332"/>
      <c r="AB41" s="337"/>
    </row>
    <row r="42" spans="1:30" ht="18.75" customHeight="1" x14ac:dyDescent="0.3">
      <c r="A42" s="1510"/>
      <c r="B42" s="1511"/>
      <c r="C42" s="1515"/>
      <c r="D42" s="338" t="s">
        <v>588</v>
      </c>
      <c r="E42" s="304" t="s">
        <v>519</v>
      </c>
      <c r="F42" s="299" t="s">
        <v>568</v>
      </c>
      <c r="G42" s="334"/>
      <c r="H42" s="300" t="s">
        <v>519</v>
      </c>
      <c r="I42" s="299" t="s">
        <v>564</v>
      </c>
      <c r="J42" s="335"/>
      <c r="K42" s="335"/>
      <c r="L42" s="335"/>
      <c r="M42" s="335"/>
      <c r="N42" s="335"/>
      <c r="O42" s="335"/>
      <c r="P42" s="335"/>
      <c r="Q42" s="335"/>
      <c r="R42" s="335"/>
      <c r="S42" s="335"/>
      <c r="T42" s="336"/>
      <c r="U42" s="332"/>
      <c r="V42" s="284"/>
      <c r="W42" s="284"/>
      <c r="X42" s="271"/>
      <c r="Y42" s="332"/>
      <c r="Z42" s="284"/>
      <c r="AA42" s="284"/>
      <c r="AB42" s="271"/>
    </row>
    <row r="43" spans="1:30" ht="18.75" customHeight="1" x14ac:dyDescent="0.3">
      <c r="A43" s="1510"/>
      <c r="B43" s="1511"/>
      <c r="C43" s="1515"/>
      <c r="D43" s="270" t="s">
        <v>589</v>
      </c>
      <c r="E43" s="339" t="s">
        <v>519</v>
      </c>
      <c r="F43" s="299" t="s">
        <v>568</v>
      </c>
      <c r="G43" s="299"/>
      <c r="H43" s="340" t="s">
        <v>519</v>
      </c>
      <c r="I43" s="299" t="s">
        <v>564</v>
      </c>
      <c r="J43" s="335"/>
      <c r="K43" s="335"/>
      <c r="L43" s="335"/>
      <c r="M43" s="335"/>
      <c r="N43" s="335"/>
      <c r="O43" s="335"/>
      <c r="P43" s="335"/>
      <c r="Q43" s="335"/>
      <c r="R43" s="335"/>
      <c r="S43" s="335"/>
      <c r="T43" s="336"/>
      <c r="U43" s="332"/>
      <c r="V43" s="284"/>
      <c r="W43" s="284"/>
      <c r="X43" s="271"/>
      <c r="Y43" s="332"/>
      <c r="Z43" s="284"/>
      <c r="AA43" s="284"/>
      <c r="AB43" s="271"/>
    </row>
    <row r="44" spans="1:30" ht="18.75" customHeight="1" x14ac:dyDescent="0.3">
      <c r="A44" s="1510"/>
      <c r="B44" s="1511"/>
      <c r="C44" s="1515"/>
      <c r="D44" s="341" t="s">
        <v>590</v>
      </c>
      <c r="E44" s="339" t="s">
        <v>519</v>
      </c>
      <c r="F44" s="299" t="s">
        <v>568</v>
      </c>
      <c r="G44" s="299"/>
      <c r="H44" s="340" t="s">
        <v>519</v>
      </c>
      <c r="I44" s="299" t="s">
        <v>564</v>
      </c>
      <c r="J44" s="335"/>
      <c r="K44" s="335"/>
      <c r="L44" s="335"/>
      <c r="M44" s="335"/>
      <c r="N44" s="335"/>
      <c r="O44" s="335"/>
      <c r="P44" s="335"/>
      <c r="Q44" s="335"/>
      <c r="R44" s="335"/>
      <c r="S44" s="335"/>
      <c r="T44" s="336"/>
      <c r="U44" s="332"/>
      <c r="V44" s="284"/>
      <c r="W44" s="284"/>
      <c r="X44" s="271"/>
      <c r="Y44" s="332"/>
      <c r="Z44" s="284"/>
      <c r="AA44" s="284"/>
      <c r="AB44" s="271"/>
    </row>
    <row r="45" spans="1:30" ht="18.5" customHeight="1" x14ac:dyDescent="0.3">
      <c r="A45" s="1510"/>
      <c r="B45" s="1511"/>
      <c r="C45" s="1515"/>
      <c r="D45" s="341" t="s">
        <v>591</v>
      </c>
      <c r="E45" s="339" t="s">
        <v>519</v>
      </c>
      <c r="F45" s="299" t="s">
        <v>568</v>
      </c>
      <c r="G45" s="299"/>
      <c r="H45" s="340" t="s">
        <v>519</v>
      </c>
      <c r="I45" s="299" t="s">
        <v>564</v>
      </c>
      <c r="J45" s="335"/>
      <c r="K45" s="335"/>
      <c r="L45" s="335"/>
      <c r="M45" s="335"/>
      <c r="N45" s="335"/>
      <c r="O45" s="335"/>
      <c r="P45" s="335"/>
      <c r="Q45" s="335"/>
      <c r="R45" s="335"/>
      <c r="S45" s="335"/>
      <c r="T45" s="336"/>
      <c r="U45" s="332"/>
      <c r="V45" s="284"/>
      <c r="W45" s="284"/>
      <c r="X45" s="271"/>
      <c r="Y45" s="332"/>
      <c r="Z45" s="284"/>
      <c r="AA45" s="284"/>
      <c r="AB45" s="271"/>
    </row>
    <row r="46" spans="1:30" ht="18.75" customHeight="1" x14ac:dyDescent="0.3">
      <c r="A46" s="1510"/>
      <c r="B46" s="1511"/>
      <c r="C46" s="1515"/>
      <c r="D46" s="333" t="s">
        <v>592</v>
      </c>
      <c r="E46" s="298" t="s">
        <v>519</v>
      </c>
      <c r="F46" s="299" t="s">
        <v>568</v>
      </c>
      <c r="G46" s="299"/>
      <c r="H46" s="300" t="s">
        <v>519</v>
      </c>
      <c r="I46" s="299" t="s">
        <v>593</v>
      </c>
      <c r="J46" s="299"/>
      <c r="K46" s="300" t="s">
        <v>519</v>
      </c>
      <c r="L46" s="299" t="s">
        <v>594</v>
      </c>
      <c r="M46" s="301"/>
      <c r="N46" s="300" t="s">
        <v>519</v>
      </c>
      <c r="O46" s="299" t="s">
        <v>595</v>
      </c>
      <c r="P46" s="301"/>
      <c r="Q46" s="301"/>
      <c r="R46" s="299"/>
      <c r="S46" s="299"/>
      <c r="T46" s="346"/>
      <c r="U46" s="332"/>
      <c r="V46" s="284"/>
      <c r="W46" s="284"/>
      <c r="X46" s="271"/>
      <c r="Y46" s="332"/>
      <c r="Z46" s="284"/>
      <c r="AA46" s="284"/>
      <c r="AB46" s="271"/>
    </row>
    <row r="47" spans="1:30" ht="18.75" customHeight="1" x14ac:dyDescent="0.3">
      <c r="A47" s="1510"/>
      <c r="B47" s="1511"/>
      <c r="C47" s="1515"/>
      <c r="D47" s="341" t="s">
        <v>596</v>
      </c>
      <c r="E47" s="304" t="s">
        <v>519</v>
      </c>
      <c r="F47" s="299" t="s">
        <v>568</v>
      </c>
      <c r="G47" s="299"/>
      <c r="H47" s="306" t="s">
        <v>519</v>
      </c>
      <c r="I47" s="299" t="s">
        <v>597</v>
      </c>
      <c r="J47" s="299"/>
      <c r="K47" s="347" t="s">
        <v>519</v>
      </c>
      <c r="L47" s="299" t="s">
        <v>598</v>
      </c>
      <c r="M47" s="335"/>
      <c r="N47" s="335"/>
      <c r="O47" s="335"/>
      <c r="P47" s="335"/>
      <c r="Q47" s="335"/>
      <c r="R47" s="335"/>
      <c r="S47" s="335"/>
      <c r="T47" s="336"/>
      <c r="U47" s="332"/>
      <c r="V47" s="284"/>
      <c r="W47" s="284"/>
      <c r="X47" s="271"/>
      <c r="Y47" s="332"/>
      <c r="Z47" s="284"/>
      <c r="AA47" s="284"/>
      <c r="AB47" s="271"/>
    </row>
    <row r="48" spans="1:30" ht="18.75" customHeight="1" x14ac:dyDescent="0.3">
      <c r="A48" s="1510"/>
      <c r="B48" s="1511"/>
      <c r="C48" s="1515"/>
      <c r="D48" s="333" t="s">
        <v>599</v>
      </c>
      <c r="E48" s="304" t="s">
        <v>519</v>
      </c>
      <c r="F48" s="299" t="s">
        <v>568</v>
      </c>
      <c r="G48" s="334"/>
      <c r="H48" s="300" t="s">
        <v>519</v>
      </c>
      <c r="I48" s="299" t="s">
        <v>564</v>
      </c>
      <c r="J48" s="335"/>
      <c r="K48" s="335"/>
      <c r="L48" s="335"/>
      <c r="M48" s="335"/>
      <c r="N48" s="335"/>
      <c r="O48" s="335"/>
      <c r="P48" s="335"/>
      <c r="Q48" s="335"/>
      <c r="R48" s="335"/>
      <c r="S48" s="335"/>
      <c r="T48" s="336"/>
      <c r="U48" s="332"/>
      <c r="V48" s="284"/>
      <c r="W48" s="284"/>
      <c r="X48" s="271"/>
      <c r="Y48" s="332"/>
      <c r="Z48" s="284"/>
      <c r="AA48" s="284"/>
      <c r="AB48" s="271"/>
    </row>
    <row r="49" spans="1:28" ht="18.75" customHeight="1" x14ac:dyDescent="0.3">
      <c r="A49" s="1510"/>
      <c r="B49" s="1511"/>
      <c r="C49" s="1515"/>
      <c r="D49" s="1541" t="s">
        <v>609</v>
      </c>
      <c r="E49" s="360" t="s">
        <v>519</v>
      </c>
      <c r="F49" s="361" t="s">
        <v>568</v>
      </c>
      <c r="G49" s="361"/>
      <c r="H49" s="362" t="s">
        <v>519</v>
      </c>
      <c r="I49" s="292" t="s">
        <v>610</v>
      </c>
      <c r="J49" s="361"/>
      <c r="K49" s="362" t="s">
        <v>519</v>
      </c>
      <c r="L49" s="292" t="s">
        <v>611</v>
      </c>
      <c r="M49" s="363"/>
      <c r="N49" s="362" t="s">
        <v>519</v>
      </c>
      <c r="O49" s="292" t="s">
        <v>612</v>
      </c>
      <c r="P49" s="363"/>
      <c r="Q49" s="362" t="s">
        <v>519</v>
      </c>
      <c r="R49" s="292" t="s">
        <v>613</v>
      </c>
      <c r="S49" s="363"/>
      <c r="T49" s="364"/>
      <c r="U49" s="273"/>
      <c r="V49" s="288"/>
      <c r="W49" s="288"/>
      <c r="X49" s="289"/>
      <c r="Y49" s="273"/>
      <c r="Z49" s="288"/>
      <c r="AA49" s="288"/>
      <c r="AB49" s="289"/>
    </row>
    <row r="50" spans="1:28" ht="18.75" customHeight="1" x14ac:dyDescent="0.3">
      <c r="A50" s="1510"/>
      <c r="B50" s="1511"/>
      <c r="C50" s="1515"/>
      <c r="D50" s="1542"/>
      <c r="E50" s="365" t="s">
        <v>519</v>
      </c>
      <c r="F50" s="267" t="s">
        <v>614</v>
      </c>
      <c r="G50" s="366"/>
      <c r="H50" s="367"/>
      <c r="I50" s="362" t="s">
        <v>519</v>
      </c>
      <c r="J50" s="267" t="s">
        <v>615</v>
      </c>
      <c r="K50" s="367"/>
      <c r="L50" s="366"/>
      <c r="M50" s="362" t="s">
        <v>519</v>
      </c>
      <c r="N50" s="267" t="s">
        <v>616</v>
      </c>
      <c r="O50" s="368"/>
      <c r="P50" s="369"/>
      <c r="Q50" s="362" t="s">
        <v>519</v>
      </c>
      <c r="R50" s="370" t="s">
        <v>617</v>
      </c>
      <c r="S50" s="369"/>
      <c r="T50" s="371"/>
      <c r="U50" s="288"/>
      <c r="V50" s="288"/>
      <c r="W50" s="288"/>
      <c r="X50" s="289"/>
      <c r="Y50" s="273"/>
      <c r="Z50" s="288"/>
      <c r="AA50" s="288"/>
      <c r="AB50" s="289"/>
    </row>
    <row r="51" spans="1:28" ht="18.75" customHeight="1" x14ac:dyDescent="0.3">
      <c r="A51" s="1510"/>
      <c r="B51" s="1511"/>
      <c r="C51" s="1515"/>
      <c r="D51" s="1542"/>
      <c r="E51" s="360" t="s">
        <v>519</v>
      </c>
      <c r="F51" s="292" t="s">
        <v>618</v>
      </c>
      <c r="G51" s="361"/>
      <c r="H51" s="362"/>
      <c r="I51" s="362" t="s">
        <v>519</v>
      </c>
      <c r="J51" s="292" t="s">
        <v>619</v>
      </c>
      <c r="K51" s="361"/>
      <c r="L51" s="361"/>
      <c r="M51" s="362" t="s">
        <v>519</v>
      </c>
      <c r="N51" s="328" t="s">
        <v>620</v>
      </c>
      <c r="O51" s="372"/>
      <c r="P51" s="372"/>
      <c r="Q51" s="362" t="s">
        <v>519</v>
      </c>
      <c r="R51" s="328" t="s">
        <v>621</v>
      </c>
      <c r="S51" s="372"/>
      <c r="T51" s="373"/>
      <c r="U51" s="288"/>
      <c r="V51" s="288"/>
      <c r="W51" s="288"/>
      <c r="X51" s="289"/>
      <c r="Y51" s="288"/>
      <c r="Z51" s="288"/>
      <c r="AA51" s="288"/>
      <c r="AB51" s="289"/>
    </row>
    <row r="52" spans="1:28" ht="18.75" customHeight="1" x14ac:dyDescent="0.3">
      <c r="A52" s="1510"/>
      <c r="B52" s="1511"/>
      <c r="C52" s="1515"/>
      <c r="D52" s="1542"/>
      <c r="E52" s="360" t="s">
        <v>519</v>
      </c>
      <c r="F52" s="292" t="s">
        <v>622</v>
      </c>
      <c r="G52" s="361"/>
      <c r="H52" s="362"/>
      <c r="I52" s="362" t="s">
        <v>519</v>
      </c>
      <c r="J52" s="292" t="s">
        <v>623</v>
      </c>
      <c r="K52" s="361"/>
      <c r="L52" s="361"/>
      <c r="M52" s="362" t="s">
        <v>519</v>
      </c>
      <c r="N52" s="328" t="s">
        <v>624</v>
      </c>
      <c r="O52" s="372"/>
      <c r="P52" s="372"/>
      <c r="Q52" s="362" t="s">
        <v>519</v>
      </c>
      <c r="R52" s="328" t="s">
        <v>625</v>
      </c>
      <c r="S52" s="372"/>
      <c r="T52" s="373"/>
      <c r="U52" s="273"/>
      <c r="V52" s="288"/>
      <c r="W52" s="288"/>
      <c r="X52" s="289"/>
      <c r="Y52" s="273"/>
      <c r="Z52" s="288"/>
      <c r="AA52" s="288"/>
      <c r="AB52" s="289"/>
    </row>
    <row r="53" spans="1:28" ht="18.75" customHeight="1" x14ac:dyDescent="0.3">
      <c r="A53" s="1510"/>
      <c r="B53" s="1511"/>
      <c r="C53" s="1515"/>
      <c r="D53" s="1543"/>
      <c r="E53" s="374" t="s">
        <v>519</v>
      </c>
      <c r="F53" s="375" t="s">
        <v>626</v>
      </c>
      <c r="G53" s="376"/>
      <c r="H53" s="377"/>
      <c r="I53" s="377" t="s">
        <v>519</v>
      </c>
      <c r="J53" s="375" t="s">
        <v>627</v>
      </c>
      <c r="K53" s="376"/>
      <c r="L53" s="376"/>
      <c r="M53" s="377"/>
      <c r="N53" s="378"/>
      <c r="O53" s="379"/>
      <c r="P53" s="379"/>
      <c r="Q53" s="377"/>
      <c r="R53" s="378"/>
      <c r="S53" s="379"/>
      <c r="T53" s="380"/>
      <c r="U53" s="273"/>
      <c r="V53" s="288"/>
      <c r="W53" s="288"/>
      <c r="X53" s="289"/>
      <c r="Y53" s="273"/>
      <c r="Z53" s="288"/>
      <c r="AA53" s="288"/>
      <c r="AB53" s="289"/>
    </row>
    <row r="54" spans="1:28" ht="18.75" customHeight="1" x14ac:dyDescent="0.3">
      <c r="A54" s="1510"/>
      <c r="B54" s="1511"/>
      <c r="C54" s="1514" t="s">
        <v>600</v>
      </c>
      <c r="D54" s="297" t="s">
        <v>601</v>
      </c>
      <c r="E54" s="298" t="s">
        <v>519</v>
      </c>
      <c r="F54" s="299" t="s">
        <v>568</v>
      </c>
      <c r="G54" s="299"/>
      <c r="H54" s="300" t="s">
        <v>519</v>
      </c>
      <c r="I54" s="323" t="s">
        <v>602</v>
      </c>
      <c r="J54" s="299"/>
      <c r="K54" s="300"/>
      <c r="L54" s="299"/>
      <c r="M54" s="301"/>
      <c r="N54" s="300"/>
      <c r="O54" s="299"/>
      <c r="P54" s="301"/>
      <c r="Q54" s="301"/>
      <c r="R54" s="301"/>
      <c r="S54" s="301"/>
      <c r="T54" s="302"/>
      <c r="U54" s="257" t="s">
        <v>519</v>
      </c>
      <c r="V54" s="264" t="s">
        <v>557</v>
      </c>
      <c r="W54" s="264"/>
      <c r="X54" s="265"/>
      <c r="Y54" s="257" t="s">
        <v>519</v>
      </c>
      <c r="Z54" s="264" t="s">
        <v>557</v>
      </c>
      <c r="AA54" s="264"/>
      <c r="AB54" s="385"/>
    </row>
    <row r="55" spans="1:28" ht="18.75" customHeight="1" x14ac:dyDescent="0.3">
      <c r="A55" s="1510"/>
      <c r="B55" s="1511"/>
      <c r="C55" s="1517"/>
      <c r="D55" s="382" t="s">
        <v>585</v>
      </c>
      <c r="E55" s="347" t="s">
        <v>519</v>
      </c>
      <c r="F55" s="270" t="s">
        <v>677</v>
      </c>
      <c r="G55" s="270"/>
      <c r="H55" s="383"/>
      <c r="I55" s="347" t="s">
        <v>519</v>
      </c>
      <c r="J55" s="270" t="s">
        <v>678</v>
      </c>
      <c r="K55" s="270"/>
      <c r="L55" s="384"/>
      <c r="M55" s="300"/>
      <c r="N55" s="335"/>
      <c r="O55" s="285"/>
      <c r="P55" s="285"/>
      <c r="Q55" s="285"/>
      <c r="R55" s="285"/>
      <c r="S55" s="285"/>
      <c r="T55" s="324"/>
      <c r="U55" s="266" t="s">
        <v>519</v>
      </c>
      <c r="V55" s="270" t="s">
        <v>560</v>
      </c>
      <c r="W55" s="284"/>
      <c r="X55" s="271"/>
      <c r="Y55" s="266" t="s">
        <v>519</v>
      </c>
      <c r="Z55" s="270" t="s">
        <v>560</v>
      </c>
      <c r="AA55" s="284"/>
      <c r="AB55" s="271"/>
    </row>
    <row r="56" spans="1:28" ht="18.75" customHeight="1" x14ac:dyDescent="0.3">
      <c r="A56" s="1510"/>
      <c r="B56" s="1511"/>
      <c r="C56" s="1517"/>
      <c r="D56" s="359" t="s">
        <v>586</v>
      </c>
      <c r="E56" s="298" t="s">
        <v>519</v>
      </c>
      <c r="F56" s="299" t="s">
        <v>555</v>
      </c>
      <c r="G56" s="334"/>
      <c r="H56" s="384"/>
      <c r="I56" s="300" t="s">
        <v>519</v>
      </c>
      <c r="J56" s="299" t="s">
        <v>556</v>
      </c>
      <c r="K56" s="300"/>
      <c r="L56" s="383"/>
      <c r="M56" s="347"/>
      <c r="O56" s="285"/>
      <c r="P56" s="285"/>
      <c r="Q56" s="285"/>
      <c r="R56" s="285"/>
      <c r="S56" s="285"/>
      <c r="T56" s="324"/>
      <c r="V56" s="270"/>
      <c r="W56" s="270"/>
      <c r="X56" s="271"/>
      <c r="Y56" s="332"/>
      <c r="Z56" s="270"/>
      <c r="AA56" s="270"/>
      <c r="AB56" s="271"/>
    </row>
    <row r="57" spans="1:28" ht="18.75" customHeight="1" x14ac:dyDescent="0.3">
      <c r="A57" s="1510"/>
      <c r="B57" s="1511"/>
      <c r="C57" s="1517"/>
      <c r="D57" s="1541" t="s">
        <v>609</v>
      </c>
      <c r="E57" s="360" t="s">
        <v>519</v>
      </c>
      <c r="F57" s="361" t="s">
        <v>568</v>
      </c>
      <c r="G57" s="361"/>
      <c r="H57" s="362" t="s">
        <v>519</v>
      </c>
      <c r="I57" s="292" t="s">
        <v>610</v>
      </c>
      <c r="J57" s="361"/>
      <c r="K57" s="362" t="s">
        <v>519</v>
      </c>
      <c r="L57" s="292" t="s">
        <v>611</v>
      </c>
      <c r="M57" s="363"/>
      <c r="N57" s="362" t="s">
        <v>519</v>
      </c>
      <c r="O57" s="292" t="s">
        <v>612</v>
      </c>
      <c r="P57" s="363"/>
      <c r="Q57" s="362" t="s">
        <v>519</v>
      </c>
      <c r="R57" s="292" t="s">
        <v>613</v>
      </c>
      <c r="S57" s="363"/>
      <c r="T57" s="364"/>
      <c r="U57" s="273"/>
      <c r="V57" s="288"/>
      <c r="W57" s="288"/>
      <c r="X57" s="289"/>
      <c r="Y57" s="273"/>
      <c r="Z57" s="288"/>
      <c r="AA57" s="288"/>
      <c r="AB57" s="289"/>
    </row>
    <row r="58" spans="1:28" ht="18.75" customHeight="1" x14ac:dyDescent="0.3">
      <c r="A58" s="1510"/>
      <c r="B58" s="1511"/>
      <c r="C58" s="1517"/>
      <c r="D58" s="1542"/>
      <c r="E58" s="365" t="s">
        <v>519</v>
      </c>
      <c r="F58" s="267" t="s">
        <v>614</v>
      </c>
      <c r="G58" s="366"/>
      <c r="H58" s="367"/>
      <c r="I58" s="362" t="s">
        <v>519</v>
      </c>
      <c r="J58" s="267" t="s">
        <v>615</v>
      </c>
      <c r="K58" s="367"/>
      <c r="L58" s="366"/>
      <c r="M58" s="362" t="s">
        <v>519</v>
      </c>
      <c r="N58" s="267" t="s">
        <v>616</v>
      </c>
      <c r="O58" s="368"/>
      <c r="P58" s="369"/>
      <c r="Q58" s="362" t="s">
        <v>519</v>
      </c>
      <c r="R58" s="370" t="s">
        <v>617</v>
      </c>
      <c r="S58" s="369"/>
      <c r="T58" s="371"/>
      <c r="U58" s="288"/>
      <c r="V58" s="288"/>
      <c r="W58" s="288"/>
      <c r="X58" s="289"/>
      <c r="Y58" s="273"/>
      <c r="Z58" s="288"/>
      <c r="AA58" s="288"/>
      <c r="AB58" s="289"/>
    </row>
    <row r="59" spans="1:28" ht="18.75" customHeight="1" x14ac:dyDescent="0.3">
      <c r="A59" s="1510"/>
      <c r="B59" s="1511"/>
      <c r="C59" s="1517"/>
      <c r="D59" s="1542"/>
      <c r="E59" s="360" t="s">
        <v>519</v>
      </c>
      <c r="F59" s="292" t="s">
        <v>618</v>
      </c>
      <c r="G59" s="361"/>
      <c r="H59" s="362"/>
      <c r="I59" s="362" t="s">
        <v>519</v>
      </c>
      <c r="J59" s="292" t="s">
        <v>619</v>
      </c>
      <c r="K59" s="361"/>
      <c r="L59" s="361"/>
      <c r="M59" s="362" t="s">
        <v>519</v>
      </c>
      <c r="N59" s="328" t="s">
        <v>620</v>
      </c>
      <c r="O59" s="372"/>
      <c r="P59" s="372"/>
      <c r="Q59" s="362" t="s">
        <v>519</v>
      </c>
      <c r="R59" s="328" t="s">
        <v>621</v>
      </c>
      <c r="S59" s="372"/>
      <c r="T59" s="373"/>
      <c r="U59" s="288"/>
      <c r="V59" s="288"/>
      <c r="W59" s="288"/>
      <c r="X59" s="289"/>
      <c r="Y59" s="288"/>
      <c r="Z59" s="288"/>
      <c r="AA59" s="288"/>
      <c r="AB59" s="289"/>
    </row>
    <row r="60" spans="1:28" ht="18.75" customHeight="1" x14ac:dyDescent="0.3">
      <c r="A60" s="1510"/>
      <c r="B60" s="1511"/>
      <c r="C60" s="1517"/>
      <c r="D60" s="1542"/>
      <c r="E60" s="360" t="s">
        <v>519</v>
      </c>
      <c r="F60" s="292" t="s">
        <v>622</v>
      </c>
      <c r="G60" s="361"/>
      <c r="H60" s="362"/>
      <c r="I60" s="362" t="s">
        <v>519</v>
      </c>
      <c r="J60" s="292" t="s">
        <v>623</v>
      </c>
      <c r="K60" s="361"/>
      <c r="L60" s="361"/>
      <c r="M60" s="362" t="s">
        <v>519</v>
      </c>
      <c r="N60" s="328" t="s">
        <v>624</v>
      </c>
      <c r="O60" s="372"/>
      <c r="P60" s="372"/>
      <c r="Q60" s="362" t="s">
        <v>519</v>
      </c>
      <c r="R60" s="328" t="s">
        <v>625</v>
      </c>
      <c r="S60" s="372"/>
      <c r="T60" s="373"/>
      <c r="U60" s="273"/>
      <c r="V60" s="288"/>
      <c r="W60" s="288"/>
      <c r="X60" s="289"/>
      <c r="Y60" s="273"/>
      <c r="Z60" s="288"/>
      <c r="AA60" s="288"/>
      <c r="AB60" s="289"/>
    </row>
    <row r="61" spans="1:28" ht="18.75" customHeight="1" x14ac:dyDescent="0.3">
      <c r="A61" s="1512"/>
      <c r="B61" s="1513"/>
      <c r="C61" s="1518"/>
      <c r="D61" s="1543"/>
      <c r="E61" s="374" t="s">
        <v>519</v>
      </c>
      <c r="F61" s="375" t="s">
        <v>626</v>
      </c>
      <c r="G61" s="376"/>
      <c r="H61" s="377"/>
      <c r="I61" s="377" t="s">
        <v>519</v>
      </c>
      <c r="J61" s="375" t="s">
        <v>627</v>
      </c>
      <c r="K61" s="376"/>
      <c r="L61" s="376"/>
      <c r="M61" s="377"/>
      <c r="N61" s="378"/>
      <c r="O61" s="379"/>
      <c r="P61" s="379"/>
      <c r="Q61" s="377"/>
      <c r="R61" s="378"/>
      <c r="S61" s="379"/>
      <c r="T61" s="386"/>
      <c r="U61" s="315"/>
      <c r="V61" s="316"/>
      <c r="W61" s="316"/>
      <c r="X61" s="317"/>
      <c r="Y61" s="315"/>
      <c r="Z61" s="316"/>
      <c r="AA61" s="316"/>
      <c r="AB61" s="317"/>
    </row>
    <row r="62" spans="1:28" ht="18.75" customHeight="1" x14ac:dyDescent="0.3">
      <c r="A62" s="351"/>
      <c r="B62" s="351"/>
      <c r="C62" s="270" t="s">
        <v>607</v>
      </c>
      <c r="E62" s="347"/>
      <c r="F62" s="270"/>
      <c r="G62" s="270"/>
      <c r="H62" s="347"/>
      <c r="I62" s="270"/>
      <c r="J62" s="270"/>
      <c r="K62" s="270"/>
      <c r="L62" s="270"/>
      <c r="T62" s="337"/>
      <c r="U62" s="284"/>
      <c r="V62" s="284"/>
      <c r="W62" s="284"/>
      <c r="X62" s="284"/>
      <c r="Y62" s="284"/>
      <c r="Z62" s="284"/>
      <c r="AA62" s="284"/>
      <c r="AB62" s="284"/>
    </row>
    <row r="63" spans="1:28" ht="18.75" customHeight="1" x14ac:dyDescent="0.3">
      <c r="A63" s="351"/>
      <c r="B63" s="351"/>
      <c r="C63" s="270" t="s">
        <v>608</v>
      </c>
      <c r="E63" s="347"/>
      <c r="F63" s="270"/>
      <c r="G63" s="270"/>
      <c r="H63" s="347"/>
      <c r="I63" s="270"/>
      <c r="J63" s="270"/>
      <c r="K63" s="270"/>
      <c r="L63" s="270"/>
      <c r="U63" s="284"/>
      <c r="V63" s="284"/>
      <c r="W63" s="284"/>
      <c r="X63" s="284"/>
      <c r="Y63" s="284"/>
      <c r="Z63" s="284"/>
      <c r="AA63" s="284"/>
      <c r="AB63" s="284"/>
    </row>
    <row r="64" spans="1:28" ht="20.25" customHeight="1" x14ac:dyDescent="0.3">
      <c r="A64" s="351"/>
      <c r="B64" s="351"/>
    </row>
    <row r="91" spans="8:8" ht="20.25" customHeight="1" x14ac:dyDescent="0.3">
      <c r="H91" s="285"/>
    </row>
  </sheetData>
  <mergeCells count="80">
    <mergeCell ref="A3:AB3"/>
    <mergeCell ref="O5:R5"/>
    <mergeCell ref="A7:C7"/>
    <mergeCell ref="D7:T7"/>
    <mergeCell ref="U7:X7"/>
    <mergeCell ref="Y7:AB7"/>
    <mergeCell ref="J9:L10"/>
    <mergeCell ref="M9:M10"/>
    <mergeCell ref="N9:N10"/>
    <mergeCell ref="O9:O10"/>
    <mergeCell ref="P9:P10"/>
    <mergeCell ref="M11:M12"/>
    <mergeCell ref="N11:N12"/>
    <mergeCell ref="O11:O12"/>
    <mergeCell ref="P11:P12"/>
    <mergeCell ref="D13:D14"/>
    <mergeCell ref="E13:E14"/>
    <mergeCell ref="F13:H14"/>
    <mergeCell ref="I13:I14"/>
    <mergeCell ref="J13:L14"/>
    <mergeCell ref="M13:M14"/>
    <mergeCell ref="D11:D12"/>
    <mergeCell ref="E11:E12"/>
    <mergeCell ref="F11:H12"/>
    <mergeCell ref="I11:I12"/>
    <mergeCell ref="J11:L12"/>
    <mergeCell ref="N13:N14"/>
    <mergeCell ref="O13:O14"/>
    <mergeCell ref="P13:P14"/>
    <mergeCell ref="D16:D17"/>
    <mergeCell ref="E16:E17"/>
    <mergeCell ref="F16:H17"/>
    <mergeCell ref="I16:I17"/>
    <mergeCell ref="J16:L17"/>
    <mergeCell ref="J18:L19"/>
    <mergeCell ref="D21:D25"/>
    <mergeCell ref="C26:C37"/>
    <mergeCell ref="D27:D28"/>
    <mergeCell ref="E27:E28"/>
    <mergeCell ref="F27:H28"/>
    <mergeCell ref="I27:I28"/>
    <mergeCell ref="J27:L28"/>
    <mergeCell ref="C8:C25"/>
    <mergeCell ref="D9:D10"/>
    <mergeCell ref="E9:E10"/>
    <mergeCell ref="F9:H10"/>
    <mergeCell ref="I9:I10"/>
    <mergeCell ref="D18:D19"/>
    <mergeCell ref="E18:E19"/>
    <mergeCell ref="F18:H19"/>
    <mergeCell ref="M27:M28"/>
    <mergeCell ref="N27:N28"/>
    <mergeCell ref="O27:O28"/>
    <mergeCell ref="P27:P28"/>
    <mergeCell ref="D29:D30"/>
    <mergeCell ref="E29:E30"/>
    <mergeCell ref="F29:H30"/>
    <mergeCell ref="I29:I30"/>
    <mergeCell ref="J29:L30"/>
    <mergeCell ref="M29:M30"/>
    <mergeCell ref="N29:N30"/>
    <mergeCell ref="O29:O30"/>
    <mergeCell ref="P29:P30"/>
    <mergeCell ref="D31:D32"/>
    <mergeCell ref="E31:E32"/>
    <mergeCell ref="F31:H32"/>
    <mergeCell ref="I31:I32"/>
    <mergeCell ref="J31:L32"/>
    <mergeCell ref="M31:M32"/>
    <mergeCell ref="N31:N32"/>
    <mergeCell ref="O31:O32"/>
    <mergeCell ref="P31:P32"/>
    <mergeCell ref="D33:D37"/>
    <mergeCell ref="A38:B61"/>
    <mergeCell ref="C38:C53"/>
    <mergeCell ref="D49:D53"/>
    <mergeCell ref="C54:C61"/>
    <mergeCell ref="D57:D61"/>
    <mergeCell ref="A8:B37"/>
    <mergeCell ref="I18:I19"/>
  </mergeCells>
  <phoneticPr fontId="3"/>
  <printOptions horizontalCentered="1"/>
  <pageMargins left="0.23622047244094491" right="0.23622047244094491" top="0.74803149606299213" bottom="0.74803149606299213" header="0.31496062992125984" footer="0.31496062992125984"/>
  <pageSetup paperSize="9" scale="54" orientation="portrait" r:id="rId1"/>
  <headerFooter alignWithMargins="0"/>
  <rowBreaks count="1" manualBreakCount="1">
    <brk id="168"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538824CD-86A1-4DE4-900A-007199097015}">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K46:K47 JG46:JG47 TC46:TC47 ACY46:ACY47 AMU46:AMU47 AWQ46:AWQ47 BGM46:BGM47 BQI46:BQI47 CAE46:CAE47 CKA46:CKA47 CTW46:CTW47 DDS46:DDS47 DNO46:DNO47 DXK46:DXK47 EHG46:EHG47 ERC46:ERC47 FAY46:FAY47 FKU46:FKU47 FUQ46:FUQ47 GEM46:GEM47 GOI46:GOI47 GYE46:GYE47 HIA46:HIA47 HRW46:HRW47 IBS46:IBS47 ILO46:ILO47 IVK46:IVK47 JFG46:JFG47 JPC46:JPC47 JYY46:JYY47 KIU46:KIU47 KSQ46:KSQ47 LCM46:LCM47 LMI46:LMI47 LWE46:LWE47 MGA46:MGA47 MPW46:MPW47 MZS46:MZS47 NJO46:NJO47 NTK46:NTK47 ODG46:ODG47 ONC46:ONC47 OWY46:OWY47 PGU46:PGU47 PQQ46:PQQ47 QAM46:QAM47 QKI46:QKI47 QUE46:QUE47 REA46:REA47 RNW46:RNW47 RXS46:RXS47 SHO46:SHO47 SRK46:SRK47 TBG46:TBG47 TLC46:TLC47 TUY46:TUY47 UEU46:UEU47 UOQ46:UOQ47 UYM46:UYM47 VII46:VII47 VSE46:VSE47 WCA46:WCA47 WLW46:WLW47 WVS46:WVS47 K65582:K65583 JG65582:JG65583 TC65582:TC65583 ACY65582:ACY65583 AMU65582:AMU65583 AWQ65582:AWQ65583 BGM65582:BGM65583 BQI65582:BQI65583 CAE65582:CAE65583 CKA65582:CKA65583 CTW65582:CTW65583 DDS65582:DDS65583 DNO65582:DNO65583 DXK65582:DXK65583 EHG65582:EHG65583 ERC65582:ERC65583 FAY65582:FAY65583 FKU65582:FKU65583 FUQ65582:FUQ65583 GEM65582:GEM65583 GOI65582:GOI65583 GYE65582:GYE65583 HIA65582:HIA65583 HRW65582:HRW65583 IBS65582:IBS65583 ILO65582:ILO65583 IVK65582:IVK65583 JFG65582:JFG65583 JPC65582:JPC65583 JYY65582:JYY65583 KIU65582:KIU65583 KSQ65582:KSQ65583 LCM65582:LCM65583 LMI65582:LMI65583 LWE65582:LWE65583 MGA65582:MGA65583 MPW65582:MPW65583 MZS65582:MZS65583 NJO65582:NJO65583 NTK65582:NTK65583 ODG65582:ODG65583 ONC65582:ONC65583 OWY65582:OWY65583 PGU65582:PGU65583 PQQ65582:PQQ65583 QAM65582:QAM65583 QKI65582:QKI65583 QUE65582:QUE65583 REA65582:REA65583 RNW65582:RNW65583 RXS65582:RXS65583 SHO65582:SHO65583 SRK65582:SRK65583 TBG65582:TBG65583 TLC65582:TLC65583 TUY65582:TUY65583 UEU65582:UEU65583 UOQ65582:UOQ65583 UYM65582:UYM65583 VII65582:VII65583 VSE65582:VSE65583 WCA65582:WCA65583 WLW65582:WLW65583 WVS65582:WVS65583 K131118:K131119 JG131118:JG131119 TC131118:TC131119 ACY131118:ACY131119 AMU131118:AMU131119 AWQ131118:AWQ131119 BGM131118:BGM131119 BQI131118:BQI131119 CAE131118:CAE131119 CKA131118:CKA131119 CTW131118:CTW131119 DDS131118:DDS131119 DNO131118:DNO131119 DXK131118:DXK131119 EHG131118:EHG131119 ERC131118:ERC131119 FAY131118:FAY131119 FKU131118:FKU131119 FUQ131118:FUQ131119 GEM131118:GEM131119 GOI131118:GOI131119 GYE131118:GYE131119 HIA131118:HIA131119 HRW131118:HRW131119 IBS131118:IBS131119 ILO131118:ILO131119 IVK131118:IVK131119 JFG131118:JFG131119 JPC131118:JPC131119 JYY131118:JYY131119 KIU131118:KIU131119 KSQ131118:KSQ131119 LCM131118:LCM131119 LMI131118:LMI131119 LWE131118:LWE131119 MGA131118:MGA131119 MPW131118:MPW131119 MZS131118:MZS131119 NJO131118:NJO131119 NTK131118:NTK131119 ODG131118:ODG131119 ONC131118:ONC131119 OWY131118:OWY131119 PGU131118:PGU131119 PQQ131118:PQQ131119 QAM131118:QAM131119 QKI131118:QKI131119 QUE131118:QUE131119 REA131118:REA131119 RNW131118:RNW131119 RXS131118:RXS131119 SHO131118:SHO131119 SRK131118:SRK131119 TBG131118:TBG131119 TLC131118:TLC131119 TUY131118:TUY131119 UEU131118:UEU131119 UOQ131118:UOQ131119 UYM131118:UYM131119 VII131118:VII131119 VSE131118:VSE131119 WCA131118:WCA131119 WLW131118:WLW131119 WVS131118:WVS131119 K196654:K196655 JG196654:JG196655 TC196654:TC196655 ACY196654:ACY196655 AMU196654:AMU196655 AWQ196654:AWQ196655 BGM196654:BGM196655 BQI196654:BQI196655 CAE196654:CAE196655 CKA196654:CKA196655 CTW196654:CTW196655 DDS196654:DDS196655 DNO196654:DNO196655 DXK196654:DXK196655 EHG196654:EHG196655 ERC196654:ERC196655 FAY196654:FAY196655 FKU196654:FKU196655 FUQ196654:FUQ196655 GEM196654:GEM196655 GOI196654:GOI196655 GYE196654:GYE196655 HIA196654:HIA196655 HRW196654:HRW196655 IBS196654:IBS196655 ILO196654:ILO196655 IVK196654:IVK196655 JFG196654:JFG196655 JPC196654:JPC196655 JYY196654:JYY196655 KIU196654:KIU196655 KSQ196654:KSQ196655 LCM196654:LCM196655 LMI196654:LMI196655 LWE196654:LWE196655 MGA196654:MGA196655 MPW196654:MPW196655 MZS196654:MZS196655 NJO196654:NJO196655 NTK196654:NTK196655 ODG196654:ODG196655 ONC196654:ONC196655 OWY196654:OWY196655 PGU196654:PGU196655 PQQ196654:PQQ196655 QAM196654:QAM196655 QKI196654:QKI196655 QUE196654:QUE196655 REA196654:REA196655 RNW196654:RNW196655 RXS196654:RXS196655 SHO196654:SHO196655 SRK196654:SRK196655 TBG196654:TBG196655 TLC196654:TLC196655 TUY196654:TUY196655 UEU196654:UEU196655 UOQ196654:UOQ196655 UYM196654:UYM196655 VII196654:VII196655 VSE196654:VSE196655 WCA196654:WCA196655 WLW196654:WLW196655 WVS196654:WVS196655 K262190:K262191 JG262190:JG262191 TC262190:TC262191 ACY262190:ACY262191 AMU262190:AMU262191 AWQ262190:AWQ262191 BGM262190:BGM262191 BQI262190:BQI262191 CAE262190:CAE262191 CKA262190:CKA262191 CTW262190:CTW262191 DDS262190:DDS262191 DNO262190:DNO262191 DXK262190:DXK262191 EHG262190:EHG262191 ERC262190:ERC262191 FAY262190:FAY262191 FKU262190:FKU262191 FUQ262190:FUQ262191 GEM262190:GEM262191 GOI262190:GOI262191 GYE262190:GYE262191 HIA262190:HIA262191 HRW262190:HRW262191 IBS262190:IBS262191 ILO262190:ILO262191 IVK262190:IVK262191 JFG262190:JFG262191 JPC262190:JPC262191 JYY262190:JYY262191 KIU262190:KIU262191 KSQ262190:KSQ262191 LCM262190:LCM262191 LMI262190:LMI262191 LWE262190:LWE262191 MGA262190:MGA262191 MPW262190:MPW262191 MZS262190:MZS262191 NJO262190:NJO262191 NTK262190:NTK262191 ODG262190:ODG262191 ONC262190:ONC262191 OWY262190:OWY262191 PGU262190:PGU262191 PQQ262190:PQQ262191 QAM262190:QAM262191 QKI262190:QKI262191 QUE262190:QUE262191 REA262190:REA262191 RNW262190:RNW262191 RXS262190:RXS262191 SHO262190:SHO262191 SRK262190:SRK262191 TBG262190:TBG262191 TLC262190:TLC262191 TUY262190:TUY262191 UEU262190:UEU262191 UOQ262190:UOQ262191 UYM262190:UYM262191 VII262190:VII262191 VSE262190:VSE262191 WCA262190:WCA262191 WLW262190:WLW262191 WVS262190:WVS262191 K327726:K327727 JG327726:JG327727 TC327726:TC327727 ACY327726:ACY327727 AMU327726:AMU327727 AWQ327726:AWQ327727 BGM327726:BGM327727 BQI327726:BQI327727 CAE327726:CAE327727 CKA327726:CKA327727 CTW327726:CTW327727 DDS327726:DDS327727 DNO327726:DNO327727 DXK327726:DXK327727 EHG327726:EHG327727 ERC327726:ERC327727 FAY327726:FAY327727 FKU327726:FKU327727 FUQ327726:FUQ327727 GEM327726:GEM327727 GOI327726:GOI327727 GYE327726:GYE327727 HIA327726:HIA327727 HRW327726:HRW327727 IBS327726:IBS327727 ILO327726:ILO327727 IVK327726:IVK327727 JFG327726:JFG327727 JPC327726:JPC327727 JYY327726:JYY327727 KIU327726:KIU327727 KSQ327726:KSQ327727 LCM327726:LCM327727 LMI327726:LMI327727 LWE327726:LWE327727 MGA327726:MGA327727 MPW327726:MPW327727 MZS327726:MZS327727 NJO327726:NJO327727 NTK327726:NTK327727 ODG327726:ODG327727 ONC327726:ONC327727 OWY327726:OWY327727 PGU327726:PGU327727 PQQ327726:PQQ327727 QAM327726:QAM327727 QKI327726:QKI327727 QUE327726:QUE327727 REA327726:REA327727 RNW327726:RNW327727 RXS327726:RXS327727 SHO327726:SHO327727 SRK327726:SRK327727 TBG327726:TBG327727 TLC327726:TLC327727 TUY327726:TUY327727 UEU327726:UEU327727 UOQ327726:UOQ327727 UYM327726:UYM327727 VII327726:VII327727 VSE327726:VSE327727 WCA327726:WCA327727 WLW327726:WLW327727 WVS327726:WVS327727 K393262:K393263 JG393262:JG393263 TC393262:TC393263 ACY393262:ACY393263 AMU393262:AMU393263 AWQ393262:AWQ393263 BGM393262:BGM393263 BQI393262:BQI393263 CAE393262:CAE393263 CKA393262:CKA393263 CTW393262:CTW393263 DDS393262:DDS393263 DNO393262:DNO393263 DXK393262:DXK393263 EHG393262:EHG393263 ERC393262:ERC393263 FAY393262:FAY393263 FKU393262:FKU393263 FUQ393262:FUQ393263 GEM393262:GEM393263 GOI393262:GOI393263 GYE393262:GYE393263 HIA393262:HIA393263 HRW393262:HRW393263 IBS393262:IBS393263 ILO393262:ILO393263 IVK393262:IVK393263 JFG393262:JFG393263 JPC393262:JPC393263 JYY393262:JYY393263 KIU393262:KIU393263 KSQ393262:KSQ393263 LCM393262:LCM393263 LMI393262:LMI393263 LWE393262:LWE393263 MGA393262:MGA393263 MPW393262:MPW393263 MZS393262:MZS393263 NJO393262:NJO393263 NTK393262:NTK393263 ODG393262:ODG393263 ONC393262:ONC393263 OWY393262:OWY393263 PGU393262:PGU393263 PQQ393262:PQQ393263 QAM393262:QAM393263 QKI393262:QKI393263 QUE393262:QUE393263 REA393262:REA393263 RNW393262:RNW393263 RXS393262:RXS393263 SHO393262:SHO393263 SRK393262:SRK393263 TBG393262:TBG393263 TLC393262:TLC393263 TUY393262:TUY393263 UEU393262:UEU393263 UOQ393262:UOQ393263 UYM393262:UYM393263 VII393262:VII393263 VSE393262:VSE393263 WCA393262:WCA393263 WLW393262:WLW393263 WVS393262:WVS393263 K458798:K458799 JG458798:JG458799 TC458798:TC458799 ACY458798:ACY458799 AMU458798:AMU458799 AWQ458798:AWQ458799 BGM458798:BGM458799 BQI458798:BQI458799 CAE458798:CAE458799 CKA458798:CKA458799 CTW458798:CTW458799 DDS458798:DDS458799 DNO458798:DNO458799 DXK458798:DXK458799 EHG458798:EHG458799 ERC458798:ERC458799 FAY458798:FAY458799 FKU458798:FKU458799 FUQ458798:FUQ458799 GEM458798:GEM458799 GOI458798:GOI458799 GYE458798:GYE458799 HIA458798:HIA458799 HRW458798:HRW458799 IBS458798:IBS458799 ILO458798:ILO458799 IVK458798:IVK458799 JFG458798:JFG458799 JPC458798:JPC458799 JYY458798:JYY458799 KIU458798:KIU458799 KSQ458798:KSQ458799 LCM458798:LCM458799 LMI458798:LMI458799 LWE458798:LWE458799 MGA458798:MGA458799 MPW458798:MPW458799 MZS458798:MZS458799 NJO458798:NJO458799 NTK458798:NTK458799 ODG458798:ODG458799 ONC458798:ONC458799 OWY458798:OWY458799 PGU458798:PGU458799 PQQ458798:PQQ458799 QAM458798:QAM458799 QKI458798:QKI458799 QUE458798:QUE458799 REA458798:REA458799 RNW458798:RNW458799 RXS458798:RXS458799 SHO458798:SHO458799 SRK458798:SRK458799 TBG458798:TBG458799 TLC458798:TLC458799 TUY458798:TUY458799 UEU458798:UEU458799 UOQ458798:UOQ458799 UYM458798:UYM458799 VII458798:VII458799 VSE458798:VSE458799 WCA458798:WCA458799 WLW458798:WLW458799 WVS458798:WVS458799 K524334:K524335 JG524334:JG524335 TC524334:TC524335 ACY524334:ACY524335 AMU524334:AMU524335 AWQ524334:AWQ524335 BGM524334:BGM524335 BQI524334:BQI524335 CAE524334:CAE524335 CKA524334:CKA524335 CTW524334:CTW524335 DDS524334:DDS524335 DNO524334:DNO524335 DXK524334:DXK524335 EHG524334:EHG524335 ERC524334:ERC524335 FAY524334:FAY524335 FKU524334:FKU524335 FUQ524334:FUQ524335 GEM524334:GEM524335 GOI524334:GOI524335 GYE524334:GYE524335 HIA524334:HIA524335 HRW524334:HRW524335 IBS524334:IBS524335 ILO524334:ILO524335 IVK524334:IVK524335 JFG524334:JFG524335 JPC524334:JPC524335 JYY524334:JYY524335 KIU524334:KIU524335 KSQ524334:KSQ524335 LCM524334:LCM524335 LMI524334:LMI524335 LWE524334:LWE524335 MGA524334:MGA524335 MPW524334:MPW524335 MZS524334:MZS524335 NJO524334:NJO524335 NTK524334:NTK524335 ODG524334:ODG524335 ONC524334:ONC524335 OWY524334:OWY524335 PGU524334:PGU524335 PQQ524334:PQQ524335 QAM524334:QAM524335 QKI524334:QKI524335 QUE524334:QUE524335 REA524334:REA524335 RNW524334:RNW524335 RXS524334:RXS524335 SHO524334:SHO524335 SRK524334:SRK524335 TBG524334:TBG524335 TLC524334:TLC524335 TUY524334:TUY524335 UEU524334:UEU524335 UOQ524334:UOQ524335 UYM524334:UYM524335 VII524334:VII524335 VSE524334:VSE524335 WCA524334:WCA524335 WLW524334:WLW524335 WVS524334:WVS524335 K589870:K589871 JG589870:JG589871 TC589870:TC589871 ACY589870:ACY589871 AMU589870:AMU589871 AWQ589870:AWQ589871 BGM589870:BGM589871 BQI589870:BQI589871 CAE589870:CAE589871 CKA589870:CKA589871 CTW589870:CTW589871 DDS589870:DDS589871 DNO589870:DNO589871 DXK589870:DXK589871 EHG589870:EHG589871 ERC589870:ERC589871 FAY589870:FAY589871 FKU589870:FKU589871 FUQ589870:FUQ589871 GEM589870:GEM589871 GOI589870:GOI589871 GYE589870:GYE589871 HIA589870:HIA589871 HRW589870:HRW589871 IBS589870:IBS589871 ILO589870:ILO589871 IVK589870:IVK589871 JFG589870:JFG589871 JPC589870:JPC589871 JYY589870:JYY589871 KIU589870:KIU589871 KSQ589870:KSQ589871 LCM589870:LCM589871 LMI589870:LMI589871 LWE589870:LWE589871 MGA589870:MGA589871 MPW589870:MPW589871 MZS589870:MZS589871 NJO589870:NJO589871 NTK589870:NTK589871 ODG589870:ODG589871 ONC589870:ONC589871 OWY589870:OWY589871 PGU589870:PGU589871 PQQ589870:PQQ589871 QAM589870:QAM589871 QKI589870:QKI589871 QUE589870:QUE589871 REA589870:REA589871 RNW589870:RNW589871 RXS589870:RXS589871 SHO589870:SHO589871 SRK589870:SRK589871 TBG589870:TBG589871 TLC589870:TLC589871 TUY589870:TUY589871 UEU589870:UEU589871 UOQ589870:UOQ589871 UYM589870:UYM589871 VII589870:VII589871 VSE589870:VSE589871 WCA589870:WCA589871 WLW589870:WLW589871 WVS589870:WVS589871 K655406:K655407 JG655406:JG655407 TC655406:TC655407 ACY655406:ACY655407 AMU655406:AMU655407 AWQ655406:AWQ655407 BGM655406:BGM655407 BQI655406:BQI655407 CAE655406:CAE655407 CKA655406:CKA655407 CTW655406:CTW655407 DDS655406:DDS655407 DNO655406:DNO655407 DXK655406:DXK655407 EHG655406:EHG655407 ERC655406:ERC655407 FAY655406:FAY655407 FKU655406:FKU655407 FUQ655406:FUQ655407 GEM655406:GEM655407 GOI655406:GOI655407 GYE655406:GYE655407 HIA655406:HIA655407 HRW655406:HRW655407 IBS655406:IBS655407 ILO655406:ILO655407 IVK655406:IVK655407 JFG655406:JFG655407 JPC655406:JPC655407 JYY655406:JYY655407 KIU655406:KIU655407 KSQ655406:KSQ655407 LCM655406:LCM655407 LMI655406:LMI655407 LWE655406:LWE655407 MGA655406:MGA655407 MPW655406:MPW655407 MZS655406:MZS655407 NJO655406:NJO655407 NTK655406:NTK655407 ODG655406:ODG655407 ONC655406:ONC655407 OWY655406:OWY655407 PGU655406:PGU655407 PQQ655406:PQQ655407 QAM655406:QAM655407 QKI655406:QKI655407 QUE655406:QUE655407 REA655406:REA655407 RNW655406:RNW655407 RXS655406:RXS655407 SHO655406:SHO655407 SRK655406:SRK655407 TBG655406:TBG655407 TLC655406:TLC655407 TUY655406:TUY655407 UEU655406:UEU655407 UOQ655406:UOQ655407 UYM655406:UYM655407 VII655406:VII655407 VSE655406:VSE655407 WCA655406:WCA655407 WLW655406:WLW655407 WVS655406:WVS655407 K720942:K720943 JG720942:JG720943 TC720942:TC720943 ACY720942:ACY720943 AMU720942:AMU720943 AWQ720942:AWQ720943 BGM720942:BGM720943 BQI720942:BQI720943 CAE720942:CAE720943 CKA720942:CKA720943 CTW720942:CTW720943 DDS720942:DDS720943 DNO720942:DNO720943 DXK720942:DXK720943 EHG720942:EHG720943 ERC720942:ERC720943 FAY720942:FAY720943 FKU720942:FKU720943 FUQ720942:FUQ720943 GEM720942:GEM720943 GOI720942:GOI720943 GYE720942:GYE720943 HIA720942:HIA720943 HRW720942:HRW720943 IBS720942:IBS720943 ILO720942:ILO720943 IVK720942:IVK720943 JFG720942:JFG720943 JPC720942:JPC720943 JYY720942:JYY720943 KIU720942:KIU720943 KSQ720942:KSQ720943 LCM720942:LCM720943 LMI720942:LMI720943 LWE720942:LWE720943 MGA720942:MGA720943 MPW720942:MPW720943 MZS720942:MZS720943 NJO720942:NJO720943 NTK720942:NTK720943 ODG720942:ODG720943 ONC720942:ONC720943 OWY720942:OWY720943 PGU720942:PGU720943 PQQ720942:PQQ720943 QAM720942:QAM720943 QKI720942:QKI720943 QUE720942:QUE720943 REA720942:REA720943 RNW720942:RNW720943 RXS720942:RXS720943 SHO720942:SHO720943 SRK720942:SRK720943 TBG720942:TBG720943 TLC720942:TLC720943 TUY720942:TUY720943 UEU720942:UEU720943 UOQ720942:UOQ720943 UYM720942:UYM720943 VII720942:VII720943 VSE720942:VSE720943 WCA720942:WCA720943 WLW720942:WLW720943 WVS720942:WVS720943 K786478:K786479 JG786478:JG786479 TC786478:TC786479 ACY786478:ACY786479 AMU786478:AMU786479 AWQ786478:AWQ786479 BGM786478:BGM786479 BQI786478:BQI786479 CAE786478:CAE786479 CKA786478:CKA786479 CTW786478:CTW786479 DDS786478:DDS786479 DNO786478:DNO786479 DXK786478:DXK786479 EHG786478:EHG786479 ERC786478:ERC786479 FAY786478:FAY786479 FKU786478:FKU786479 FUQ786478:FUQ786479 GEM786478:GEM786479 GOI786478:GOI786479 GYE786478:GYE786479 HIA786478:HIA786479 HRW786478:HRW786479 IBS786478:IBS786479 ILO786478:ILO786479 IVK786478:IVK786479 JFG786478:JFG786479 JPC786478:JPC786479 JYY786478:JYY786479 KIU786478:KIU786479 KSQ786478:KSQ786479 LCM786478:LCM786479 LMI786478:LMI786479 LWE786478:LWE786479 MGA786478:MGA786479 MPW786478:MPW786479 MZS786478:MZS786479 NJO786478:NJO786479 NTK786478:NTK786479 ODG786478:ODG786479 ONC786478:ONC786479 OWY786478:OWY786479 PGU786478:PGU786479 PQQ786478:PQQ786479 QAM786478:QAM786479 QKI786478:QKI786479 QUE786478:QUE786479 REA786478:REA786479 RNW786478:RNW786479 RXS786478:RXS786479 SHO786478:SHO786479 SRK786478:SRK786479 TBG786478:TBG786479 TLC786478:TLC786479 TUY786478:TUY786479 UEU786478:UEU786479 UOQ786478:UOQ786479 UYM786478:UYM786479 VII786478:VII786479 VSE786478:VSE786479 WCA786478:WCA786479 WLW786478:WLW786479 WVS786478:WVS786479 K852014:K852015 JG852014:JG852015 TC852014:TC852015 ACY852014:ACY852015 AMU852014:AMU852015 AWQ852014:AWQ852015 BGM852014:BGM852015 BQI852014:BQI852015 CAE852014:CAE852015 CKA852014:CKA852015 CTW852014:CTW852015 DDS852014:DDS852015 DNO852014:DNO852015 DXK852014:DXK852015 EHG852014:EHG852015 ERC852014:ERC852015 FAY852014:FAY852015 FKU852014:FKU852015 FUQ852014:FUQ852015 GEM852014:GEM852015 GOI852014:GOI852015 GYE852014:GYE852015 HIA852014:HIA852015 HRW852014:HRW852015 IBS852014:IBS852015 ILO852014:ILO852015 IVK852014:IVK852015 JFG852014:JFG852015 JPC852014:JPC852015 JYY852014:JYY852015 KIU852014:KIU852015 KSQ852014:KSQ852015 LCM852014:LCM852015 LMI852014:LMI852015 LWE852014:LWE852015 MGA852014:MGA852015 MPW852014:MPW852015 MZS852014:MZS852015 NJO852014:NJO852015 NTK852014:NTK852015 ODG852014:ODG852015 ONC852014:ONC852015 OWY852014:OWY852015 PGU852014:PGU852015 PQQ852014:PQQ852015 QAM852014:QAM852015 QKI852014:QKI852015 QUE852014:QUE852015 REA852014:REA852015 RNW852014:RNW852015 RXS852014:RXS852015 SHO852014:SHO852015 SRK852014:SRK852015 TBG852014:TBG852015 TLC852014:TLC852015 TUY852014:TUY852015 UEU852014:UEU852015 UOQ852014:UOQ852015 UYM852014:UYM852015 VII852014:VII852015 VSE852014:VSE852015 WCA852014:WCA852015 WLW852014:WLW852015 WVS852014:WVS852015 K917550:K917551 JG917550:JG917551 TC917550:TC917551 ACY917550:ACY917551 AMU917550:AMU917551 AWQ917550:AWQ917551 BGM917550:BGM917551 BQI917550:BQI917551 CAE917550:CAE917551 CKA917550:CKA917551 CTW917550:CTW917551 DDS917550:DDS917551 DNO917550:DNO917551 DXK917550:DXK917551 EHG917550:EHG917551 ERC917550:ERC917551 FAY917550:FAY917551 FKU917550:FKU917551 FUQ917550:FUQ917551 GEM917550:GEM917551 GOI917550:GOI917551 GYE917550:GYE917551 HIA917550:HIA917551 HRW917550:HRW917551 IBS917550:IBS917551 ILO917550:ILO917551 IVK917550:IVK917551 JFG917550:JFG917551 JPC917550:JPC917551 JYY917550:JYY917551 KIU917550:KIU917551 KSQ917550:KSQ917551 LCM917550:LCM917551 LMI917550:LMI917551 LWE917550:LWE917551 MGA917550:MGA917551 MPW917550:MPW917551 MZS917550:MZS917551 NJO917550:NJO917551 NTK917550:NTK917551 ODG917550:ODG917551 ONC917550:ONC917551 OWY917550:OWY917551 PGU917550:PGU917551 PQQ917550:PQQ917551 QAM917550:QAM917551 QKI917550:QKI917551 QUE917550:QUE917551 REA917550:REA917551 RNW917550:RNW917551 RXS917550:RXS917551 SHO917550:SHO917551 SRK917550:SRK917551 TBG917550:TBG917551 TLC917550:TLC917551 TUY917550:TUY917551 UEU917550:UEU917551 UOQ917550:UOQ917551 UYM917550:UYM917551 VII917550:VII917551 VSE917550:VSE917551 WCA917550:WCA917551 WLW917550:WLW917551 WVS917550:WVS917551 K983086:K983087 JG983086:JG983087 TC983086:TC983087 ACY983086:ACY983087 AMU983086:AMU983087 AWQ983086:AWQ983087 BGM983086:BGM983087 BQI983086:BQI983087 CAE983086:CAE983087 CKA983086:CKA983087 CTW983086:CTW983087 DDS983086:DDS983087 DNO983086:DNO983087 DXK983086:DXK983087 EHG983086:EHG983087 ERC983086:ERC983087 FAY983086:FAY983087 FKU983086:FKU983087 FUQ983086:FUQ983087 GEM983086:GEM983087 GOI983086:GOI983087 GYE983086:GYE983087 HIA983086:HIA983087 HRW983086:HRW983087 IBS983086:IBS983087 ILO983086:ILO983087 IVK983086:IVK983087 JFG983086:JFG983087 JPC983086:JPC983087 JYY983086:JYY983087 KIU983086:KIU983087 KSQ983086:KSQ983087 LCM983086:LCM983087 LMI983086:LMI983087 LWE983086:LWE983087 MGA983086:MGA983087 MPW983086:MPW983087 MZS983086:MZS983087 NJO983086:NJO983087 NTK983086:NTK983087 ODG983086:ODG983087 ONC983086:ONC983087 OWY983086:OWY983087 PGU983086:PGU983087 PQQ983086:PQQ983087 QAM983086:QAM983087 QKI983086:QKI983087 QUE983086:QUE983087 REA983086:REA983087 RNW983086:RNW983087 RXS983086:RXS983087 SHO983086:SHO983087 SRK983086:SRK983087 TBG983086:TBG983087 TLC983086:TLC983087 TUY983086:TUY983087 UEU983086:UEU983087 UOQ983086:UOQ983087 UYM983086:UYM983087 VII983086:VII983087 VSE983086:VSE983087 WCA983086:WCA983087 WLW983086:WLW983087 WVS983086:WVS983087 N46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N65582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N131118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N196654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N262190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N327726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N393262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N458798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N524334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N589870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N655406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N720942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N786478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N852014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N917550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N983086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WVV983086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H62:H63 JD62:JD63 SZ62:SZ63 ACV62:ACV63 AMR62:AMR63 AWN62:AWN63 BGJ62:BGJ63 BQF62:BQF63 CAB62:CAB63 CJX62:CJX63 CTT62:CTT63 DDP62:DDP63 DNL62:DNL63 DXH62:DXH63 EHD62:EHD63 EQZ62:EQZ63 FAV62:FAV63 FKR62:FKR63 FUN62:FUN63 GEJ62:GEJ63 GOF62:GOF63 GYB62:GYB63 HHX62:HHX63 HRT62:HRT63 IBP62:IBP63 ILL62:ILL63 IVH62:IVH63 JFD62:JFD63 JOZ62:JOZ63 JYV62:JYV63 KIR62:KIR63 KSN62:KSN63 LCJ62:LCJ63 LMF62:LMF63 LWB62:LWB63 MFX62:MFX63 MPT62:MPT63 MZP62:MZP63 NJL62:NJL63 NTH62:NTH63 ODD62:ODD63 OMZ62:OMZ63 OWV62:OWV63 PGR62:PGR63 PQN62:PQN63 QAJ62:QAJ63 QKF62:QKF63 QUB62:QUB63 RDX62:RDX63 RNT62:RNT63 RXP62:RXP63 SHL62:SHL63 SRH62:SRH63 TBD62:TBD63 TKZ62:TKZ63 TUV62:TUV63 UER62:UER63 UON62:UON63 UYJ62:UYJ63 VIF62:VIF63 VSB62:VSB63 WBX62:WBX63 WLT62:WLT63 WVP62:WVP63 H65598:H65599 JD65598:JD65599 SZ65598:SZ65599 ACV65598:ACV65599 AMR65598:AMR65599 AWN65598:AWN65599 BGJ65598:BGJ65599 BQF65598:BQF65599 CAB65598:CAB65599 CJX65598:CJX65599 CTT65598:CTT65599 DDP65598:DDP65599 DNL65598:DNL65599 DXH65598:DXH65599 EHD65598:EHD65599 EQZ65598:EQZ65599 FAV65598:FAV65599 FKR65598:FKR65599 FUN65598:FUN65599 GEJ65598:GEJ65599 GOF65598:GOF65599 GYB65598:GYB65599 HHX65598:HHX65599 HRT65598:HRT65599 IBP65598:IBP65599 ILL65598:ILL65599 IVH65598:IVH65599 JFD65598:JFD65599 JOZ65598:JOZ65599 JYV65598:JYV65599 KIR65598:KIR65599 KSN65598:KSN65599 LCJ65598:LCJ65599 LMF65598:LMF65599 LWB65598:LWB65599 MFX65598:MFX65599 MPT65598:MPT65599 MZP65598:MZP65599 NJL65598:NJL65599 NTH65598:NTH65599 ODD65598:ODD65599 OMZ65598:OMZ65599 OWV65598:OWV65599 PGR65598:PGR65599 PQN65598:PQN65599 QAJ65598:QAJ65599 QKF65598:QKF65599 QUB65598:QUB65599 RDX65598:RDX65599 RNT65598:RNT65599 RXP65598:RXP65599 SHL65598:SHL65599 SRH65598:SRH65599 TBD65598:TBD65599 TKZ65598:TKZ65599 TUV65598:TUV65599 UER65598:UER65599 UON65598:UON65599 UYJ65598:UYJ65599 VIF65598:VIF65599 VSB65598:VSB65599 WBX65598:WBX65599 WLT65598:WLT65599 WVP65598:WVP65599 H131134:H131135 JD131134:JD131135 SZ131134:SZ131135 ACV131134:ACV131135 AMR131134:AMR131135 AWN131134:AWN131135 BGJ131134:BGJ131135 BQF131134:BQF131135 CAB131134:CAB131135 CJX131134:CJX131135 CTT131134:CTT131135 DDP131134:DDP131135 DNL131134:DNL131135 DXH131134:DXH131135 EHD131134:EHD131135 EQZ131134:EQZ131135 FAV131134:FAV131135 FKR131134:FKR131135 FUN131134:FUN131135 GEJ131134:GEJ131135 GOF131134:GOF131135 GYB131134:GYB131135 HHX131134:HHX131135 HRT131134:HRT131135 IBP131134:IBP131135 ILL131134:ILL131135 IVH131134:IVH131135 JFD131134:JFD131135 JOZ131134:JOZ131135 JYV131134:JYV131135 KIR131134:KIR131135 KSN131134:KSN131135 LCJ131134:LCJ131135 LMF131134:LMF131135 LWB131134:LWB131135 MFX131134:MFX131135 MPT131134:MPT131135 MZP131134:MZP131135 NJL131134:NJL131135 NTH131134:NTH131135 ODD131134:ODD131135 OMZ131134:OMZ131135 OWV131134:OWV131135 PGR131134:PGR131135 PQN131134:PQN131135 QAJ131134:QAJ131135 QKF131134:QKF131135 QUB131134:QUB131135 RDX131134:RDX131135 RNT131134:RNT131135 RXP131134:RXP131135 SHL131134:SHL131135 SRH131134:SRH131135 TBD131134:TBD131135 TKZ131134:TKZ131135 TUV131134:TUV131135 UER131134:UER131135 UON131134:UON131135 UYJ131134:UYJ131135 VIF131134:VIF131135 VSB131134:VSB131135 WBX131134:WBX131135 WLT131134:WLT131135 WVP131134:WVP131135 H196670:H196671 JD196670:JD196671 SZ196670:SZ196671 ACV196670:ACV196671 AMR196670:AMR196671 AWN196670:AWN196671 BGJ196670:BGJ196671 BQF196670:BQF196671 CAB196670:CAB196671 CJX196670:CJX196671 CTT196670:CTT196671 DDP196670:DDP196671 DNL196670:DNL196671 DXH196670:DXH196671 EHD196670:EHD196671 EQZ196670:EQZ196671 FAV196670:FAV196671 FKR196670:FKR196671 FUN196670:FUN196671 GEJ196670:GEJ196671 GOF196670:GOF196671 GYB196670:GYB196671 HHX196670:HHX196671 HRT196670:HRT196671 IBP196670:IBP196671 ILL196670:ILL196671 IVH196670:IVH196671 JFD196670:JFD196671 JOZ196670:JOZ196671 JYV196670:JYV196671 KIR196670:KIR196671 KSN196670:KSN196671 LCJ196670:LCJ196671 LMF196670:LMF196671 LWB196670:LWB196671 MFX196670:MFX196671 MPT196670:MPT196671 MZP196670:MZP196671 NJL196670:NJL196671 NTH196670:NTH196671 ODD196670:ODD196671 OMZ196670:OMZ196671 OWV196670:OWV196671 PGR196670:PGR196671 PQN196670:PQN196671 QAJ196670:QAJ196671 QKF196670:QKF196671 QUB196670:QUB196671 RDX196670:RDX196671 RNT196670:RNT196671 RXP196670:RXP196671 SHL196670:SHL196671 SRH196670:SRH196671 TBD196670:TBD196671 TKZ196670:TKZ196671 TUV196670:TUV196671 UER196670:UER196671 UON196670:UON196671 UYJ196670:UYJ196671 VIF196670:VIF196671 VSB196670:VSB196671 WBX196670:WBX196671 WLT196670:WLT196671 WVP196670:WVP196671 H262206:H262207 JD262206:JD262207 SZ262206:SZ262207 ACV262206:ACV262207 AMR262206:AMR262207 AWN262206:AWN262207 BGJ262206:BGJ262207 BQF262206:BQF262207 CAB262206:CAB262207 CJX262206:CJX262207 CTT262206:CTT262207 DDP262206:DDP262207 DNL262206:DNL262207 DXH262206:DXH262207 EHD262206:EHD262207 EQZ262206:EQZ262207 FAV262206:FAV262207 FKR262206:FKR262207 FUN262206:FUN262207 GEJ262206:GEJ262207 GOF262206:GOF262207 GYB262206:GYB262207 HHX262206:HHX262207 HRT262206:HRT262207 IBP262206:IBP262207 ILL262206:ILL262207 IVH262206:IVH262207 JFD262206:JFD262207 JOZ262206:JOZ262207 JYV262206:JYV262207 KIR262206:KIR262207 KSN262206:KSN262207 LCJ262206:LCJ262207 LMF262206:LMF262207 LWB262206:LWB262207 MFX262206:MFX262207 MPT262206:MPT262207 MZP262206:MZP262207 NJL262206:NJL262207 NTH262206:NTH262207 ODD262206:ODD262207 OMZ262206:OMZ262207 OWV262206:OWV262207 PGR262206:PGR262207 PQN262206:PQN262207 QAJ262206:QAJ262207 QKF262206:QKF262207 QUB262206:QUB262207 RDX262206:RDX262207 RNT262206:RNT262207 RXP262206:RXP262207 SHL262206:SHL262207 SRH262206:SRH262207 TBD262206:TBD262207 TKZ262206:TKZ262207 TUV262206:TUV262207 UER262206:UER262207 UON262206:UON262207 UYJ262206:UYJ262207 VIF262206:VIF262207 VSB262206:VSB262207 WBX262206:WBX262207 WLT262206:WLT262207 WVP262206:WVP262207 H327742:H327743 JD327742:JD327743 SZ327742:SZ327743 ACV327742:ACV327743 AMR327742:AMR327743 AWN327742:AWN327743 BGJ327742:BGJ327743 BQF327742:BQF327743 CAB327742:CAB327743 CJX327742:CJX327743 CTT327742:CTT327743 DDP327742:DDP327743 DNL327742:DNL327743 DXH327742:DXH327743 EHD327742:EHD327743 EQZ327742:EQZ327743 FAV327742:FAV327743 FKR327742:FKR327743 FUN327742:FUN327743 GEJ327742:GEJ327743 GOF327742:GOF327743 GYB327742:GYB327743 HHX327742:HHX327743 HRT327742:HRT327743 IBP327742:IBP327743 ILL327742:ILL327743 IVH327742:IVH327743 JFD327742:JFD327743 JOZ327742:JOZ327743 JYV327742:JYV327743 KIR327742:KIR327743 KSN327742:KSN327743 LCJ327742:LCJ327743 LMF327742:LMF327743 LWB327742:LWB327743 MFX327742:MFX327743 MPT327742:MPT327743 MZP327742:MZP327743 NJL327742:NJL327743 NTH327742:NTH327743 ODD327742:ODD327743 OMZ327742:OMZ327743 OWV327742:OWV327743 PGR327742:PGR327743 PQN327742:PQN327743 QAJ327742:QAJ327743 QKF327742:QKF327743 QUB327742:QUB327743 RDX327742:RDX327743 RNT327742:RNT327743 RXP327742:RXP327743 SHL327742:SHL327743 SRH327742:SRH327743 TBD327742:TBD327743 TKZ327742:TKZ327743 TUV327742:TUV327743 UER327742:UER327743 UON327742:UON327743 UYJ327742:UYJ327743 VIF327742:VIF327743 VSB327742:VSB327743 WBX327742:WBX327743 WLT327742:WLT327743 WVP327742:WVP327743 H393278:H393279 JD393278:JD393279 SZ393278:SZ393279 ACV393278:ACV393279 AMR393278:AMR393279 AWN393278:AWN393279 BGJ393278:BGJ393279 BQF393278:BQF393279 CAB393278:CAB393279 CJX393278:CJX393279 CTT393278:CTT393279 DDP393278:DDP393279 DNL393278:DNL393279 DXH393278:DXH393279 EHD393278:EHD393279 EQZ393278:EQZ393279 FAV393278:FAV393279 FKR393278:FKR393279 FUN393278:FUN393279 GEJ393278:GEJ393279 GOF393278:GOF393279 GYB393278:GYB393279 HHX393278:HHX393279 HRT393278:HRT393279 IBP393278:IBP393279 ILL393278:ILL393279 IVH393278:IVH393279 JFD393278:JFD393279 JOZ393278:JOZ393279 JYV393278:JYV393279 KIR393278:KIR393279 KSN393278:KSN393279 LCJ393278:LCJ393279 LMF393278:LMF393279 LWB393278:LWB393279 MFX393278:MFX393279 MPT393278:MPT393279 MZP393278:MZP393279 NJL393278:NJL393279 NTH393278:NTH393279 ODD393278:ODD393279 OMZ393278:OMZ393279 OWV393278:OWV393279 PGR393278:PGR393279 PQN393278:PQN393279 QAJ393278:QAJ393279 QKF393278:QKF393279 QUB393278:QUB393279 RDX393278:RDX393279 RNT393278:RNT393279 RXP393278:RXP393279 SHL393278:SHL393279 SRH393278:SRH393279 TBD393278:TBD393279 TKZ393278:TKZ393279 TUV393278:TUV393279 UER393278:UER393279 UON393278:UON393279 UYJ393278:UYJ393279 VIF393278:VIF393279 VSB393278:VSB393279 WBX393278:WBX393279 WLT393278:WLT393279 WVP393278:WVP393279 H458814:H458815 JD458814:JD458815 SZ458814:SZ458815 ACV458814:ACV458815 AMR458814:AMR458815 AWN458814:AWN458815 BGJ458814:BGJ458815 BQF458814:BQF458815 CAB458814:CAB458815 CJX458814:CJX458815 CTT458814:CTT458815 DDP458814:DDP458815 DNL458814:DNL458815 DXH458814:DXH458815 EHD458814:EHD458815 EQZ458814:EQZ458815 FAV458814:FAV458815 FKR458814:FKR458815 FUN458814:FUN458815 GEJ458814:GEJ458815 GOF458814:GOF458815 GYB458814:GYB458815 HHX458814:HHX458815 HRT458814:HRT458815 IBP458814:IBP458815 ILL458814:ILL458815 IVH458814:IVH458815 JFD458814:JFD458815 JOZ458814:JOZ458815 JYV458814:JYV458815 KIR458814:KIR458815 KSN458814:KSN458815 LCJ458814:LCJ458815 LMF458814:LMF458815 LWB458814:LWB458815 MFX458814:MFX458815 MPT458814:MPT458815 MZP458814:MZP458815 NJL458814:NJL458815 NTH458814:NTH458815 ODD458814:ODD458815 OMZ458814:OMZ458815 OWV458814:OWV458815 PGR458814:PGR458815 PQN458814:PQN458815 QAJ458814:QAJ458815 QKF458814:QKF458815 QUB458814:QUB458815 RDX458814:RDX458815 RNT458814:RNT458815 RXP458814:RXP458815 SHL458814:SHL458815 SRH458814:SRH458815 TBD458814:TBD458815 TKZ458814:TKZ458815 TUV458814:TUV458815 UER458814:UER458815 UON458814:UON458815 UYJ458814:UYJ458815 VIF458814:VIF458815 VSB458814:VSB458815 WBX458814:WBX458815 WLT458814:WLT458815 WVP458814:WVP458815 H524350:H524351 JD524350:JD524351 SZ524350:SZ524351 ACV524350:ACV524351 AMR524350:AMR524351 AWN524350:AWN524351 BGJ524350:BGJ524351 BQF524350:BQF524351 CAB524350:CAB524351 CJX524350:CJX524351 CTT524350:CTT524351 DDP524350:DDP524351 DNL524350:DNL524351 DXH524350:DXH524351 EHD524350:EHD524351 EQZ524350:EQZ524351 FAV524350:FAV524351 FKR524350:FKR524351 FUN524350:FUN524351 GEJ524350:GEJ524351 GOF524350:GOF524351 GYB524350:GYB524351 HHX524350:HHX524351 HRT524350:HRT524351 IBP524350:IBP524351 ILL524350:ILL524351 IVH524350:IVH524351 JFD524350:JFD524351 JOZ524350:JOZ524351 JYV524350:JYV524351 KIR524350:KIR524351 KSN524350:KSN524351 LCJ524350:LCJ524351 LMF524350:LMF524351 LWB524350:LWB524351 MFX524350:MFX524351 MPT524350:MPT524351 MZP524350:MZP524351 NJL524350:NJL524351 NTH524350:NTH524351 ODD524350:ODD524351 OMZ524350:OMZ524351 OWV524350:OWV524351 PGR524350:PGR524351 PQN524350:PQN524351 QAJ524350:QAJ524351 QKF524350:QKF524351 QUB524350:QUB524351 RDX524350:RDX524351 RNT524350:RNT524351 RXP524350:RXP524351 SHL524350:SHL524351 SRH524350:SRH524351 TBD524350:TBD524351 TKZ524350:TKZ524351 TUV524350:TUV524351 UER524350:UER524351 UON524350:UON524351 UYJ524350:UYJ524351 VIF524350:VIF524351 VSB524350:VSB524351 WBX524350:WBX524351 WLT524350:WLT524351 WVP524350:WVP524351 H589886:H589887 JD589886:JD589887 SZ589886:SZ589887 ACV589886:ACV589887 AMR589886:AMR589887 AWN589886:AWN589887 BGJ589886:BGJ589887 BQF589886:BQF589887 CAB589886:CAB589887 CJX589886:CJX589887 CTT589886:CTT589887 DDP589886:DDP589887 DNL589886:DNL589887 DXH589886:DXH589887 EHD589886:EHD589887 EQZ589886:EQZ589887 FAV589886:FAV589887 FKR589886:FKR589887 FUN589886:FUN589887 GEJ589886:GEJ589887 GOF589886:GOF589887 GYB589886:GYB589887 HHX589886:HHX589887 HRT589886:HRT589887 IBP589886:IBP589887 ILL589886:ILL589887 IVH589886:IVH589887 JFD589886:JFD589887 JOZ589886:JOZ589887 JYV589886:JYV589887 KIR589886:KIR589887 KSN589886:KSN589887 LCJ589886:LCJ589887 LMF589886:LMF589887 LWB589886:LWB589887 MFX589886:MFX589887 MPT589886:MPT589887 MZP589886:MZP589887 NJL589886:NJL589887 NTH589886:NTH589887 ODD589886:ODD589887 OMZ589886:OMZ589887 OWV589886:OWV589887 PGR589886:PGR589887 PQN589886:PQN589887 QAJ589886:QAJ589887 QKF589886:QKF589887 QUB589886:QUB589887 RDX589886:RDX589887 RNT589886:RNT589887 RXP589886:RXP589887 SHL589886:SHL589887 SRH589886:SRH589887 TBD589886:TBD589887 TKZ589886:TKZ589887 TUV589886:TUV589887 UER589886:UER589887 UON589886:UON589887 UYJ589886:UYJ589887 VIF589886:VIF589887 VSB589886:VSB589887 WBX589886:WBX589887 WLT589886:WLT589887 WVP589886:WVP589887 H655422:H655423 JD655422:JD655423 SZ655422:SZ655423 ACV655422:ACV655423 AMR655422:AMR655423 AWN655422:AWN655423 BGJ655422:BGJ655423 BQF655422:BQF655423 CAB655422:CAB655423 CJX655422:CJX655423 CTT655422:CTT655423 DDP655422:DDP655423 DNL655422:DNL655423 DXH655422:DXH655423 EHD655422:EHD655423 EQZ655422:EQZ655423 FAV655422:FAV655423 FKR655422:FKR655423 FUN655422:FUN655423 GEJ655422:GEJ655423 GOF655422:GOF655423 GYB655422:GYB655423 HHX655422:HHX655423 HRT655422:HRT655423 IBP655422:IBP655423 ILL655422:ILL655423 IVH655422:IVH655423 JFD655422:JFD655423 JOZ655422:JOZ655423 JYV655422:JYV655423 KIR655422:KIR655423 KSN655422:KSN655423 LCJ655422:LCJ655423 LMF655422:LMF655423 LWB655422:LWB655423 MFX655422:MFX655423 MPT655422:MPT655423 MZP655422:MZP655423 NJL655422:NJL655423 NTH655422:NTH655423 ODD655422:ODD655423 OMZ655422:OMZ655423 OWV655422:OWV655423 PGR655422:PGR655423 PQN655422:PQN655423 QAJ655422:QAJ655423 QKF655422:QKF655423 QUB655422:QUB655423 RDX655422:RDX655423 RNT655422:RNT655423 RXP655422:RXP655423 SHL655422:SHL655423 SRH655422:SRH655423 TBD655422:TBD655423 TKZ655422:TKZ655423 TUV655422:TUV655423 UER655422:UER655423 UON655422:UON655423 UYJ655422:UYJ655423 VIF655422:VIF655423 VSB655422:VSB655423 WBX655422:WBX655423 WLT655422:WLT655423 WVP655422:WVP655423 H720958:H720959 JD720958:JD720959 SZ720958:SZ720959 ACV720958:ACV720959 AMR720958:AMR720959 AWN720958:AWN720959 BGJ720958:BGJ720959 BQF720958:BQF720959 CAB720958:CAB720959 CJX720958:CJX720959 CTT720958:CTT720959 DDP720958:DDP720959 DNL720958:DNL720959 DXH720958:DXH720959 EHD720958:EHD720959 EQZ720958:EQZ720959 FAV720958:FAV720959 FKR720958:FKR720959 FUN720958:FUN720959 GEJ720958:GEJ720959 GOF720958:GOF720959 GYB720958:GYB720959 HHX720958:HHX720959 HRT720958:HRT720959 IBP720958:IBP720959 ILL720958:ILL720959 IVH720958:IVH720959 JFD720958:JFD720959 JOZ720958:JOZ720959 JYV720958:JYV720959 KIR720958:KIR720959 KSN720958:KSN720959 LCJ720958:LCJ720959 LMF720958:LMF720959 LWB720958:LWB720959 MFX720958:MFX720959 MPT720958:MPT720959 MZP720958:MZP720959 NJL720958:NJL720959 NTH720958:NTH720959 ODD720958:ODD720959 OMZ720958:OMZ720959 OWV720958:OWV720959 PGR720958:PGR720959 PQN720958:PQN720959 QAJ720958:QAJ720959 QKF720958:QKF720959 QUB720958:QUB720959 RDX720958:RDX720959 RNT720958:RNT720959 RXP720958:RXP720959 SHL720958:SHL720959 SRH720958:SRH720959 TBD720958:TBD720959 TKZ720958:TKZ720959 TUV720958:TUV720959 UER720958:UER720959 UON720958:UON720959 UYJ720958:UYJ720959 VIF720958:VIF720959 VSB720958:VSB720959 WBX720958:WBX720959 WLT720958:WLT720959 WVP720958:WVP720959 H786494:H786495 JD786494:JD786495 SZ786494:SZ786495 ACV786494:ACV786495 AMR786494:AMR786495 AWN786494:AWN786495 BGJ786494:BGJ786495 BQF786494:BQF786495 CAB786494:CAB786495 CJX786494:CJX786495 CTT786494:CTT786495 DDP786494:DDP786495 DNL786494:DNL786495 DXH786494:DXH786495 EHD786494:EHD786495 EQZ786494:EQZ786495 FAV786494:FAV786495 FKR786494:FKR786495 FUN786494:FUN786495 GEJ786494:GEJ786495 GOF786494:GOF786495 GYB786494:GYB786495 HHX786494:HHX786495 HRT786494:HRT786495 IBP786494:IBP786495 ILL786494:ILL786495 IVH786494:IVH786495 JFD786494:JFD786495 JOZ786494:JOZ786495 JYV786494:JYV786495 KIR786494:KIR786495 KSN786494:KSN786495 LCJ786494:LCJ786495 LMF786494:LMF786495 LWB786494:LWB786495 MFX786494:MFX786495 MPT786494:MPT786495 MZP786494:MZP786495 NJL786494:NJL786495 NTH786494:NTH786495 ODD786494:ODD786495 OMZ786494:OMZ786495 OWV786494:OWV786495 PGR786494:PGR786495 PQN786494:PQN786495 QAJ786494:QAJ786495 QKF786494:QKF786495 QUB786494:QUB786495 RDX786494:RDX786495 RNT786494:RNT786495 RXP786494:RXP786495 SHL786494:SHL786495 SRH786494:SRH786495 TBD786494:TBD786495 TKZ786494:TKZ786495 TUV786494:TUV786495 UER786494:UER786495 UON786494:UON786495 UYJ786494:UYJ786495 VIF786494:VIF786495 VSB786494:VSB786495 WBX786494:WBX786495 WLT786494:WLT786495 WVP786494:WVP786495 H852030:H852031 JD852030:JD852031 SZ852030:SZ852031 ACV852030:ACV852031 AMR852030:AMR852031 AWN852030:AWN852031 BGJ852030:BGJ852031 BQF852030:BQF852031 CAB852030:CAB852031 CJX852030:CJX852031 CTT852030:CTT852031 DDP852030:DDP852031 DNL852030:DNL852031 DXH852030:DXH852031 EHD852030:EHD852031 EQZ852030:EQZ852031 FAV852030:FAV852031 FKR852030:FKR852031 FUN852030:FUN852031 GEJ852030:GEJ852031 GOF852030:GOF852031 GYB852030:GYB852031 HHX852030:HHX852031 HRT852030:HRT852031 IBP852030:IBP852031 ILL852030:ILL852031 IVH852030:IVH852031 JFD852030:JFD852031 JOZ852030:JOZ852031 JYV852030:JYV852031 KIR852030:KIR852031 KSN852030:KSN852031 LCJ852030:LCJ852031 LMF852030:LMF852031 LWB852030:LWB852031 MFX852030:MFX852031 MPT852030:MPT852031 MZP852030:MZP852031 NJL852030:NJL852031 NTH852030:NTH852031 ODD852030:ODD852031 OMZ852030:OMZ852031 OWV852030:OWV852031 PGR852030:PGR852031 PQN852030:PQN852031 QAJ852030:QAJ852031 QKF852030:QKF852031 QUB852030:QUB852031 RDX852030:RDX852031 RNT852030:RNT852031 RXP852030:RXP852031 SHL852030:SHL852031 SRH852030:SRH852031 TBD852030:TBD852031 TKZ852030:TKZ852031 TUV852030:TUV852031 UER852030:UER852031 UON852030:UON852031 UYJ852030:UYJ852031 VIF852030:VIF852031 VSB852030:VSB852031 WBX852030:WBX852031 WLT852030:WLT852031 WVP852030:WVP852031 H917566:H917567 JD917566:JD917567 SZ917566:SZ917567 ACV917566:ACV917567 AMR917566:AMR917567 AWN917566:AWN917567 BGJ917566:BGJ917567 BQF917566:BQF917567 CAB917566:CAB917567 CJX917566:CJX917567 CTT917566:CTT917567 DDP917566:DDP917567 DNL917566:DNL917567 DXH917566:DXH917567 EHD917566:EHD917567 EQZ917566:EQZ917567 FAV917566:FAV917567 FKR917566:FKR917567 FUN917566:FUN917567 GEJ917566:GEJ917567 GOF917566:GOF917567 GYB917566:GYB917567 HHX917566:HHX917567 HRT917566:HRT917567 IBP917566:IBP917567 ILL917566:ILL917567 IVH917566:IVH917567 JFD917566:JFD917567 JOZ917566:JOZ917567 JYV917566:JYV917567 KIR917566:KIR917567 KSN917566:KSN917567 LCJ917566:LCJ917567 LMF917566:LMF917567 LWB917566:LWB917567 MFX917566:MFX917567 MPT917566:MPT917567 MZP917566:MZP917567 NJL917566:NJL917567 NTH917566:NTH917567 ODD917566:ODD917567 OMZ917566:OMZ917567 OWV917566:OWV917567 PGR917566:PGR917567 PQN917566:PQN917567 QAJ917566:QAJ917567 QKF917566:QKF917567 QUB917566:QUB917567 RDX917566:RDX917567 RNT917566:RNT917567 RXP917566:RXP917567 SHL917566:SHL917567 SRH917566:SRH917567 TBD917566:TBD917567 TKZ917566:TKZ917567 TUV917566:TUV917567 UER917566:UER917567 UON917566:UON917567 UYJ917566:UYJ917567 VIF917566:VIF917567 VSB917566:VSB917567 WBX917566:WBX917567 WLT917566:WLT917567 WVP917566:WVP917567 H983102:H983103 JD983102:JD983103 SZ983102:SZ983103 ACV983102:ACV983103 AMR983102:AMR983103 AWN983102:AWN983103 BGJ983102:BGJ983103 BQF983102:BQF983103 CAB983102:CAB983103 CJX983102:CJX983103 CTT983102:CTT983103 DDP983102:DDP983103 DNL983102:DNL983103 DXH983102:DXH983103 EHD983102:EHD983103 EQZ983102:EQZ983103 FAV983102:FAV983103 FKR983102:FKR983103 FUN983102:FUN983103 GEJ983102:GEJ983103 GOF983102:GOF983103 GYB983102:GYB983103 HHX983102:HHX983103 HRT983102:HRT983103 IBP983102:IBP983103 ILL983102:ILL983103 IVH983102:IVH983103 JFD983102:JFD983103 JOZ983102:JOZ983103 JYV983102:JYV983103 KIR983102:KIR983103 KSN983102:KSN983103 LCJ983102:LCJ983103 LMF983102:LMF983103 LWB983102:LWB983103 MFX983102:MFX983103 MPT983102:MPT983103 MZP983102:MZP983103 NJL983102:NJL983103 NTH983102:NTH983103 ODD983102:ODD983103 OMZ983102:OMZ983103 OWV983102:OWV983103 PGR983102:PGR983103 PQN983102:PQN983103 QAJ983102:QAJ983103 QKF983102:QKF983103 QUB983102:QUB983103 RDX983102:RDX983103 RNT983102:RNT983103 RXP983102:RXP983103 SHL983102:SHL983103 SRH983102:SRH983103 TBD983102:TBD983103 TKZ983102:TKZ983103 TUV983102:TUV983103 UER983102:UER983103 UON983102:UON983103 UYJ983102:UYJ983103 VIF983102:VIF983103 VSB983102:VSB983103 WBX983102:WBX983103 WLT983102:WLT983103 WVP983102:WVP983103 I16:I19 JE16:JE19 TA16:TA19 ACW16:ACW19 AMS16:AMS19 AWO16:AWO19 BGK16:BGK19 BQG16:BQG19 CAC16:CAC19 CJY16:CJY19 CTU16:CTU19 DDQ16:DDQ19 DNM16:DNM19 DXI16:DXI19 EHE16:EHE19 ERA16:ERA19 FAW16:FAW19 FKS16:FKS19 FUO16:FUO19 GEK16:GEK19 GOG16:GOG19 GYC16:GYC19 HHY16:HHY19 HRU16:HRU19 IBQ16:IBQ19 ILM16:ILM19 IVI16:IVI19 JFE16:JFE19 JPA16:JPA19 JYW16:JYW19 KIS16:KIS19 KSO16:KSO19 LCK16:LCK19 LMG16:LMG19 LWC16:LWC19 MFY16:MFY19 MPU16:MPU19 MZQ16:MZQ19 NJM16:NJM19 NTI16:NTI19 ODE16:ODE19 ONA16:ONA19 OWW16:OWW19 PGS16:PGS19 PQO16:PQO19 QAK16:QAK19 QKG16:QKG19 QUC16:QUC19 RDY16:RDY19 RNU16:RNU19 RXQ16:RXQ19 SHM16:SHM19 SRI16:SRI19 TBE16:TBE19 TLA16:TLA19 TUW16:TUW19 UES16:UES19 UOO16:UOO19 UYK16:UYK19 VIG16:VIG19 VSC16:VSC19 WBY16:WBY19 WLU16:WLU19 WVQ16:WVQ19 I65552:I65555 JE65552:JE65555 TA65552:TA65555 ACW65552:ACW65555 AMS65552:AMS65555 AWO65552:AWO65555 BGK65552:BGK65555 BQG65552:BQG65555 CAC65552:CAC65555 CJY65552:CJY65555 CTU65552:CTU65555 DDQ65552:DDQ65555 DNM65552:DNM65555 DXI65552:DXI65555 EHE65552:EHE65555 ERA65552:ERA65555 FAW65552:FAW65555 FKS65552:FKS65555 FUO65552:FUO65555 GEK65552:GEK65555 GOG65552:GOG65555 GYC65552:GYC65555 HHY65552:HHY65555 HRU65552:HRU65555 IBQ65552:IBQ65555 ILM65552:ILM65555 IVI65552:IVI65555 JFE65552:JFE65555 JPA65552:JPA65555 JYW65552:JYW65555 KIS65552:KIS65555 KSO65552:KSO65555 LCK65552:LCK65555 LMG65552:LMG65555 LWC65552:LWC65555 MFY65552:MFY65555 MPU65552:MPU65555 MZQ65552:MZQ65555 NJM65552:NJM65555 NTI65552:NTI65555 ODE65552:ODE65555 ONA65552:ONA65555 OWW65552:OWW65555 PGS65552:PGS65555 PQO65552:PQO65555 QAK65552:QAK65555 QKG65552:QKG65555 QUC65552:QUC65555 RDY65552:RDY65555 RNU65552:RNU65555 RXQ65552:RXQ65555 SHM65552:SHM65555 SRI65552:SRI65555 TBE65552:TBE65555 TLA65552:TLA65555 TUW65552:TUW65555 UES65552:UES65555 UOO65552:UOO65555 UYK65552:UYK65555 VIG65552:VIG65555 VSC65552:VSC65555 WBY65552:WBY65555 WLU65552:WLU65555 WVQ65552:WVQ65555 I131088:I131091 JE131088:JE131091 TA131088:TA131091 ACW131088:ACW131091 AMS131088:AMS131091 AWO131088:AWO131091 BGK131088:BGK131091 BQG131088:BQG131091 CAC131088:CAC131091 CJY131088:CJY131091 CTU131088:CTU131091 DDQ131088:DDQ131091 DNM131088:DNM131091 DXI131088:DXI131091 EHE131088:EHE131091 ERA131088:ERA131091 FAW131088:FAW131091 FKS131088:FKS131091 FUO131088:FUO131091 GEK131088:GEK131091 GOG131088:GOG131091 GYC131088:GYC131091 HHY131088:HHY131091 HRU131088:HRU131091 IBQ131088:IBQ131091 ILM131088:ILM131091 IVI131088:IVI131091 JFE131088:JFE131091 JPA131088:JPA131091 JYW131088:JYW131091 KIS131088:KIS131091 KSO131088:KSO131091 LCK131088:LCK131091 LMG131088:LMG131091 LWC131088:LWC131091 MFY131088:MFY131091 MPU131088:MPU131091 MZQ131088:MZQ131091 NJM131088:NJM131091 NTI131088:NTI131091 ODE131088:ODE131091 ONA131088:ONA131091 OWW131088:OWW131091 PGS131088:PGS131091 PQO131088:PQO131091 QAK131088:QAK131091 QKG131088:QKG131091 QUC131088:QUC131091 RDY131088:RDY131091 RNU131088:RNU131091 RXQ131088:RXQ131091 SHM131088:SHM131091 SRI131088:SRI131091 TBE131088:TBE131091 TLA131088:TLA131091 TUW131088:TUW131091 UES131088:UES131091 UOO131088:UOO131091 UYK131088:UYK131091 VIG131088:VIG131091 VSC131088:VSC131091 WBY131088:WBY131091 WLU131088:WLU131091 WVQ131088:WVQ131091 I196624:I196627 JE196624:JE196627 TA196624:TA196627 ACW196624:ACW196627 AMS196624:AMS196627 AWO196624:AWO196627 BGK196624:BGK196627 BQG196624:BQG196627 CAC196624:CAC196627 CJY196624:CJY196627 CTU196624:CTU196627 DDQ196624:DDQ196627 DNM196624:DNM196627 DXI196624:DXI196627 EHE196624:EHE196627 ERA196624:ERA196627 FAW196624:FAW196627 FKS196624:FKS196627 FUO196624:FUO196627 GEK196624:GEK196627 GOG196624:GOG196627 GYC196624:GYC196627 HHY196624:HHY196627 HRU196624:HRU196627 IBQ196624:IBQ196627 ILM196624:ILM196627 IVI196624:IVI196627 JFE196624:JFE196627 JPA196624:JPA196627 JYW196624:JYW196627 KIS196624:KIS196627 KSO196624:KSO196627 LCK196624:LCK196627 LMG196624:LMG196627 LWC196624:LWC196627 MFY196624:MFY196627 MPU196624:MPU196627 MZQ196624:MZQ196627 NJM196624:NJM196627 NTI196624:NTI196627 ODE196624:ODE196627 ONA196624:ONA196627 OWW196624:OWW196627 PGS196624:PGS196627 PQO196624:PQO196627 QAK196624:QAK196627 QKG196624:QKG196627 QUC196624:QUC196627 RDY196624:RDY196627 RNU196624:RNU196627 RXQ196624:RXQ196627 SHM196624:SHM196627 SRI196624:SRI196627 TBE196624:TBE196627 TLA196624:TLA196627 TUW196624:TUW196627 UES196624:UES196627 UOO196624:UOO196627 UYK196624:UYK196627 VIG196624:VIG196627 VSC196624:VSC196627 WBY196624:WBY196627 WLU196624:WLU196627 WVQ196624:WVQ196627 I262160:I262163 JE262160:JE262163 TA262160:TA262163 ACW262160:ACW262163 AMS262160:AMS262163 AWO262160:AWO262163 BGK262160:BGK262163 BQG262160:BQG262163 CAC262160:CAC262163 CJY262160:CJY262163 CTU262160:CTU262163 DDQ262160:DDQ262163 DNM262160:DNM262163 DXI262160:DXI262163 EHE262160:EHE262163 ERA262160:ERA262163 FAW262160:FAW262163 FKS262160:FKS262163 FUO262160:FUO262163 GEK262160:GEK262163 GOG262160:GOG262163 GYC262160:GYC262163 HHY262160:HHY262163 HRU262160:HRU262163 IBQ262160:IBQ262163 ILM262160:ILM262163 IVI262160:IVI262163 JFE262160:JFE262163 JPA262160:JPA262163 JYW262160:JYW262163 KIS262160:KIS262163 KSO262160:KSO262163 LCK262160:LCK262163 LMG262160:LMG262163 LWC262160:LWC262163 MFY262160:MFY262163 MPU262160:MPU262163 MZQ262160:MZQ262163 NJM262160:NJM262163 NTI262160:NTI262163 ODE262160:ODE262163 ONA262160:ONA262163 OWW262160:OWW262163 PGS262160:PGS262163 PQO262160:PQO262163 QAK262160:QAK262163 QKG262160:QKG262163 QUC262160:QUC262163 RDY262160:RDY262163 RNU262160:RNU262163 RXQ262160:RXQ262163 SHM262160:SHM262163 SRI262160:SRI262163 TBE262160:TBE262163 TLA262160:TLA262163 TUW262160:TUW262163 UES262160:UES262163 UOO262160:UOO262163 UYK262160:UYK262163 VIG262160:VIG262163 VSC262160:VSC262163 WBY262160:WBY262163 WLU262160:WLU262163 WVQ262160:WVQ262163 I327696:I327699 JE327696:JE327699 TA327696:TA327699 ACW327696:ACW327699 AMS327696:AMS327699 AWO327696:AWO327699 BGK327696:BGK327699 BQG327696:BQG327699 CAC327696:CAC327699 CJY327696:CJY327699 CTU327696:CTU327699 DDQ327696:DDQ327699 DNM327696:DNM327699 DXI327696:DXI327699 EHE327696:EHE327699 ERA327696:ERA327699 FAW327696:FAW327699 FKS327696:FKS327699 FUO327696:FUO327699 GEK327696:GEK327699 GOG327696:GOG327699 GYC327696:GYC327699 HHY327696:HHY327699 HRU327696:HRU327699 IBQ327696:IBQ327699 ILM327696:ILM327699 IVI327696:IVI327699 JFE327696:JFE327699 JPA327696:JPA327699 JYW327696:JYW327699 KIS327696:KIS327699 KSO327696:KSO327699 LCK327696:LCK327699 LMG327696:LMG327699 LWC327696:LWC327699 MFY327696:MFY327699 MPU327696:MPU327699 MZQ327696:MZQ327699 NJM327696:NJM327699 NTI327696:NTI327699 ODE327696:ODE327699 ONA327696:ONA327699 OWW327696:OWW327699 PGS327696:PGS327699 PQO327696:PQO327699 QAK327696:QAK327699 QKG327696:QKG327699 QUC327696:QUC327699 RDY327696:RDY327699 RNU327696:RNU327699 RXQ327696:RXQ327699 SHM327696:SHM327699 SRI327696:SRI327699 TBE327696:TBE327699 TLA327696:TLA327699 TUW327696:TUW327699 UES327696:UES327699 UOO327696:UOO327699 UYK327696:UYK327699 VIG327696:VIG327699 VSC327696:VSC327699 WBY327696:WBY327699 WLU327696:WLU327699 WVQ327696:WVQ327699 I393232:I393235 JE393232:JE393235 TA393232:TA393235 ACW393232:ACW393235 AMS393232:AMS393235 AWO393232:AWO393235 BGK393232:BGK393235 BQG393232:BQG393235 CAC393232:CAC393235 CJY393232:CJY393235 CTU393232:CTU393235 DDQ393232:DDQ393235 DNM393232:DNM393235 DXI393232:DXI393235 EHE393232:EHE393235 ERA393232:ERA393235 FAW393232:FAW393235 FKS393232:FKS393235 FUO393232:FUO393235 GEK393232:GEK393235 GOG393232:GOG393235 GYC393232:GYC393235 HHY393232:HHY393235 HRU393232:HRU393235 IBQ393232:IBQ393235 ILM393232:ILM393235 IVI393232:IVI393235 JFE393232:JFE393235 JPA393232:JPA393235 JYW393232:JYW393235 KIS393232:KIS393235 KSO393232:KSO393235 LCK393232:LCK393235 LMG393232:LMG393235 LWC393232:LWC393235 MFY393232:MFY393235 MPU393232:MPU393235 MZQ393232:MZQ393235 NJM393232:NJM393235 NTI393232:NTI393235 ODE393232:ODE393235 ONA393232:ONA393235 OWW393232:OWW393235 PGS393232:PGS393235 PQO393232:PQO393235 QAK393232:QAK393235 QKG393232:QKG393235 QUC393232:QUC393235 RDY393232:RDY393235 RNU393232:RNU393235 RXQ393232:RXQ393235 SHM393232:SHM393235 SRI393232:SRI393235 TBE393232:TBE393235 TLA393232:TLA393235 TUW393232:TUW393235 UES393232:UES393235 UOO393232:UOO393235 UYK393232:UYK393235 VIG393232:VIG393235 VSC393232:VSC393235 WBY393232:WBY393235 WLU393232:WLU393235 WVQ393232:WVQ393235 I458768:I458771 JE458768:JE458771 TA458768:TA458771 ACW458768:ACW458771 AMS458768:AMS458771 AWO458768:AWO458771 BGK458768:BGK458771 BQG458768:BQG458771 CAC458768:CAC458771 CJY458768:CJY458771 CTU458768:CTU458771 DDQ458768:DDQ458771 DNM458768:DNM458771 DXI458768:DXI458771 EHE458768:EHE458771 ERA458768:ERA458771 FAW458768:FAW458771 FKS458768:FKS458771 FUO458768:FUO458771 GEK458768:GEK458771 GOG458768:GOG458771 GYC458768:GYC458771 HHY458768:HHY458771 HRU458768:HRU458771 IBQ458768:IBQ458771 ILM458768:ILM458771 IVI458768:IVI458771 JFE458768:JFE458771 JPA458768:JPA458771 JYW458768:JYW458771 KIS458768:KIS458771 KSO458768:KSO458771 LCK458768:LCK458771 LMG458768:LMG458771 LWC458768:LWC458771 MFY458768:MFY458771 MPU458768:MPU458771 MZQ458768:MZQ458771 NJM458768:NJM458771 NTI458768:NTI458771 ODE458768:ODE458771 ONA458768:ONA458771 OWW458768:OWW458771 PGS458768:PGS458771 PQO458768:PQO458771 QAK458768:QAK458771 QKG458768:QKG458771 QUC458768:QUC458771 RDY458768:RDY458771 RNU458768:RNU458771 RXQ458768:RXQ458771 SHM458768:SHM458771 SRI458768:SRI458771 TBE458768:TBE458771 TLA458768:TLA458771 TUW458768:TUW458771 UES458768:UES458771 UOO458768:UOO458771 UYK458768:UYK458771 VIG458768:VIG458771 VSC458768:VSC458771 WBY458768:WBY458771 WLU458768:WLU458771 WVQ458768:WVQ458771 I524304:I524307 JE524304:JE524307 TA524304:TA524307 ACW524304:ACW524307 AMS524304:AMS524307 AWO524304:AWO524307 BGK524304:BGK524307 BQG524304:BQG524307 CAC524304:CAC524307 CJY524304:CJY524307 CTU524304:CTU524307 DDQ524304:DDQ524307 DNM524304:DNM524307 DXI524304:DXI524307 EHE524304:EHE524307 ERA524304:ERA524307 FAW524304:FAW524307 FKS524304:FKS524307 FUO524304:FUO524307 GEK524304:GEK524307 GOG524304:GOG524307 GYC524304:GYC524307 HHY524304:HHY524307 HRU524304:HRU524307 IBQ524304:IBQ524307 ILM524304:ILM524307 IVI524304:IVI524307 JFE524304:JFE524307 JPA524304:JPA524307 JYW524304:JYW524307 KIS524304:KIS524307 KSO524304:KSO524307 LCK524304:LCK524307 LMG524304:LMG524307 LWC524304:LWC524307 MFY524304:MFY524307 MPU524304:MPU524307 MZQ524304:MZQ524307 NJM524304:NJM524307 NTI524304:NTI524307 ODE524304:ODE524307 ONA524304:ONA524307 OWW524304:OWW524307 PGS524304:PGS524307 PQO524304:PQO524307 QAK524304:QAK524307 QKG524304:QKG524307 QUC524304:QUC524307 RDY524304:RDY524307 RNU524304:RNU524307 RXQ524304:RXQ524307 SHM524304:SHM524307 SRI524304:SRI524307 TBE524304:TBE524307 TLA524304:TLA524307 TUW524304:TUW524307 UES524304:UES524307 UOO524304:UOO524307 UYK524304:UYK524307 VIG524304:VIG524307 VSC524304:VSC524307 WBY524304:WBY524307 WLU524304:WLU524307 WVQ524304:WVQ524307 I589840:I589843 JE589840:JE589843 TA589840:TA589843 ACW589840:ACW589843 AMS589840:AMS589843 AWO589840:AWO589843 BGK589840:BGK589843 BQG589840:BQG589843 CAC589840:CAC589843 CJY589840:CJY589843 CTU589840:CTU589843 DDQ589840:DDQ589843 DNM589840:DNM589843 DXI589840:DXI589843 EHE589840:EHE589843 ERA589840:ERA589843 FAW589840:FAW589843 FKS589840:FKS589843 FUO589840:FUO589843 GEK589840:GEK589843 GOG589840:GOG589843 GYC589840:GYC589843 HHY589840:HHY589843 HRU589840:HRU589843 IBQ589840:IBQ589843 ILM589840:ILM589843 IVI589840:IVI589843 JFE589840:JFE589843 JPA589840:JPA589843 JYW589840:JYW589843 KIS589840:KIS589843 KSO589840:KSO589843 LCK589840:LCK589843 LMG589840:LMG589843 LWC589840:LWC589843 MFY589840:MFY589843 MPU589840:MPU589843 MZQ589840:MZQ589843 NJM589840:NJM589843 NTI589840:NTI589843 ODE589840:ODE589843 ONA589840:ONA589843 OWW589840:OWW589843 PGS589840:PGS589843 PQO589840:PQO589843 QAK589840:QAK589843 QKG589840:QKG589843 QUC589840:QUC589843 RDY589840:RDY589843 RNU589840:RNU589843 RXQ589840:RXQ589843 SHM589840:SHM589843 SRI589840:SRI589843 TBE589840:TBE589843 TLA589840:TLA589843 TUW589840:TUW589843 UES589840:UES589843 UOO589840:UOO589843 UYK589840:UYK589843 VIG589840:VIG589843 VSC589840:VSC589843 WBY589840:WBY589843 WLU589840:WLU589843 WVQ589840:WVQ589843 I655376:I655379 JE655376:JE655379 TA655376:TA655379 ACW655376:ACW655379 AMS655376:AMS655379 AWO655376:AWO655379 BGK655376:BGK655379 BQG655376:BQG655379 CAC655376:CAC655379 CJY655376:CJY655379 CTU655376:CTU655379 DDQ655376:DDQ655379 DNM655376:DNM655379 DXI655376:DXI655379 EHE655376:EHE655379 ERA655376:ERA655379 FAW655376:FAW655379 FKS655376:FKS655379 FUO655376:FUO655379 GEK655376:GEK655379 GOG655376:GOG655379 GYC655376:GYC655379 HHY655376:HHY655379 HRU655376:HRU655379 IBQ655376:IBQ655379 ILM655376:ILM655379 IVI655376:IVI655379 JFE655376:JFE655379 JPA655376:JPA655379 JYW655376:JYW655379 KIS655376:KIS655379 KSO655376:KSO655379 LCK655376:LCK655379 LMG655376:LMG655379 LWC655376:LWC655379 MFY655376:MFY655379 MPU655376:MPU655379 MZQ655376:MZQ655379 NJM655376:NJM655379 NTI655376:NTI655379 ODE655376:ODE655379 ONA655376:ONA655379 OWW655376:OWW655379 PGS655376:PGS655379 PQO655376:PQO655379 QAK655376:QAK655379 QKG655376:QKG655379 QUC655376:QUC655379 RDY655376:RDY655379 RNU655376:RNU655379 RXQ655376:RXQ655379 SHM655376:SHM655379 SRI655376:SRI655379 TBE655376:TBE655379 TLA655376:TLA655379 TUW655376:TUW655379 UES655376:UES655379 UOO655376:UOO655379 UYK655376:UYK655379 VIG655376:VIG655379 VSC655376:VSC655379 WBY655376:WBY655379 WLU655376:WLU655379 WVQ655376:WVQ655379 I720912:I720915 JE720912:JE720915 TA720912:TA720915 ACW720912:ACW720915 AMS720912:AMS720915 AWO720912:AWO720915 BGK720912:BGK720915 BQG720912:BQG720915 CAC720912:CAC720915 CJY720912:CJY720915 CTU720912:CTU720915 DDQ720912:DDQ720915 DNM720912:DNM720915 DXI720912:DXI720915 EHE720912:EHE720915 ERA720912:ERA720915 FAW720912:FAW720915 FKS720912:FKS720915 FUO720912:FUO720915 GEK720912:GEK720915 GOG720912:GOG720915 GYC720912:GYC720915 HHY720912:HHY720915 HRU720912:HRU720915 IBQ720912:IBQ720915 ILM720912:ILM720915 IVI720912:IVI720915 JFE720912:JFE720915 JPA720912:JPA720915 JYW720912:JYW720915 KIS720912:KIS720915 KSO720912:KSO720915 LCK720912:LCK720915 LMG720912:LMG720915 LWC720912:LWC720915 MFY720912:MFY720915 MPU720912:MPU720915 MZQ720912:MZQ720915 NJM720912:NJM720915 NTI720912:NTI720915 ODE720912:ODE720915 ONA720912:ONA720915 OWW720912:OWW720915 PGS720912:PGS720915 PQO720912:PQO720915 QAK720912:QAK720915 QKG720912:QKG720915 QUC720912:QUC720915 RDY720912:RDY720915 RNU720912:RNU720915 RXQ720912:RXQ720915 SHM720912:SHM720915 SRI720912:SRI720915 TBE720912:TBE720915 TLA720912:TLA720915 TUW720912:TUW720915 UES720912:UES720915 UOO720912:UOO720915 UYK720912:UYK720915 VIG720912:VIG720915 VSC720912:VSC720915 WBY720912:WBY720915 WLU720912:WLU720915 WVQ720912:WVQ720915 I786448:I786451 JE786448:JE786451 TA786448:TA786451 ACW786448:ACW786451 AMS786448:AMS786451 AWO786448:AWO786451 BGK786448:BGK786451 BQG786448:BQG786451 CAC786448:CAC786451 CJY786448:CJY786451 CTU786448:CTU786451 DDQ786448:DDQ786451 DNM786448:DNM786451 DXI786448:DXI786451 EHE786448:EHE786451 ERA786448:ERA786451 FAW786448:FAW786451 FKS786448:FKS786451 FUO786448:FUO786451 GEK786448:GEK786451 GOG786448:GOG786451 GYC786448:GYC786451 HHY786448:HHY786451 HRU786448:HRU786451 IBQ786448:IBQ786451 ILM786448:ILM786451 IVI786448:IVI786451 JFE786448:JFE786451 JPA786448:JPA786451 JYW786448:JYW786451 KIS786448:KIS786451 KSO786448:KSO786451 LCK786448:LCK786451 LMG786448:LMG786451 LWC786448:LWC786451 MFY786448:MFY786451 MPU786448:MPU786451 MZQ786448:MZQ786451 NJM786448:NJM786451 NTI786448:NTI786451 ODE786448:ODE786451 ONA786448:ONA786451 OWW786448:OWW786451 PGS786448:PGS786451 PQO786448:PQO786451 QAK786448:QAK786451 QKG786448:QKG786451 QUC786448:QUC786451 RDY786448:RDY786451 RNU786448:RNU786451 RXQ786448:RXQ786451 SHM786448:SHM786451 SRI786448:SRI786451 TBE786448:TBE786451 TLA786448:TLA786451 TUW786448:TUW786451 UES786448:UES786451 UOO786448:UOO786451 UYK786448:UYK786451 VIG786448:VIG786451 VSC786448:VSC786451 WBY786448:WBY786451 WLU786448:WLU786451 WVQ786448:WVQ786451 I851984:I851987 JE851984:JE851987 TA851984:TA851987 ACW851984:ACW851987 AMS851984:AMS851987 AWO851984:AWO851987 BGK851984:BGK851987 BQG851984:BQG851987 CAC851984:CAC851987 CJY851984:CJY851987 CTU851984:CTU851987 DDQ851984:DDQ851987 DNM851984:DNM851987 DXI851984:DXI851987 EHE851984:EHE851987 ERA851984:ERA851987 FAW851984:FAW851987 FKS851984:FKS851987 FUO851984:FUO851987 GEK851984:GEK851987 GOG851984:GOG851987 GYC851984:GYC851987 HHY851984:HHY851987 HRU851984:HRU851987 IBQ851984:IBQ851987 ILM851984:ILM851987 IVI851984:IVI851987 JFE851984:JFE851987 JPA851984:JPA851987 JYW851984:JYW851987 KIS851984:KIS851987 KSO851984:KSO851987 LCK851984:LCK851987 LMG851984:LMG851987 LWC851984:LWC851987 MFY851984:MFY851987 MPU851984:MPU851987 MZQ851984:MZQ851987 NJM851984:NJM851987 NTI851984:NTI851987 ODE851984:ODE851987 ONA851984:ONA851987 OWW851984:OWW851987 PGS851984:PGS851987 PQO851984:PQO851987 QAK851984:QAK851987 QKG851984:QKG851987 QUC851984:QUC851987 RDY851984:RDY851987 RNU851984:RNU851987 RXQ851984:RXQ851987 SHM851984:SHM851987 SRI851984:SRI851987 TBE851984:TBE851987 TLA851984:TLA851987 TUW851984:TUW851987 UES851984:UES851987 UOO851984:UOO851987 UYK851984:UYK851987 VIG851984:VIG851987 VSC851984:VSC851987 WBY851984:WBY851987 WLU851984:WLU851987 WVQ851984:WVQ851987 I917520:I917523 JE917520:JE917523 TA917520:TA917523 ACW917520:ACW917523 AMS917520:AMS917523 AWO917520:AWO917523 BGK917520:BGK917523 BQG917520:BQG917523 CAC917520:CAC917523 CJY917520:CJY917523 CTU917520:CTU917523 DDQ917520:DDQ917523 DNM917520:DNM917523 DXI917520:DXI917523 EHE917520:EHE917523 ERA917520:ERA917523 FAW917520:FAW917523 FKS917520:FKS917523 FUO917520:FUO917523 GEK917520:GEK917523 GOG917520:GOG917523 GYC917520:GYC917523 HHY917520:HHY917523 HRU917520:HRU917523 IBQ917520:IBQ917523 ILM917520:ILM917523 IVI917520:IVI917523 JFE917520:JFE917523 JPA917520:JPA917523 JYW917520:JYW917523 KIS917520:KIS917523 KSO917520:KSO917523 LCK917520:LCK917523 LMG917520:LMG917523 LWC917520:LWC917523 MFY917520:MFY917523 MPU917520:MPU917523 MZQ917520:MZQ917523 NJM917520:NJM917523 NTI917520:NTI917523 ODE917520:ODE917523 ONA917520:ONA917523 OWW917520:OWW917523 PGS917520:PGS917523 PQO917520:PQO917523 QAK917520:QAK917523 QKG917520:QKG917523 QUC917520:QUC917523 RDY917520:RDY917523 RNU917520:RNU917523 RXQ917520:RXQ917523 SHM917520:SHM917523 SRI917520:SRI917523 TBE917520:TBE917523 TLA917520:TLA917523 TUW917520:TUW917523 UES917520:UES917523 UOO917520:UOO917523 UYK917520:UYK917523 VIG917520:VIG917523 VSC917520:VSC917523 WBY917520:WBY917523 WLU917520:WLU917523 WVQ917520:WVQ917523 I983056:I983059 JE983056:JE983059 TA983056:TA983059 ACW983056:ACW983059 AMS983056:AMS983059 AWO983056:AWO983059 BGK983056:BGK983059 BQG983056:BQG983059 CAC983056:CAC983059 CJY983056:CJY983059 CTU983056:CTU983059 DDQ983056:DDQ983059 DNM983056:DNM983059 DXI983056:DXI983059 EHE983056:EHE983059 ERA983056:ERA983059 FAW983056:FAW983059 FKS983056:FKS983059 FUO983056:FUO983059 GEK983056:GEK983059 GOG983056:GOG983059 GYC983056:GYC983059 HHY983056:HHY983059 HRU983056:HRU983059 IBQ983056:IBQ983059 ILM983056:ILM983059 IVI983056:IVI983059 JFE983056:JFE983059 JPA983056:JPA983059 JYW983056:JYW983059 KIS983056:KIS983059 KSO983056:KSO983059 LCK983056:LCK983059 LMG983056:LMG983059 LWC983056:LWC983059 MFY983056:MFY983059 MPU983056:MPU983059 MZQ983056:MZQ983059 NJM983056:NJM983059 NTI983056:NTI983059 ODE983056:ODE983059 ONA983056:ONA983059 OWW983056:OWW983059 PGS983056:PGS983059 PQO983056:PQO983059 QAK983056:QAK983059 QKG983056:QKG983059 QUC983056:QUC983059 RDY983056:RDY983059 RNU983056:RNU983059 RXQ983056:RXQ983059 SHM983056:SHM983059 SRI983056:SRI983059 TBE983056:TBE983059 TLA983056:TLA983059 TUW983056:TUW983059 UES983056:UES983059 UOO983056:UOO983059 UYK983056:UYK983059 VIG983056:VIG983059 VSC983056:VSC983059 WBY983056:WBY983059 WLU983056:WLU983059 WVQ983056:WVQ983059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Y38:Y39 JU38:JU39 TQ38:TQ39 ADM38:ADM39 ANI38:ANI39 AXE38:AXE39 BHA38:BHA39 BQW38:BQW39 CAS38:CAS39 CKO38:CKO39 CUK38:CUK39 DEG38:DEG39 DOC38:DOC39 DXY38:DXY39 EHU38:EHU39 ERQ38:ERQ39 FBM38:FBM39 FLI38:FLI39 FVE38:FVE39 GFA38:GFA39 GOW38:GOW39 GYS38:GYS39 HIO38:HIO39 HSK38:HSK39 ICG38:ICG39 IMC38:IMC39 IVY38:IVY39 JFU38:JFU39 JPQ38:JPQ39 JZM38:JZM39 KJI38:KJI39 KTE38:KTE39 LDA38:LDA39 LMW38:LMW39 LWS38:LWS39 MGO38:MGO39 MQK38:MQK39 NAG38:NAG39 NKC38:NKC39 NTY38:NTY39 ODU38:ODU39 ONQ38:ONQ39 OXM38:OXM39 PHI38:PHI39 PRE38:PRE39 QBA38:QBA39 QKW38:QKW39 QUS38:QUS39 REO38:REO39 ROK38:ROK39 RYG38:RYG39 SIC38:SIC39 SRY38:SRY39 TBU38:TBU39 TLQ38:TLQ39 TVM38:TVM39 UFI38:UFI39 UPE38:UPE39 UZA38:UZA39 VIW38:VIW39 VSS38:VSS39 WCO38:WCO39 WMK38:WMK39 WWG38:WWG39 Y65574:Y65575 JU65574:JU65575 TQ65574:TQ65575 ADM65574:ADM65575 ANI65574:ANI65575 AXE65574:AXE65575 BHA65574:BHA65575 BQW65574:BQW65575 CAS65574:CAS65575 CKO65574:CKO65575 CUK65574:CUK65575 DEG65574:DEG65575 DOC65574:DOC65575 DXY65574:DXY65575 EHU65574:EHU65575 ERQ65574:ERQ65575 FBM65574:FBM65575 FLI65574:FLI65575 FVE65574:FVE65575 GFA65574:GFA65575 GOW65574:GOW65575 GYS65574:GYS65575 HIO65574:HIO65575 HSK65574:HSK65575 ICG65574:ICG65575 IMC65574:IMC65575 IVY65574:IVY65575 JFU65574:JFU65575 JPQ65574:JPQ65575 JZM65574:JZM65575 KJI65574:KJI65575 KTE65574:KTE65575 LDA65574:LDA65575 LMW65574:LMW65575 LWS65574:LWS65575 MGO65574:MGO65575 MQK65574:MQK65575 NAG65574:NAG65575 NKC65574:NKC65575 NTY65574:NTY65575 ODU65574:ODU65575 ONQ65574:ONQ65575 OXM65574:OXM65575 PHI65574:PHI65575 PRE65574:PRE65575 QBA65574:QBA65575 QKW65574:QKW65575 QUS65574:QUS65575 REO65574:REO65575 ROK65574:ROK65575 RYG65574:RYG65575 SIC65574:SIC65575 SRY65574:SRY65575 TBU65574:TBU65575 TLQ65574:TLQ65575 TVM65574:TVM65575 UFI65574:UFI65575 UPE65574:UPE65575 UZA65574:UZA65575 VIW65574:VIW65575 VSS65574:VSS65575 WCO65574:WCO65575 WMK65574:WMK65575 WWG65574:WWG65575 Y131110:Y131111 JU131110:JU131111 TQ131110:TQ131111 ADM131110:ADM131111 ANI131110:ANI131111 AXE131110:AXE131111 BHA131110:BHA131111 BQW131110:BQW131111 CAS131110:CAS131111 CKO131110:CKO131111 CUK131110:CUK131111 DEG131110:DEG131111 DOC131110:DOC131111 DXY131110:DXY131111 EHU131110:EHU131111 ERQ131110:ERQ131111 FBM131110:FBM131111 FLI131110:FLI131111 FVE131110:FVE131111 GFA131110:GFA131111 GOW131110:GOW131111 GYS131110:GYS131111 HIO131110:HIO131111 HSK131110:HSK131111 ICG131110:ICG131111 IMC131110:IMC131111 IVY131110:IVY131111 JFU131110:JFU131111 JPQ131110:JPQ131111 JZM131110:JZM131111 KJI131110:KJI131111 KTE131110:KTE131111 LDA131110:LDA131111 LMW131110:LMW131111 LWS131110:LWS131111 MGO131110:MGO131111 MQK131110:MQK131111 NAG131110:NAG131111 NKC131110:NKC131111 NTY131110:NTY131111 ODU131110:ODU131111 ONQ131110:ONQ131111 OXM131110:OXM131111 PHI131110:PHI131111 PRE131110:PRE131111 QBA131110:QBA131111 QKW131110:QKW131111 QUS131110:QUS131111 REO131110:REO131111 ROK131110:ROK131111 RYG131110:RYG131111 SIC131110:SIC131111 SRY131110:SRY131111 TBU131110:TBU131111 TLQ131110:TLQ131111 TVM131110:TVM131111 UFI131110:UFI131111 UPE131110:UPE131111 UZA131110:UZA131111 VIW131110:VIW131111 VSS131110:VSS131111 WCO131110:WCO131111 WMK131110:WMK131111 WWG131110:WWG131111 Y196646:Y196647 JU196646:JU196647 TQ196646:TQ196647 ADM196646:ADM196647 ANI196646:ANI196647 AXE196646:AXE196647 BHA196646:BHA196647 BQW196646:BQW196647 CAS196646:CAS196647 CKO196646:CKO196647 CUK196646:CUK196647 DEG196646:DEG196647 DOC196646:DOC196647 DXY196646:DXY196647 EHU196646:EHU196647 ERQ196646:ERQ196647 FBM196646:FBM196647 FLI196646:FLI196647 FVE196646:FVE196647 GFA196646:GFA196647 GOW196646:GOW196647 GYS196646:GYS196647 HIO196646:HIO196647 HSK196646:HSK196647 ICG196646:ICG196647 IMC196646:IMC196647 IVY196646:IVY196647 JFU196646:JFU196647 JPQ196646:JPQ196647 JZM196646:JZM196647 KJI196646:KJI196647 KTE196646:KTE196647 LDA196646:LDA196647 LMW196646:LMW196647 LWS196646:LWS196647 MGO196646:MGO196647 MQK196646:MQK196647 NAG196646:NAG196647 NKC196646:NKC196647 NTY196646:NTY196647 ODU196646:ODU196647 ONQ196646:ONQ196647 OXM196646:OXM196647 PHI196646:PHI196647 PRE196646:PRE196647 QBA196646:QBA196647 QKW196646:QKW196647 QUS196646:QUS196647 REO196646:REO196647 ROK196646:ROK196647 RYG196646:RYG196647 SIC196646:SIC196647 SRY196646:SRY196647 TBU196646:TBU196647 TLQ196646:TLQ196647 TVM196646:TVM196647 UFI196646:UFI196647 UPE196646:UPE196647 UZA196646:UZA196647 VIW196646:VIW196647 VSS196646:VSS196647 WCO196646:WCO196647 WMK196646:WMK196647 WWG196646:WWG196647 Y262182:Y262183 JU262182:JU262183 TQ262182:TQ262183 ADM262182:ADM262183 ANI262182:ANI262183 AXE262182:AXE262183 BHA262182:BHA262183 BQW262182:BQW262183 CAS262182:CAS262183 CKO262182:CKO262183 CUK262182:CUK262183 DEG262182:DEG262183 DOC262182:DOC262183 DXY262182:DXY262183 EHU262182:EHU262183 ERQ262182:ERQ262183 FBM262182:FBM262183 FLI262182:FLI262183 FVE262182:FVE262183 GFA262182:GFA262183 GOW262182:GOW262183 GYS262182:GYS262183 HIO262182:HIO262183 HSK262182:HSK262183 ICG262182:ICG262183 IMC262182:IMC262183 IVY262182:IVY262183 JFU262182:JFU262183 JPQ262182:JPQ262183 JZM262182:JZM262183 KJI262182:KJI262183 KTE262182:KTE262183 LDA262182:LDA262183 LMW262182:LMW262183 LWS262182:LWS262183 MGO262182:MGO262183 MQK262182:MQK262183 NAG262182:NAG262183 NKC262182:NKC262183 NTY262182:NTY262183 ODU262182:ODU262183 ONQ262182:ONQ262183 OXM262182:OXM262183 PHI262182:PHI262183 PRE262182:PRE262183 QBA262182:QBA262183 QKW262182:QKW262183 QUS262182:QUS262183 REO262182:REO262183 ROK262182:ROK262183 RYG262182:RYG262183 SIC262182:SIC262183 SRY262182:SRY262183 TBU262182:TBU262183 TLQ262182:TLQ262183 TVM262182:TVM262183 UFI262182:UFI262183 UPE262182:UPE262183 UZA262182:UZA262183 VIW262182:VIW262183 VSS262182:VSS262183 WCO262182:WCO262183 WMK262182:WMK262183 WWG262182:WWG262183 Y327718:Y327719 JU327718:JU327719 TQ327718:TQ327719 ADM327718:ADM327719 ANI327718:ANI327719 AXE327718:AXE327719 BHA327718:BHA327719 BQW327718:BQW327719 CAS327718:CAS327719 CKO327718:CKO327719 CUK327718:CUK327719 DEG327718:DEG327719 DOC327718:DOC327719 DXY327718:DXY327719 EHU327718:EHU327719 ERQ327718:ERQ327719 FBM327718:FBM327719 FLI327718:FLI327719 FVE327718:FVE327719 GFA327718:GFA327719 GOW327718:GOW327719 GYS327718:GYS327719 HIO327718:HIO327719 HSK327718:HSK327719 ICG327718:ICG327719 IMC327718:IMC327719 IVY327718:IVY327719 JFU327718:JFU327719 JPQ327718:JPQ327719 JZM327718:JZM327719 KJI327718:KJI327719 KTE327718:KTE327719 LDA327718:LDA327719 LMW327718:LMW327719 LWS327718:LWS327719 MGO327718:MGO327719 MQK327718:MQK327719 NAG327718:NAG327719 NKC327718:NKC327719 NTY327718:NTY327719 ODU327718:ODU327719 ONQ327718:ONQ327719 OXM327718:OXM327719 PHI327718:PHI327719 PRE327718:PRE327719 QBA327718:QBA327719 QKW327718:QKW327719 QUS327718:QUS327719 REO327718:REO327719 ROK327718:ROK327719 RYG327718:RYG327719 SIC327718:SIC327719 SRY327718:SRY327719 TBU327718:TBU327719 TLQ327718:TLQ327719 TVM327718:TVM327719 UFI327718:UFI327719 UPE327718:UPE327719 UZA327718:UZA327719 VIW327718:VIW327719 VSS327718:VSS327719 WCO327718:WCO327719 WMK327718:WMK327719 WWG327718:WWG327719 Y393254:Y393255 JU393254:JU393255 TQ393254:TQ393255 ADM393254:ADM393255 ANI393254:ANI393255 AXE393254:AXE393255 BHA393254:BHA393255 BQW393254:BQW393255 CAS393254:CAS393255 CKO393254:CKO393255 CUK393254:CUK393255 DEG393254:DEG393255 DOC393254:DOC393255 DXY393254:DXY393255 EHU393254:EHU393255 ERQ393254:ERQ393255 FBM393254:FBM393255 FLI393254:FLI393255 FVE393254:FVE393255 GFA393254:GFA393255 GOW393254:GOW393255 GYS393254:GYS393255 HIO393254:HIO393255 HSK393254:HSK393255 ICG393254:ICG393255 IMC393254:IMC393255 IVY393254:IVY393255 JFU393254:JFU393255 JPQ393254:JPQ393255 JZM393254:JZM393255 KJI393254:KJI393255 KTE393254:KTE393255 LDA393254:LDA393255 LMW393254:LMW393255 LWS393254:LWS393255 MGO393254:MGO393255 MQK393254:MQK393255 NAG393254:NAG393255 NKC393254:NKC393255 NTY393254:NTY393255 ODU393254:ODU393255 ONQ393254:ONQ393255 OXM393254:OXM393255 PHI393254:PHI393255 PRE393254:PRE393255 QBA393254:QBA393255 QKW393254:QKW393255 QUS393254:QUS393255 REO393254:REO393255 ROK393254:ROK393255 RYG393254:RYG393255 SIC393254:SIC393255 SRY393254:SRY393255 TBU393254:TBU393255 TLQ393254:TLQ393255 TVM393254:TVM393255 UFI393254:UFI393255 UPE393254:UPE393255 UZA393254:UZA393255 VIW393254:VIW393255 VSS393254:VSS393255 WCO393254:WCO393255 WMK393254:WMK393255 WWG393254:WWG393255 Y458790:Y458791 JU458790:JU458791 TQ458790:TQ458791 ADM458790:ADM458791 ANI458790:ANI458791 AXE458790:AXE458791 BHA458790:BHA458791 BQW458790:BQW458791 CAS458790:CAS458791 CKO458790:CKO458791 CUK458790:CUK458791 DEG458790:DEG458791 DOC458790:DOC458791 DXY458790:DXY458791 EHU458790:EHU458791 ERQ458790:ERQ458791 FBM458790:FBM458791 FLI458790:FLI458791 FVE458790:FVE458791 GFA458790:GFA458791 GOW458790:GOW458791 GYS458790:GYS458791 HIO458790:HIO458791 HSK458790:HSK458791 ICG458790:ICG458791 IMC458790:IMC458791 IVY458790:IVY458791 JFU458790:JFU458791 JPQ458790:JPQ458791 JZM458790:JZM458791 KJI458790:KJI458791 KTE458790:KTE458791 LDA458790:LDA458791 LMW458790:LMW458791 LWS458790:LWS458791 MGO458790:MGO458791 MQK458790:MQK458791 NAG458790:NAG458791 NKC458790:NKC458791 NTY458790:NTY458791 ODU458790:ODU458791 ONQ458790:ONQ458791 OXM458790:OXM458791 PHI458790:PHI458791 PRE458790:PRE458791 QBA458790:QBA458791 QKW458790:QKW458791 QUS458790:QUS458791 REO458790:REO458791 ROK458790:ROK458791 RYG458790:RYG458791 SIC458790:SIC458791 SRY458790:SRY458791 TBU458790:TBU458791 TLQ458790:TLQ458791 TVM458790:TVM458791 UFI458790:UFI458791 UPE458790:UPE458791 UZA458790:UZA458791 VIW458790:VIW458791 VSS458790:VSS458791 WCO458790:WCO458791 WMK458790:WMK458791 WWG458790:WWG458791 Y524326:Y524327 JU524326:JU524327 TQ524326:TQ524327 ADM524326:ADM524327 ANI524326:ANI524327 AXE524326:AXE524327 BHA524326:BHA524327 BQW524326:BQW524327 CAS524326:CAS524327 CKO524326:CKO524327 CUK524326:CUK524327 DEG524326:DEG524327 DOC524326:DOC524327 DXY524326:DXY524327 EHU524326:EHU524327 ERQ524326:ERQ524327 FBM524326:FBM524327 FLI524326:FLI524327 FVE524326:FVE524327 GFA524326:GFA524327 GOW524326:GOW524327 GYS524326:GYS524327 HIO524326:HIO524327 HSK524326:HSK524327 ICG524326:ICG524327 IMC524326:IMC524327 IVY524326:IVY524327 JFU524326:JFU524327 JPQ524326:JPQ524327 JZM524326:JZM524327 KJI524326:KJI524327 KTE524326:KTE524327 LDA524326:LDA524327 LMW524326:LMW524327 LWS524326:LWS524327 MGO524326:MGO524327 MQK524326:MQK524327 NAG524326:NAG524327 NKC524326:NKC524327 NTY524326:NTY524327 ODU524326:ODU524327 ONQ524326:ONQ524327 OXM524326:OXM524327 PHI524326:PHI524327 PRE524326:PRE524327 QBA524326:QBA524327 QKW524326:QKW524327 QUS524326:QUS524327 REO524326:REO524327 ROK524326:ROK524327 RYG524326:RYG524327 SIC524326:SIC524327 SRY524326:SRY524327 TBU524326:TBU524327 TLQ524326:TLQ524327 TVM524326:TVM524327 UFI524326:UFI524327 UPE524326:UPE524327 UZA524326:UZA524327 VIW524326:VIW524327 VSS524326:VSS524327 WCO524326:WCO524327 WMK524326:WMK524327 WWG524326:WWG524327 Y589862:Y589863 JU589862:JU589863 TQ589862:TQ589863 ADM589862:ADM589863 ANI589862:ANI589863 AXE589862:AXE589863 BHA589862:BHA589863 BQW589862:BQW589863 CAS589862:CAS589863 CKO589862:CKO589863 CUK589862:CUK589863 DEG589862:DEG589863 DOC589862:DOC589863 DXY589862:DXY589863 EHU589862:EHU589863 ERQ589862:ERQ589863 FBM589862:FBM589863 FLI589862:FLI589863 FVE589862:FVE589863 GFA589862:GFA589863 GOW589862:GOW589863 GYS589862:GYS589863 HIO589862:HIO589863 HSK589862:HSK589863 ICG589862:ICG589863 IMC589862:IMC589863 IVY589862:IVY589863 JFU589862:JFU589863 JPQ589862:JPQ589863 JZM589862:JZM589863 KJI589862:KJI589863 KTE589862:KTE589863 LDA589862:LDA589863 LMW589862:LMW589863 LWS589862:LWS589863 MGO589862:MGO589863 MQK589862:MQK589863 NAG589862:NAG589863 NKC589862:NKC589863 NTY589862:NTY589863 ODU589862:ODU589863 ONQ589862:ONQ589863 OXM589862:OXM589863 PHI589862:PHI589863 PRE589862:PRE589863 QBA589862:QBA589863 QKW589862:QKW589863 QUS589862:QUS589863 REO589862:REO589863 ROK589862:ROK589863 RYG589862:RYG589863 SIC589862:SIC589863 SRY589862:SRY589863 TBU589862:TBU589863 TLQ589862:TLQ589863 TVM589862:TVM589863 UFI589862:UFI589863 UPE589862:UPE589863 UZA589862:UZA589863 VIW589862:VIW589863 VSS589862:VSS589863 WCO589862:WCO589863 WMK589862:WMK589863 WWG589862:WWG589863 Y655398:Y655399 JU655398:JU655399 TQ655398:TQ655399 ADM655398:ADM655399 ANI655398:ANI655399 AXE655398:AXE655399 BHA655398:BHA655399 BQW655398:BQW655399 CAS655398:CAS655399 CKO655398:CKO655399 CUK655398:CUK655399 DEG655398:DEG655399 DOC655398:DOC655399 DXY655398:DXY655399 EHU655398:EHU655399 ERQ655398:ERQ655399 FBM655398:FBM655399 FLI655398:FLI655399 FVE655398:FVE655399 GFA655398:GFA655399 GOW655398:GOW655399 GYS655398:GYS655399 HIO655398:HIO655399 HSK655398:HSK655399 ICG655398:ICG655399 IMC655398:IMC655399 IVY655398:IVY655399 JFU655398:JFU655399 JPQ655398:JPQ655399 JZM655398:JZM655399 KJI655398:KJI655399 KTE655398:KTE655399 LDA655398:LDA655399 LMW655398:LMW655399 LWS655398:LWS655399 MGO655398:MGO655399 MQK655398:MQK655399 NAG655398:NAG655399 NKC655398:NKC655399 NTY655398:NTY655399 ODU655398:ODU655399 ONQ655398:ONQ655399 OXM655398:OXM655399 PHI655398:PHI655399 PRE655398:PRE655399 QBA655398:QBA655399 QKW655398:QKW655399 QUS655398:QUS655399 REO655398:REO655399 ROK655398:ROK655399 RYG655398:RYG655399 SIC655398:SIC655399 SRY655398:SRY655399 TBU655398:TBU655399 TLQ655398:TLQ655399 TVM655398:TVM655399 UFI655398:UFI655399 UPE655398:UPE655399 UZA655398:UZA655399 VIW655398:VIW655399 VSS655398:VSS655399 WCO655398:WCO655399 WMK655398:WMK655399 WWG655398:WWG655399 Y720934:Y720935 JU720934:JU720935 TQ720934:TQ720935 ADM720934:ADM720935 ANI720934:ANI720935 AXE720934:AXE720935 BHA720934:BHA720935 BQW720934:BQW720935 CAS720934:CAS720935 CKO720934:CKO720935 CUK720934:CUK720935 DEG720934:DEG720935 DOC720934:DOC720935 DXY720934:DXY720935 EHU720934:EHU720935 ERQ720934:ERQ720935 FBM720934:FBM720935 FLI720934:FLI720935 FVE720934:FVE720935 GFA720934:GFA720935 GOW720934:GOW720935 GYS720934:GYS720935 HIO720934:HIO720935 HSK720934:HSK720935 ICG720934:ICG720935 IMC720934:IMC720935 IVY720934:IVY720935 JFU720934:JFU720935 JPQ720934:JPQ720935 JZM720934:JZM720935 KJI720934:KJI720935 KTE720934:KTE720935 LDA720934:LDA720935 LMW720934:LMW720935 LWS720934:LWS720935 MGO720934:MGO720935 MQK720934:MQK720935 NAG720934:NAG720935 NKC720934:NKC720935 NTY720934:NTY720935 ODU720934:ODU720935 ONQ720934:ONQ720935 OXM720934:OXM720935 PHI720934:PHI720935 PRE720934:PRE720935 QBA720934:QBA720935 QKW720934:QKW720935 QUS720934:QUS720935 REO720934:REO720935 ROK720934:ROK720935 RYG720934:RYG720935 SIC720934:SIC720935 SRY720934:SRY720935 TBU720934:TBU720935 TLQ720934:TLQ720935 TVM720934:TVM720935 UFI720934:UFI720935 UPE720934:UPE720935 UZA720934:UZA720935 VIW720934:VIW720935 VSS720934:VSS720935 WCO720934:WCO720935 WMK720934:WMK720935 WWG720934:WWG720935 Y786470:Y786471 JU786470:JU786471 TQ786470:TQ786471 ADM786470:ADM786471 ANI786470:ANI786471 AXE786470:AXE786471 BHA786470:BHA786471 BQW786470:BQW786471 CAS786470:CAS786471 CKO786470:CKO786471 CUK786470:CUK786471 DEG786470:DEG786471 DOC786470:DOC786471 DXY786470:DXY786471 EHU786470:EHU786471 ERQ786470:ERQ786471 FBM786470:FBM786471 FLI786470:FLI786471 FVE786470:FVE786471 GFA786470:GFA786471 GOW786470:GOW786471 GYS786470:GYS786471 HIO786470:HIO786471 HSK786470:HSK786471 ICG786470:ICG786471 IMC786470:IMC786471 IVY786470:IVY786471 JFU786470:JFU786471 JPQ786470:JPQ786471 JZM786470:JZM786471 KJI786470:KJI786471 KTE786470:KTE786471 LDA786470:LDA786471 LMW786470:LMW786471 LWS786470:LWS786471 MGO786470:MGO786471 MQK786470:MQK786471 NAG786470:NAG786471 NKC786470:NKC786471 NTY786470:NTY786471 ODU786470:ODU786471 ONQ786470:ONQ786471 OXM786470:OXM786471 PHI786470:PHI786471 PRE786470:PRE786471 QBA786470:QBA786471 QKW786470:QKW786471 QUS786470:QUS786471 REO786470:REO786471 ROK786470:ROK786471 RYG786470:RYG786471 SIC786470:SIC786471 SRY786470:SRY786471 TBU786470:TBU786471 TLQ786470:TLQ786471 TVM786470:TVM786471 UFI786470:UFI786471 UPE786470:UPE786471 UZA786470:UZA786471 VIW786470:VIW786471 VSS786470:VSS786471 WCO786470:WCO786471 WMK786470:WMK786471 WWG786470:WWG786471 Y852006:Y852007 JU852006:JU852007 TQ852006:TQ852007 ADM852006:ADM852007 ANI852006:ANI852007 AXE852006:AXE852007 BHA852006:BHA852007 BQW852006:BQW852007 CAS852006:CAS852007 CKO852006:CKO852007 CUK852006:CUK852007 DEG852006:DEG852007 DOC852006:DOC852007 DXY852006:DXY852007 EHU852006:EHU852007 ERQ852006:ERQ852007 FBM852006:FBM852007 FLI852006:FLI852007 FVE852006:FVE852007 GFA852006:GFA852007 GOW852006:GOW852007 GYS852006:GYS852007 HIO852006:HIO852007 HSK852006:HSK852007 ICG852006:ICG852007 IMC852006:IMC852007 IVY852006:IVY852007 JFU852006:JFU852007 JPQ852006:JPQ852007 JZM852006:JZM852007 KJI852006:KJI852007 KTE852006:KTE852007 LDA852006:LDA852007 LMW852006:LMW852007 LWS852006:LWS852007 MGO852006:MGO852007 MQK852006:MQK852007 NAG852006:NAG852007 NKC852006:NKC852007 NTY852006:NTY852007 ODU852006:ODU852007 ONQ852006:ONQ852007 OXM852006:OXM852007 PHI852006:PHI852007 PRE852006:PRE852007 QBA852006:QBA852007 QKW852006:QKW852007 QUS852006:QUS852007 REO852006:REO852007 ROK852006:ROK852007 RYG852006:RYG852007 SIC852006:SIC852007 SRY852006:SRY852007 TBU852006:TBU852007 TLQ852006:TLQ852007 TVM852006:TVM852007 UFI852006:UFI852007 UPE852006:UPE852007 UZA852006:UZA852007 VIW852006:VIW852007 VSS852006:VSS852007 WCO852006:WCO852007 WMK852006:WMK852007 WWG852006:WWG852007 Y917542:Y917543 JU917542:JU917543 TQ917542:TQ917543 ADM917542:ADM917543 ANI917542:ANI917543 AXE917542:AXE917543 BHA917542:BHA917543 BQW917542:BQW917543 CAS917542:CAS917543 CKO917542:CKO917543 CUK917542:CUK917543 DEG917542:DEG917543 DOC917542:DOC917543 DXY917542:DXY917543 EHU917542:EHU917543 ERQ917542:ERQ917543 FBM917542:FBM917543 FLI917542:FLI917543 FVE917542:FVE917543 GFA917542:GFA917543 GOW917542:GOW917543 GYS917542:GYS917543 HIO917542:HIO917543 HSK917542:HSK917543 ICG917542:ICG917543 IMC917542:IMC917543 IVY917542:IVY917543 JFU917542:JFU917543 JPQ917542:JPQ917543 JZM917542:JZM917543 KJI917542:KJI917543 KTE917542:KTE917543 LDA917542:LDA917543 LMW917542:LMW917543 LWS917542:LWS917543 MGO917542:MGO917543 MQK917542:MQK917543 NAG917542:NAG917543 NKC917542:NKC917543 NTY917542:NTY917543 ODU917542:ODU917543 ONQ917542:ONQ917543 OXM917542:OXM917543 PHI917542:PHI917543 PRE917542:PRE917543 QBA917542:QBA917543 QKW917542:QKW917543 QUS917542:QUS917543 REO917542:REO917543 ROK917542:ROK917543 RYG917542:RYG917543 SIC917542:SIC917543 SRY917542:SRY917543 TBU917542:TBU917543 TLQ917542:TLQ917543 TVM917542:TVM917543 UFI917542:UFI917543 UPE917542:UPE917543 UZA917542:UZA917543 VIW917542:VIW917543 VSS917542:VSS917543 WCO917542:WCO917543 WMK917542:WMK917543 WWG917542:WWG917543 Y983078:Y983079 JU983078:JU983079 TQ983078:TQ983079 ADM983078:ADM983079 ANI983078:ANI983079 AXE983078:AXE983079 BHA983078:BHA983079 BQW983078:BQW983079 CAS983078:CAS983079 CKO983078:CKO983079 CUK983078:CUK983079 DEG983078:DEG983079 DOC983078:DOC983079 DXY983078:DXY983079 EHU983078:EHU983079 ERQ983078:ERQ983079 FBM983078:FBM983079 FLI983078:FLI983079 FVE983078:FVE983079 GFA983078:GFA983079 GOW983078:GOW983079 GYS983078:GYS983079 HIO983078:HIO983079 HSK983078:HSK983079 ICG983078:ICG983079 IMC983078:IMC983079 IVY983078:IVY983079 JFU983078:JFU983079 JPQ983078:JPQ983079 JZM983078:JZM983079 KJI983078:KJI983079 KTE983078:KTE983079 LDA983078:LDA983079 LMW983078:LMW983079 LWS983078:LWS983079 MGO983078:MGO983079 MQK983078:MQK983079 NAG983078:NAG983079 NKC983078:NKC983079 NTY983078:NTY983079 ODU983078:ODU983079 ONQ983078:ONQ983079 OXM983078:OXM983079 PHI983078:PHI983079 PRE983078:PRE983079 QBA983078:QBA983079 QKW983078:QKW983079 QUS983078:QUS983079 REO983078:REO983079 ROK983078:ROK983079 RYG983078:RYG983079 SIC983078:SIC983079 SRY983078:SRY983079 TBU983078:TBU983079 TLQ983078:TLQ983079 TVM983078:TVM983079 UFI983078:UFI983079 UPE983078:UPE983079 UZA983078:UZA983079 VIW983078:VIW983079 VSS983078:VSS983079 WCO983078:WCO983079 WMK983078:WMK983079 WWG983078:WWG983079 U38:U39 JQ38:JQ39 TM38:TM39 ADI38:ADI39 ANE38:ANE39 AXA38:AXA39 BGW38:BGW39 BQS38:BQS39 CAO38:CAO39 CKK38:CKK39 CUG38:CUG39 DEC38:DEC39 DNY38:DNY39 DXU38:DXU39 EHQ38:EHQ39 ERM38:ERM39 FBI38:FBI39 FLE38:FLE39 FVA38:FVA39 GEW38:GEW39 GOS38:GOS39 GYO38:GYO39 HIK38:HIK39 HSG38:HSG39 ICC38:ICC39 ILY38:ILY39 IVU38:IVU39 JFQ38:JFQ39 JPM38:JPM39 JZI38:JZI39 KJE38:KJE39 KTA38:KTA39 LCW38:LCW39 LMS38:LMS39 LWO38:LWO39 MGK38:MGK39 MQG38:MQG39 NAC38:NAC39 NJY38:NJY39 NTU38:NTU39 ODQ38:ODQ39 ONM38:ONM39 OXI38:OXI39 PHE38:PHE39 PRA38:PRA39 QAW38:QAW39 QKS38:QKS39 QUO38:QUO39 REK38:REK39 ROG38:ROG39 RYC38:RYC39 SHY38:SHY39 SRU38:SRU39 TBQ38:TBQ39 TLM38:TLM39 TVI38:TVI39 UFE38:UFE39 UPA38:UPA39 UYW38:UYW39 VIS38:VIS39 VSO38:VSO39 WCK38:WCK39 WMG38:WMG39 WWC38:WWC39 U65574:U65575 JQ65574:JQ65575 TM65574:TM65575 ADI65574:ADI65575 ANE65574:ANE65575 AXA65574:AXA65575 BGW65574:BGW65575 BQS65574:BQS65575 CAO65574:CAO65575 CKK65574:CKK65575 CUG65574:CUG65575 DEC65574:DEC65575 DNY65574:DNY65575 DXU65574:DXU65575 EHQ65574:EHQ65575 ERM65574:ERM65575 FBI65574:FBI65575 FLE65574:FLE65575 FVA65574:FVA65575 GEW65574:GEW65575 GOS65574:GOS65575 GYO65574:GYO65575 HIK65574:HIK65575 HSG65574:HSG65575 ICC65574:ICC65575 ILY65574:ILY65575 IVU65574:IVU65575 JFQ65574:JFQ65575 JPM65574:JPM65575 JZI65574:JZI65575 KJE65574:KJE65575 KTA65574:KTA65575 LCW65574:LCW65575 LMS65574:LMS65575 LWO65574:LWO65575 MGK65574:MGK65575 MQG65574:MQG65575 NAC65574:NAC65575 NJY65574:NJY65575 NTU65574:NTU65575 ODQ65574:ODQ65575 ONM65574:ONM65575 OXI65574:OXI65575 PHE65574:PHE65575 PRA65574:PRA65575 QAW65574:QAW65575 QKS65574:QKS65575 QUO65574:QUO65575 REK65574:REK65575 ROG65574:ROG65575 RYC65574:RYC65575 SHY65574:SHY65575 SRU65574:SRU65575 TBQ65574:TBQ65575 TLM65574:TLM65575 TVI65574:TVI65575 UFE65574:UFE65575 UPA65574:UPA65575 UYW65574:UYW65575 VIS65574:VIS65575 VSO65574:VSO65575 WCK65574:WCK65575 WMG65574:WMG65575 WWC65574:WWC65575 U131110:U131111 JQ131110:JQ131111 TM131110:TM131111 ADI131110:ADI131111 ANE131110:ANE131111 AXA131110:AXA131111 BGW131110:BGW131111 BQS131110:BQS131111 CAO131110:CAO131111 CKK131110:CKK131111 CUG131110:CUG131111 DEC131110:DEC131111 DNY131110:DNY131111 DXU131110:DXU131111 EHQ131110:EHQ131111 ERM131110:ERM131111 FBI131110:FBI131111 FLE131110:FLE131111 FVA131110:FVA131111 GEW131110:GEW131111 GOS131110:GOS131111 GYO131110:GYO131111 HIK131110:HIK131111 HSG131110:HSG131111 ICC131110:ICC131111 ILY131110:ILY131111 IVU131110:IVU131111 JFQ131110:JFQ131111 JPM131110:JPM131111 JZI131110:JZI131111 KJE131110:KJE131111 KTA131110:KTA131111 LCW131110:LCW131111 LMS131110:LMS131111 LWO131110:LWO131111 MGK131110:MGK131111 MQG131110:MQG131111 NAC131110:NAC131111 NJY131110:NJY131111 NTU131110:NTU131111 ODQ131110:ODQ131111 ONM131110:ONM131111 OXI131110:OXI131111 PHE131110:PHE131111 PRA131110:PRA131111 QAW131110:QAW131111 QKS131110:QKS131111 QUO131110:QUO131111 REK131110:REK131111 ROG131110:ROG131111 RYC131110:RYC131111 SHY131110:SHY131111 SRU131110:SRU131111 TBQ131110:TBQ131111 TLM131110:TLM131111 TVI131110:TVI131111 UFE131110:UFE131111 UPA131110:UPA131111 UYW131110:UYW131111 VIS131110:VIS131111 VSO131110:VSO131111 WCK131110:WCK131111 WMG131110:WMG131111 WWC131110:WWC131111 U196646:U196647 JQ196646:JQ196647 TM196646:TM196647 ADI196646:ADI196647 ANE196646:ANE196647 AXA196646:AXA196647 BGW196646:BGW196647 BQS196646:BQS196647 CAO196646:CAO196647 CKK196646:CKK196647 CUG196646:CUG196647 DEC196646:DEC196647 DNY196646:DNY196647 DXU196646:DXU196647 EHQ196646:EHQ196647 ERM196646:ERM196647 FBI196646:FBI196647 FLE196646:FLE196647 FVA196646:FVA196647 GEW196646:GEW196647 GOS196646:GOS196647 GYO196646:GYO196647 HIK196646:HIK196647 HSG196646:HSG196647 ICC196646:ICC196647 ILY196646:ILY196647 IVU196646:IVU196647 JFQ196646:JFQ196647 JPM196646:JPM196647 JZI196646:JZI196647 KJE196646:KJE196647 KTA196646:KTA196647 LCW196646:LCW196647 LMS196646:LMS196647 LWO196646:LWO196647 MGK196646:MGK196647 MQG196646:MQG196647 NAC196646:NAC196647 NJY196646:NJY196647 NTU196646:NTU196647 ODQ196646:ODQ196647 ONM196646:ONM196647 OXI196646:OXI196647 PHE196646:PHE196647 PRA196646:PRA196647 QAW196646:QAW196647 QKS196646:QKS196647 QUO196646:QUO196647 REK196646:REK196647 ROG196646:ROG196647 RYC196646:RYC196647 SHY196646:SHY196647 SRU196646:SRU196647 TBQ196646:TBQ196647 TLM196646:TLM196647 TVI196646:TVI196647 UFE196646:UFE196647 UPA196646:UPA196647 UYW196646:UYW196647 VIS196646:VIS196647 VSO196646:VSO196647 WCK196646:WCK196647 WMG196646:WMG196647 WWC196646:WWC196647 U262182:U262183 JQ262182:JQ262183 TM262182:TM262183 ADI262182:ADI262183 ANE262182:ANE262183 AXA262182:AXA262183 BGW262182:BGW262183 BQS262182:BQS262183 CAO262182:CAO262183 CKK262182:CKK262183 CUG262182:CUG262183 DEC262182:DEC262183 DNY262182:DNY262183 DXU262182:DXU262183 EHQ262182:EHQ262183 ERM262182:ERM262183 FBI262182:FBI262183 FLE262182:FLE262183 FVA262182:FVA262183 GEW262182:GEW262183 GOS262182:GOS262183 GYO262182:GYO262183 HIK262182:HIK262183 HSG262182:HSG262183 ICC262182:ICC262183 ILY262182:ILY262183 IVU262182:IVU262183 JFQ262182:JFQ262183 JPM262182:JPM262183 JZI262182:JZI262183 KJE262182:KJE262183 KTA262182:KTA262183 LCW262182:LCW262183 LMS262182:LMS262183 LWO262182:LWO262183 MGK262182:MGK262183 MQG262182:MQG262183 NAC262182:NAC262183 NJY262182:NJY262183 NTU262182:NTU262183 ODQ262182:ODQ262183 ONM262182:ONM262183 OXI262182:OXI262183 PHE262182:PHE262183 PRA262182:PRA262183 QAW262182:QAW262183 QKS262182:QKS262183 QUO262182:QUO262183 REK262182:REK262183 ROG262182:ROG262183 RYC262182:RYC262183 SHY262182:SHY262183 SRU262182:SRU262183 TBQ262182:TBQ262183 TLM262182:TLM262183 TVI262182:TVI262183 UFE262182:UFE262183 UPA262182:UPA262183 UYW262182:UYW262183 VIS262182:VIS262183 VSO262182:VSO262183 WCK262182:WCK262183 WMG262182:WMG262183 WWC262182:WWC262183 U327718:U327719 JQ327718:JQ327719 TM327718:TM327719 ADI327718:ADI327719 ANE327718:ANE327719 AXA327718:AXA327719 BGW327718:BGW327719 BQS327718:BQS327719 CAO327718:CAO327719 CKK327718:CKK327719 CUG327718:CUG327719 DEC327718:DEC327719 DNY327718:DNY327719 DXU327718:DXU327719 EHQ327718:EHQ327719 ERM327718:ERM327719 FBI327718:FBI327719 FLE327718:FLE327719 FVA327718:FVA327719 GEW327718:GEW327719 GOS327718:GOS327719 GYO327718:GYO327719 HIK327718:HIK327719 HSG327718:HSG327719 ICC327718:ICC327719 ILY327718:ILY327719 IVU327718:IVU327719 JFQ327718:JFQ327719 JPM327718:JPM327719 JZI327718:JZI327719 KJE327718:KJE327719 KTA327718:KTA327719 LCW327718:LCW327719 LMS327718:LMS327719 LWO327718:LWO327719 MGK327718:MGK327719 MQG327718:MQG327719 NAC327718:NAC327719 NJY327718:NJY327719 NTU327718:NTU327719 ODQ327718:ODQ327719 ONM327718:ONM327719 OXI327718:OXI327719 PHE327718:PHE327719 PRA327718:PRA327719 QAW327718:QAW327719 QKS327718:QKS327719 QUO327718:QUO327719 REK327718:REK327719 ROG327718:ROG327719 RYC327718:RYC327719 SHY327718:SHY327719 SRU327718:SRU327719 TBQ327718:TBQ327719 TLM327718:TLM327719 TVI327718:TVI327719 UFE327718:UFE327719 UPA327718:UPA327719 UYW327718:UYW327719 VIS327718:VIS327719 VSO327718:VSO327719 WCK327718:WCK327719 WMG327718:WMG327719 WWC327718:WWC327719 U393254:U393255 JQ393254:JQ393255 TM393254:TM393255 ADI393254:ADI393255 ANE393254:ANE393255 AXA393254:AXA393255 BGW393254:BGW393255 BQS393254:BQS393255 CAO393254:CAO393255 CKK393254:CKK393255 CUG393254:CUG393255 DEC393254:DEC393255 DNY393254:DNY393255 DXU393254:DXU393255 EHQ393254:EHQ393255 ERM393254:ERM393255 FBI393254:FBI393255 FLE393254:FLE393255 FVA393254:FVA393255 GEW393254:GEW393255 GOS393254:GOS393255 GYO393254:GYO393255 HIK393254:HIK393255 HSG393254:HSG393255 ICC393254:ICC393255 ILY393254:ILY393255 IVU393254:IVU393255 JFQ393254:JFQ393255 JPM393254:JPM393255 JZI393254:JZI393255 KJE393254:KJE393255 KTA393254:KTA393255 LCW393254:LCW393255 LMS393254:LMS393255 LWO393254:LWO393255 MGK393254:MGK393255 MQG393254:MQG393255 NAC393254:NAC393255 NJY393254:NJY393255 NTU393254:NTU393255 ODQ393254:ODQ393255 ONM393254:ONM393255 OXI393254:OXI393255 PHE393254:PHE393255 PRA393254:PRA393255 QAW393254:QAW393255 QKS393254:QKS393255 QUO393254:QUO393255 REK393254:REK393255 ROG393254:ROG393255 RYC393254:RYC393255 SHY393254:SHY393255 SRU393254:SRU393255 TBQ393254:TBQ393255 TLM393254:TLM393255 TVI393254:TVI393255 UFE393254:UFE393255 UPA393254:UPA393255 UYW393254:UYW393255 VIS393254:VIS393255 VSO393254:VSO393255 WCK393254:WCK393255 WMG393254:WMG393255 WWC393254:WWC393255 U458790:U458791 JQ458790:JQ458791 TM458790:TM458791 ADI458790:ADI458791 ANE458790:ANE458791 AXA458790:AXA458791 BGW458790:BGW458791 BQS458790:BQS458791 CAO458790:CAO458791 CKK458790:CKK458791 CUG458790:CUG458791 DEC458790:DEC458791 DNY458790:DNY458791 DXU458790:DXU458791 EHQ458790:EHQ458791 ERM458790:ERM458791 FBI458790:FBI458791 FLE458790:FLE458791 FVA458790:FVA458791 GEW458790:GEW458791 GOS458790:GOS458791 GYO458790:GYO458791 HIK458790:HIK458791 HSG458790:HSG458791 ICC458790:ICC458791 ILY458790:ILY458791 IVU458790:IVU458791 JFQ458790:JFQ458791 JPM458790:JPM458791 JZI458790:JZI458791 KJE458790:KJE458791 KTA458790:KTA458791 LCW458790:LCW458791 LMS458790:LMS458791 LWO458790:LWO458791 MGK458790:MGK458791 MQG458790:MQG458791 NAC458790:NAC458791 NJY458790:NJY458791 NTU458790:NTU458791 ODQ458790:ODQ458791 ONM458790:ONM458791 OXI458790:OXI458791 PHE458790:PHE458791 PRA458790:PRA458791 QAW458790:QAW458791 QKS458790:QKS458791 QUO458790:QUO458791 REK458790:REK458791 ROG458790:ROG458791 RYC458790:RYC458791 SHY458790:SHY458791 SRU458790:SRU458791 TBQ458790:TBQ458791 TLM458790:TLM458791 TVI458790:TVI458791 UFE458790:UFE458791 UPA458790:UPA458791 UYW458790:UYW458791 VIS458790:VIS458791 VSO458790:VSO458791 WCK458790:WCK458791 WMG458790:WMG458791 WWC458790:WWC458791 U524326:U524327 JQ524326:JQ524327 TM524326:TM524327 ADI524326:ADI524327 ANE524326:ANE524327 AXA524326:AXA524327 BGW524326:BGW524327 BQS524326:BQS524327 CAO524326:CAO524327 CKK524326:CKK524327 CUG524326:CUG524327 DEC524326:DEC524327 DNY524326:DNY524327 DXU524326:DXU524327 EHQ524326:EHQ524327 ERM524326:ERM524327 FBI524326:FBI524327 FLE524326:FLE524327 FVA524326:FVA524327 GEW524326:GEW524327 GOS524326:GOS524327 GYO524326:GYO524327 HIK524326:HIK524327 HSG524326:HSG524327 ICC524326:ICC524327 ILY524326:ILY524327 IVU524326:IVU524327 JFQ524326:JFQ524327 JPM524326:JPM524327 JZI524326:JZI524327 KJE524326:KJE524327 KTA524326:KTA524327 LCW524326:LCW524327 LMS524326:LMS524327 LWO524326:LWO524327 MGK524326:MGK524327 MQG524326:MQG524327 NAC524326:NAC524327 NJY524326:NJY524327 NTU524326:NTU524327 ODQ524326:ODQ524327 ONM524326:ONM524327 OXI524326:OXI524327 PHE524326:PHE524327 PRA524326:PRA524327 QAW524326:QAW524327 QKS524326:QKS524327 QUO524326:QUO524327 REK524326:REK524327 ROG524326:ROG524327 RYC524326:RYC524327 SHY524326:SHY524327 SRU524326:SRU524327 TBQ524326:TBQ524327 TLM524326:TLM524327 TVI524326:TVI524327 UFE524326:UFE524327 UPA524326:UPA524327 UYW524326:UYW524327 VIS524326:VIS524327 VSO524326:VSO524327 WCK524326:WCK524327 WMG524326:WMG524327 WWC524326:WWC524327 U589862:U589863 JQ589862:JQ589863 TM589862:TM589863 ADI589862:ADI589863 ANE589862:ANE589863 AXA589862:AXA589863 BGW589862:BGW589863 BQS589862:BQS589863 CAO589862:CAO589863 CKK589862:CKK589863 CUG589862:CUG589863 DEC589862:DEC589863 DNY589862:DNY589863 DXU589862:DXU589863 EHQ589862:EHQ589863 ERM589862:ERM589863 FBI589862:FBI589863 FLE589862:FLE589863 FVA589862:FVA589863 GEW589862:GEW589863 GOS589862:GOS589863 GYO589862:GYO589863 HIK589862:HIK589863 HSG589862:HSG589863 ICC589862:ICC589863 ILY589862:ILY589863 IVU589862:IVU589863 JFQ589862:JFQ589863 JPM589862:JPM589863 JZI589862:JZI589863 KJE589862:KJE589863 KTA589862:KTA589863 LCW589862:LCW589863 LMS589862:LMS589863 LWO589862:LWO589863 MGK589862:MGK589863 MQG589862:MQG589863 NAC589862:NAC589863 NJY589862:NJY589863 NTU589862:NTU589863 ODQ589862:ODQ589863 ONM589862:ONM589863 OXI589862:OXI589863 PHE589862:PHE589863 PRA589862:PRA589863 QAW589862:QAW589863 QKS589862:QKS589863 QUO589862:QUO589863 REK589862:REK589863 ROG589862:ROG589863 RYC589862:RYC589863 SHY589862:SHY589863 SRU589862:SRU589863 TBQ589862:TBQ589863 TLM589862:TLM589863 TVI589862:TVI589863 UFE589862:UFE589863 UPA589862:UPA589863 UYW589862:UYW589863 VIS589862:VIS589863 VSO589862:VSO589863 WCK589862:WCK589863 WMG589862:WMG589863 WWC589862:WWC589863 U655398:U655399 JQ655398:JQ655399 TM655398:TM655399 ADI655398:ADI655399 ANE655398:ANE655399 AXA655398:AXA655399 BGW655398:BGW655399 BQS655398:BQS655399 CAO655398:CAO655399 CKK655398:CKK655399 CUG655398:CUG655399 DEC655398:DEC655399 DNY655398:DNY655399 DXU655398:DXU655399 EHQ655398:EHQ655399 ERM655398:ERM655399 FBI655398:FBI655399 FLE655398:FLE655399 FVA655398:FVA655399 GEW655398:GEW655399 GOS655398:GOS655399 GYO655398:GYO655399 HIK655398:HIK655399 HSG655398:HSG655399 ICC655398:ICC655399 ILY655398:ILY655399 IVU655398:IVU655399 JFQ655398:JFQ655399 JPM655398:JPM655399 JZI655398:JZI655399 KJE655398:KJE655399 KTA655398:KTA655399 LCW655398:LCW655399 LMS655398:LMS655399 LWO655398:LWO655399 MGK655398:MGK655399 MQG655398:MQG655399 NAC655398:NAC655399 NJY655398:NJY655399 NTU655398:NTU655399 ODQ655398:ODQ655399 ONM655398:ONM655399 OXI655398:OXI655399 PHE655398:PHE655399 PRA655398:PRA655399 QAW655398:QAW655399 QKS655398:QKS655399 QUO655398:QUO655399 REK655398:REK655399 ROG655398:ROG655399 RYC655398:RYC655399 SHY655398:SHY655399 SRU655398:SRU655399 TBQ655398:TBQ655399 TLM655398:TLM655399 TVI655398:TVI655399 UFE655398:UFE655399 UPA655398:UPA655399 UYW655398:UYW655399 VIS655398:VIS655399 VSO655398:VSO655399 WCK655398:WCK655399 WMG655398:WMG655399 WWC655398:WWC655399 U720934:U720935 JQ720934:JQ720935 TM720934:TM720935 ADI720934:ADI720935 ANE720934:ANE720935 AXA720934:AXA720935 BGW720934:BGW720935 BQS720934:BQS720935 CAO720934:CAO720935 CKK720934:CKK720935 CUG720934:CUG720935 DEC720934:DEC720935 DNY720934:DNY720935 DXU720934:DXU720935 EHQ720934:EHQ720935 ERM720934:ERM720935 FBI720934:FBI720935 FLE720934:FLE720935 FVA720934:FVA720935 GEW720934:GEW720935 GOS720934:GOS720935 GYO720934:GYO720935 HIK720934:HIK720935 HSG720934:HSG720935 ICC720934:ICC720935 ILY720934:ILY720935 IVU720934:IVU720935 JFQ720934:JFQ720935 JPM720934:JPM720935 JZI720934:JZI720935 KJE720934:KJE720935 KTA720934:KTA720935 LCW720934:LCW720935 LMS720934:LMS720935 LWO720934:LWO720935 MGK720934:MGK720935 MQG720934:MQG720935 NAC720934:NAC720935 NJY720934:NJY720935 NTU720934:NTU720935 ODQ720934:ODQ720935 ONM720934:ONM720935 OXI720934:OXI720935 PHE720934:PHE720935 PRA720934:PRA720935 QAW720934:QAW720935 QKS720934:QKS720935 QUO720934:QUO720935 REK720934:REK720935 ROG720934:ROG720935 RYC720934:RYC720935 SHY720934:SHY720935 SRU720934:SRU720935 TBQ720934:TBQ720935 TLM720934:TLM720935 TVI720934:TVI720935 UFE720934:UFE720935 UPA720934:UPA720935 UYW720934:UYW720935 VIS720934:VIS720935 VSO720934:VSO720935 WCK720934:WCK720935 WMG720934:WMG720935 WWC720934:WWC720935 U786470:U786471 JQ786470:JQ786471 TM786470:TM786471 ADI786470:ADI786471 ANE786470:ANE786471 AXA786470:AXA786471 BGW786470:BGW786471 BQS786470:BQS786471 CAO786470:CAO786471 CKK786470:CKK786471 CUG786470:CUG786471 DEC786470:DEC786471 DNY786470:DNY786471 DXU786470:DXU786471 EHQ786470:EHQ786471 ERM786470:ERM786471 FBI786470:FBI786471 FLE786470:FLE786471 FVA786470:FVA786471 GEW786470:GEW786471 GOS786470:GOS786471 GYO786470:GYO786471 HIK786470:HIK786471 HSG786470:HSG786471 ICC786470:ICC786471 ILY786470:ILY786471 IVU786470:IVU786471 JFQ786470:JFQ786471 JPM786470:JPM786471 JZI786470:JZI786471 KJE786470:KJE786471 KTA786470:KTA786471 LCW786470:LCW786471 LMS786470:LMS786471 LWO786470:LWO786471 MGK786470:MGK786471 MQG786470:MQG786471 NAC786470:NAC786471 NJY786470:NJY786471 NTU786470:NTU786471 ODQ786470:ODQ786471 ONM786470:ONM786471 OXI786470:OXI786471 PHE786470:PHE786471 PRA786470:PRA786471 QAW786470:QAW786471 QKS786470:QKS786471 QUO786470:QUO786471 REK786470:REK786471 ROG786470:ROG786471 RYC786470:RYC786471 SHY786470:SHY786471 SRU786470:SRU786471 TBQ786470:TBQ786471 TLM786470:TLM786471 TVI786470:TVI786471 UFE786470:UFE786471 UPA786470:UPA786471 UYW786470:UYW786471 VIS786470:VIS786471 VSO786470:VSO786471 WCK786470:WCK786471 WMG786470:WMG786471 WWC786470:WWC786471 U852006:U852007 JQ852006:JQ852007 TM852006:TM852007 ADI852006:ADI852007 ANE852006:ANE852007 AXA852006:AXA852007 BGW852006:BGW852007 BQS852006:BQS852007 CAO852006:CAO852007 CKK852006:CKK852007 CUG852006:CUG852007 DEC852006:DEC852007 DNY852006:DNY852007 DXU852006:DXU852007 EHQ852006:EHQ852007 ERM852006:ERM852007 FBI852006:FBI852007 FLE852006:FLE852007 FVA852006:FVA852007 GEW852006:GEW852007 GOS852006:GOS852007 GYO852006:GYO852007 HIK852006:HIK852007 HSG852006:HSG852007 ICC852006:ICC852007 ILY852006:ILY852007 IVU852006:IVU852007 JFQ852006:JFQ852007 JPM852006:JPM852007 JZI852006:JZI852007 KJE852006:KJE852007 KTA852006:KTA852007 LCW852006:LCW852007 LMS852006:LMS852007 LWO852006:LWO852007 MGK852006:MGK852007 MQG852006:MQG852007 NAC852006:NAC852007 NJY852006:NJY852007 NTU852006:NTU852007 ODQ852006:ODQ852007 ONM852006:ONM852007 OXI852006:OXI852007 PHE852006:PHE852007 PRA852006:PRA852007 QAW852006:QAW852007 QKS852006:QKS852007 QUO852006:QUO852007 REK852006:REK852007 ROG852006:ROG852007 RYC852006:RYC852007 SHY852006:SHY852007 SRU852006:SRU852007 TBQ852006:TBQ852007 TLM852006:TLM852007 TVI852006:TVI852007 UFE852006:UFE852007 UPA852006:UPA852007 UYW852006:UYW852007 VIS852006:VIS852007 VSO852006:VSO852007 WCK852006:WCK852007 WMG852006:WMG852007 WWC852006:WWC852007 U917542:U917543 JQ917542:JQ917543 TM917542:TM917543 ADI917542:ADI917543 ANE917542:ANE917543 AXA917542:AXA917543 BGW917542:BGW917543 BQS917542:BQS917543 CAO917542:CAO917543 CKK917542:CKK917543 CUG917542:CUG917543 DEC917542:DEC917543 DNY917542:DNY917543 DXU917542:DXU917543 EHQ917542:EHQ917543 ERM917542:ERM917543 FBI917542:FBI917543 FLE917542:FLE917543 FVA917542:FVA917543 GEW917542:GEW917543 GOS917542:GOS917543 GYO917542:GYO917543 HIK917542:HIK917543 HSG917542:HSG917543 ICC917542:ICC917543 ILY917542:ILY917543 IVU917542:IVU917543 JFQ917542:JFQ917543 JPM917542:JPM917543 JZI917542:JZI917543 KJE917542:KJE917543 KTA917542:KTA917543 LCW917542:LCW917543 LMS917542:LMS917543 LWO917542:LWO917543 MGK917542:MGK917543 MQG917542:MQG917543 NAC917542:NAC917543 NJY917542:NJY917543 NTU917542:NTU917543 ODQ917542:ODQ917543 ONM917542:ONM917543 OXI917542:OXI917543 PHE917542:PHE917543 PRA917542:PRA917543 QAW917542:QAW917543 QKS917542:QKS917543 QUO917542:QUO917543 REK917542:REK917543 ROG917542:ROG917543 RYC917542:RYC917543 SHY917542:SHY917543 SRU917542:SRU917543 TBQ917542:TBQ917543 TLM917542:TLM917543 TVI917542:TVI917543 UFE917542:UFE917543 UPA917542:UPA917543 UYW917542:UYW917543 VIS917542:VIS917543 VSO917542:VSO917543 WCK917542:WCK917543 WMG917542:WMG917543 WWC917542:WWC917543 U983078:U983079 JQ983078:JQ983079 TM983078:TM983079 ADI983078:ADI983079 ANE983078:ANE983079 AXA983078:AXA983079 BGW983078:BGW983079 BQS983078:BQS983079 CAO983078:CAO983079 CKK983078:CKK983079 CUG983078:CUG983079 DEC983078:DEC983079 DNY983078:DNY983079 DXU983078:DXU983079 EHQ983078:EHQ983079 ERM983078:ERM983079 FBI983078:FBI983079 FLE983078:FLE983079 FVA983078:FVA983079 GEW983078:GEW983079 GOS983078:GOS983079 GYO983078:GYO983079 HIK983078:HIK983079 HSG983078:HSG983079 ICC983078:ICC983079 ILY983078:ILY983079 IVU983078:IVU983079 JFQ983078:JFQ983079 JPM983078:JPM983079 JZI983078:JZI983079 KJE983078:KJE983079 KTA983078:KTA983079 LCW983078:LCW983079 LMS983078:LMS983079 LWO983078:LWO983079 MGK983078:MGK983079 MQG983078:MQG983079 NAC983078:NAC983079 NJY983078:NJY983079 NTU983078:NTU983079 ODQ983078:ODQ983079 ONM983078:ONM983079 OXI983078:OXI983079 PHE983078:PHE983079 PRA983078:PRA983079 QAW983078:QAW983079 QKS983078:QKS983079 QUO983078:QUO983079 REK983078:REK983079 ROG983078:ROG983079 RYC983078:RYC983079 SHY983078:SHY983079 SRU983078:SRU983079 TBQ983078:TBQ983079 TLM983078:TLM983079 TVI983078:TVI983079 UFE983078:UFE983079 UPA983078:UPA983079 UYW983078:UYW983079 VIS983078:VIS983079 VSO983078:VSO983079 WCK983078:WCK983079 WMG983078:WMG983079 WWC983078:WWC983079 M55:M56 JI55:JI56 TE55:TE56 ADA55:ADA56 AMW55:AMW56 AWS55:AWS56 BGO55:BGO56 BQK55:BQK56 CAG55:CAG56 CKC55:CKC56 CTY55:CTY56 DDU55:DDU56 DNQ55:DNQ56 DXM55:DXM56 EHI55:EHI56 ERE55:ERE56 FBA55:FBA56 FKW55:FKW56 FUS55:FUS56 GEO55:GEO56 GOK55:GOK56 GYG55:GYG56 HIC55:HIC56 HRY55:HRY56 IBU55:IBU56 ILQ55:ILQ56 IVM55:IVM56 JFI55:JFI56 JPE55:JPE56 JZA55:JZA56 KIW55:KIW56 KSS55:KSS56 LCO55:LCO56 LMK55:LMK56 LWG55:LWG56 MGC55:MGC56 MPY55:MPY56 MZU55:MZU56 NJQ55:NJQ56 NTM55:NTM56 ODI55:ODI56 ONE55:ONE56 OXA55:OXA56 PGW55:PGW56 PQS55:PQS56 QAO55:QAO56 QKK55:QKK56 QUG55:QUG56 REC55:REC56 RNY55:RNY56 RXU55:RXU56 SHQ55:SHQ56 SRM55:SRM56 TBI55:TBI56 TLE55:TLE56 TVA55:TVA56 UEW55:UEW56 UOS55:UOS56 UYO55:UYO56 VIK55:VIK56 VSG55:VSG56 WCC55:WCC56 WLY55:WLY56 WVU55:WVU56 M65591:M65592 JI65591:JI65592 TE65591:TE65592 ADA65591:ADA65592 AMW65591:AMW65592 AWS65591:AWS65592 BGO65591:BGO65592 BQK65591:BQK65592 CAG65591:CAG65592 CKC65591:CKC65592 CTY65591:CTY65592 DDU65591:DDU65592 DNQ65591:DNQ65592 DXM65591:DXM65592 EHI65591:EHI65592 ERE65591:ERE65592 FBA65591:FBA65592 FKW65591:FKW65592 FUS65591:FUS65592 GEO65591:GEO65592 GOK65591:GOK65592 GYG65591:GYG65592 HIC65591:HIC65592 HRY65591:HRY65592 IBU65591:IBU65592 ILQ65591:ILQ65592 IVM65591:IVM65592 JFI65591:JFI65592 JPE65591:JPE65592 JZA65591:JZA65592 KIW65591:KIW65592 KSS65591:KSS65592 LCO65591:LCO65592 LMK65591:LMK65592 LWG65591:LWG65592 MGC65591:MGC65592 MPY65591:MPY65592 MZU65591:MZU65592 NJQ65591:NJQ65592 NTM65591:NTM65592 ODI65591:ODI65592 ONE65591:ONE65592 OXA65591:OXA65592 PGW65591:PGW65592 PQS65591:PQS65592 QAO65591:QAO65592 QKK65591:QKK65592 QUG65591:QUG65592 REC65591:REC65592 RNY65591:RNY65592 RXU65591:RXU65592 SHQ65591:SHQ65592 SRM65591:SRM65592 TBI65591:TBI65592 TLE65591:TLE65592 TVA65591:TVA65592 UEW65591:UEW65592 UOS65591:UOS65592 UYO65591:UYO65592 VIK65591:VIK65592 VSG65591:VSG65592 WCC65591:WCC65592 WLY65591:WLY65592 WVU65591:WVU65592 M131127:M131128 JI131127:JI131128 TE131127:TE131128 ADA131127:ADA131128 AMW131127:AMW131128 AWS131127:AWS131128 BGO131127:BGO131128 BQK131127:BQK131128 CAG131127:CAG131128 CKC131127:CKC131128 CTY131127:CTY131128 DDU131127:DDU131128 DNQ131127:DNQ131128 DXM131127:DXM131128 EHI131127:EHI131128 ERE131127:ERE131128 FBA131127:FBA131128 FKW131127:FKW131128 FUS131127:FUS131128 GEO131127:GEO131128 GOK131127:GOK131128 GYG131127:GYG131128 HIC131127:HIC131128 HRY131127:HRY131128 IBU131127:IBU131128 ILQ131127:ILQ131128 IVM131127:IVM131128 JFI131127:JFI131128 JPE131127:JPE131128 JZA131127:JZA131128 KIW131127:KIW131128 KSS131127:KSS131128 LCO131127:LCO131128 LMK131127:LMK131128 LWG131127:LWG131128 MGC131127:MGC131128 MPY131127:MPY131128 MZU131127:MZU131128 NJQ131127:NJQ131128 NTM131127:NTM131128 ODI131127:ODI131128 ONE131127:ONE131128 OXA131127:OXA131128 PGW131127:PGW131128 PQS131127:PQS131128 QAO131127:QAO131128 QKK131127:QKK131128 QUG131127:QUG131128 REC131127:REC131128 RNY131127:RNY131128 RXU131127:RXU131128 SHQ131127:SHQ131128 SRM131127:SRM131128 TBI131127:TBI131128 TLE131127:TLE131128 TVA131127:TVA131128 UEW131127:UEW131128 UOS131127:UOS131128 UYO131127:UYO131128 VIK131127:VIK131128 VSG131127:VSG131128 WCC131127:WCC131128 WLY131127:WLY131128 WVU131127:WVU131128 M196663:M196664 JI196663:JI196664 TE196663:TE196664 ADA196663:ADA196664 AMW196663:AMW196664 AWS196663:AWS196664 BGO196663:BGO196664 BQK196663:BQK196664 CAG196663:CAG196664 CKC196663:CKC196664 CTY196663:CTY196664 DDU196663:DDU196664 DNQ196663:DNQ196664 DXM196663:DXM196664 EHI196663:EHI196664 ERE196663:ERE196664 FBA196663:FBA196664 FKW196663:FKW196664 FUS196663:FUS196664 GEO196663:GEO196664 GOK196663:GOK196664 GYG196663:GYG196664 HIC196663:HIC196664 HRY196663:HRY196664 IBU196663:IBU196664 ILQ196663:ILQ196664 IVM196663:IVM196664 JFI196663:JFI196664 JPE196663:JPE196664 JZA196663:JZA196664 KIW196663:KIW196664 KSS196663:KSS196664 LCO196663:LCO196664 LMK196663:LMK196664 LWG196663:LWG196664 MGC196663:MGC196664 MPY196663:MPY196664 MZU196663:MZU196664 NJQ196663:NJQ196664 NTM196663:NTM196664 ODI196663:ODI196664 ONE196663:ONE196664 OXA196663:OXA196664 PGW196663:PGW196664 PQS196663:PQS196664 QAO196663:QAO196664 QKK196663:QKK196664 QUG196663:QUG196664 REC196663:REC196664 RNY196663:RNY196664 RXU196663:RXU196664 SHQ196663:SHQ196664 SRM196663:SRM196664 TBI196663:TBI196664 TLE196663:TLE196664 TVA196663:TVA196664 UEW196663:UEW196664 UOS196663:UOS196664 UYO196663:UYO196664 VIK196663:VIK196664 VSG196663:VSG196664 WCC196663:WCC196664 WLY196663:WLY196664 WVU196663:WVU196664 M262199:M262200 JI262199:JI262200 TE262199:TE262200 ADA262199:ADA262200 AMW262199:AMW262200 AWS262199:AWS262200 BGO262199:BGO262200 BQK262199:BQK262200 CAG262199:CAG262200 CKC262199:CKC262200 CTY262199:CTY262200 DDU262199:DDU262200 DNQ262199:DNQ262200 DXM262199:DXM262200 EHI262199:EHI262200 ERE262199:ERE262200 FBA262199:FBA262200 FKW262199:FKW262200 FUS262199:FUS262200 GEO262199:GEO262200 GOK262199:GOK262200 GYG262199:GYG262200 HIC262199:HIC262200 HRY262199:HRY262200 IBU262199:IBU262200 ILQ262199:ILQ262200 IVM262199:IVM262200 JFI262199:JFI262200 JPE262199:JPE262200 JZA262199:JZA262200 KIW262199:KIW262200 KSS262199:KSS262200 LCO262199:LCO262200 LMK262199:LMK262200 LWG262199:LWG262200 MGC262199:MGC262200 MPY262199:MPY262200 MZU262199:MZU262200 NJQ262199:NJQ262200 NTM262199:NTM262200 ODI262199:ODI262200 ONE262199:ONE262200 OXA262199:OXA262200 PGW262199:PGW262200 PQS262199:PQS262200 QAO262199:QAO262200 QKK262199:QKK262200 QUG262199:QUG262200 REC262199:REC262200 RNY262199:RNY262200 RXU262199:RXU262200 SHQ262199:SHQ262200 SRM262199:SRM262200 TBI262199:TBI262200 TLE262199:TLE262200 TVA262199:TVA262200 UEW262199:UEW262200 UOS262199:UOS262200 UYO262199:UYO262200 VIK262199:VIK262200 VSG262199:VSG262200 WCC262199:WCC262200 WLY262199:WLY262200 WVU262199:WVU262200 M327735:M327736 JI327735:JI327736 TE327735:TE327736 ADA327735:ADA327736 AMW327735:AMW327736 AWS327735:AWS327736 BGO327735:BGO327736 BQK327735:BQK327736 CAG327735:CAG327736 CKC327735:CKC327736 CTY327735:CTY327736 DDU327735:DDU327736 DNQ327735:DNQ327736 DXM327735:DXM327736 EHI327735:EHI327736 ERE327735:ERE327736 FBA327735:FBA327736 FKW327735:FKW327736 FUS327735:FUS327736 GEO327735:GEO327736 GOK327735:GOK327736 GYG327735:GYG327736 HIC327735:HIC327736 HRY327735:HRY327736 IBU327735:IBU327736 ILQ327735:ILQ327736 IVM327735:IVM327736 JFI327735:JFI327736 JPE327735:JPE327736 JZA327735:JZA327736 KIW327735:KIW327736 KSS327735:KSS327736 LCO327735:LCO327736 LMK327735:LMK327736 LWG327735:LWG327736 MGC327735:MGC327736 MPY327735:MPY327736 MZU327735:MZU327736 NJQ327735:NJQ327736 NTM327735:NTM327736 ODI327735:ODI327736 ONE327735:ONE327736 OXA327735:OXA327736 PGW327735:PGW327736 PQS327735:PQS327736 QAO327735:QAO327736 QKK327735:QKK327736 QUG327735:QUG327736 REC327735:REC327736 RNY327735:RNY327736 RXU327735:RXU327736 SHQ327735:SHQ327736 SRM327735:SRM327736 TBI327735:TBI327736 TLE327735:TLE327736 TVA327735:TVA327736 UEW327735:UEW327736 UOS327735:UOS327736 UYO327735:UYO327736 VIK327735:VIK327736 VSG327735:VSG327736 WCC327735:WCC327736 WLY327735:WLY327736 WVU327735:WVU327736 M393271:M393272 JI393271:JI393272 TE393271:TE393272 ADA393271:ADA393272 AMW393271:AMW393272 AWS393271:AWS393272 BGO393271:BGO393272 BQK393271:BQK393272 CAG393271:CAG393272 CKC393271:CKC393272 CTY393271:CTY393272 DDU393271:DDU393272 DNQ393271:DNQ393272 DXM393271:DXM393272 EHI393271:EHI393272 ERE393271:ERE393272 FBA393271:FBA393272 FKW393271:FKW393272 FUS393271:FUS393272 GEO393271:GEO393272 GOK393271:GOK393272 GYG393271:GYG393272 HIC393271:HIC393272 HRY393271:HRY393272 IBU393271:IBU393272 ILQ393271:ILQ393272 IVM393271:IVM393272 JFI393271:JFI393272 JPE393271:JPE393272 JZA393271:JZA393272 KIW393271:KIW393272 KSS393271:KSS393272 LCO393271:LCO393272 LMK393271:LMK393272 LWG393271:LWG393272 MGC393271:MGC393272 MPY393271:MPY393272 MZU393271:MZU393272 NJQ393271:NJQ393272 NTM393271:NTM393272 ODI393271:ODI393272 ONE393271:ONE393272 OXA393271:OXA393272 PGW393271:PGW393272 PQS393271:PQS393272 QAO393271:QAO393272 QKK393271:QKK393272 QUG393271:QUG393272 REC393271:REC393272 RNY393271:RNY393272 RXU393271:RXU393272 SHQ393271:SHQ393272 SRM393271:SRM393272 TBI393271:TBI393272 TLE393271:TLE393272 TVA393271:TVA393272 UEW393271:UEW393272 UOS393271:UOS393272 UYO393271:UYO393272 VIK393271:VIK393272 VSG393271:VSG393272 WCC393271:WCC393272 WLY393271:WLY393272 WVU393271:WVU393272 M458807:M458808 JI458807:JI458808 TE458807:TE458808 ADA458807:ADA458808 AMW458807:AMW458808 AWS458807:AWS458808 BGO458807:BGO458808 BQK458807:BQK458808 CAG458807:CAG458808 CKC458807:CKC458808 CTY458807:CTY458808 DDU458807:DDU458808 DNQ458807:DNQ458808 DXM458807:DXM458808 EHI458807:EHI458808 ERE458807:ERE458808 FBA458807:FBA458808 FKW458807:FKW458808 FUS458807:FUS458808 GEO458807:GEO458808 GOK458807:GOK458808 GYG458807:GYG458808 HIC458807:HIC458808 HRY458807:HRY458808 IBU458807:IBU458808 ILQ458807:ILQ458808 IVM458807:IVM458808 JFI458807:JFI458808 JPE458807:JPE458808 JZA458807:JZA458808 KIW458807:KIW458808 KSS458807:KSS458808 LCO458807:LCO458808 LMK458807:LMK458808 LWG458807:LWG458808 MGC458807:MGC458808 MPY458807:MPY458808 MZU458807:MZU458808 NJQ458807:NJQ458808 NTM458807:NTM458808 ODI458807:ODI458808 ONE458807:ONE458808 OXA458807:OXA458808 PGW458807:PGW458808 PQS458807:PQS458808 QAO458807:QAO458808 QKK458807:QKK458808 QUG458807:QUG458808 REC458807:REC458808 RNY458807:RNY458808 RXU458807:RXU458808 SHQ458807:SHQ458808 SRM458807:SRM458808 TBI458807:TBI458808 TLE458807:TLE458808 TVA458807:TVA458808 UEW458807:UEW458808 UOS458807:UOS458808 UYO458807:UYO458808 VIK458807:VIK458808 VSG458807:VSG458808 WCC458807:WCC458808 WLY458807:WLY458808 WVU458807:WVU458808 M524343:M524344 JI524343:JI524344 TE524343:TE524344 ADA524343:ADA524344 AMW524343:AMW524344 AWS524343:AWS524344 BGO524343:BGO524344 BQK524343:BQK524344 CAG524343:CAG524344 CKC524343:CKC524344 CTY524343:CTY524344 DDU524343:DDU524344 DNQ524343:DNQ524344 DXM524343:DXM524344 EHI524343:EHI524344 ERE524343:ERE524344 FBA524343:FBA524344 FKW524343:FKW524344 FUS524343:FUS524344 GEO524343:GEO524344 GOK524343:GOK524344 GYG524343:GYG524344 HIC524343:HIC524344 HRY524343:HRY524344 IBU524343:IBU524344 ILQ524343:ILQ524344 IVM524343:IVM524344 JFI524343:JFI524344 JPE524343:JPE524344 JZA524343:JZA524344 KIW524343:KIW524344 KSS524343:KSS524344 LCO524343:LCO524344 LMK524343:LMK524344 LWG524343:LWG524344 MGC524343:MGC524344 MPY524343:MPY524344 MZU524343:MZU524344 NJQ524343:NJQ524344 NTM524343:NTM524344 ODI524343:ODI524344 ONE524343:ONE524344 OXA524343:OXA524344 PGW524343:PGW524344 PQS524343:PQS524344 QAO524343:QAO524344 QKK524343:QKK524344 QUG524343:QUG524344 REC524343:REC524344 RNY524343:RNY524344 RXU524343:RXU524344 SHQ524343:SHQ524344 SRM524343:SRM524344 TBI524343:TBI524344 TLE524343:TLE524344 TVA524343:TVA524344 UEW524343:UEW524344 UOS524343:UOS524344 UYO524343:UYO524344 VIK524343:VIK524344 VSG524343:VSG524344 WCC524343:WCC524344 WLY524343:WLY524344 WVU524343:WVU524344 M589879:M589880 JI589879:JI589880 TE589879:TE589880 ADA589879:ADA589880 AMW589879:AMW589880 AWS589879:AWS589880 BGO589879:BGO589880 BQK589879:BQK589880 CAG589879:CAG589880 CKC589879:CKC589880 CTY589879:CTY589880 DDU589879:DDU589880 DNQ589879:DNQ589880 DXM589879:DXM589880 EHI589879:EHI589880 ERE589879:ERE589880 FBA589879:FBA589880 FKW589879:FKW589880 FUS589879:FUS589880 GEO589879:GEO589880 GOK589879:GOK589880 GYG589879:GYG589880 HIC589879:HIC589880 HRY589879:HRY589880 IBU589879:IBU589880 ILQ589879:ILQ589880 IVM589879:IVM589880 JFI589879:JFI589880 JPE589879:JPE589880 JZA589879:JZA589880 KIW589879:KIW589880 KSS589879:KSS589880 LCO589879:LCO589880 LMK589879:LMK589880 LWG589879:LWG589880 MGC589879:MGC589880 MPY589879:MPY589880 MZU589879:MZU589880 NJQ589879:NJQ589880 NTM589879:NTM589880 ODI589879:ODI589880 ONE589879:ONE589880 OXA589879:OXA589880 PGW589879:PGW589880 PQS589879:PQS589880 QAO589879:QAO589880 QKK589879:QKK589880 QUG589879:QUG589880 REC589879:REC589880 RNY589879:RNY589880 RXU589879:RXU589880 SHQ589879:SHQ589880 SRM589879:SRM589880 TBI589879:TBI589880 TLE589879:TLE589880 TVA589879:TVA589880 UEW589879:UEW589880 UOS589879:UOS589880 UYO589879:UYO589880 VIK589879:VIK589880 VSG589879:VSG589880 WCC589879:WCC589880 WLY589879:WLY589880 WVU589879:WVU589880 M655415:M655416 JI655415:JI655416 TE655415:TE655416 ADA655415:ADA655416 AMW655415:AMW655416 AWS655415:AWS655416 BGO655415:BGO655416 BQK655415:BQK655416 CAG655415:CAG655416 CKC655415:CKC655416 CTY655415:CTY655416 DDU655415:DDU655416 DNQ655415:DNQ655416 DXM655415:DXM655416 EHI655415:EHI655416 ERE655415:ERE655416 FBA655415:FBA655416 FKW655415:FKW655416 FUS655415:FUS655416 GEO655415:GEO655416 GOK655415:GOK655416 GYG655415:GYG655416 HIC655415:HIC655416 HRY655415:HRY655416 IBU655415:IBU655416 ILQ655415:ILQ655416 IVM655415:IVM655416 JFI655415:JFI655416 JPE655415:JPE655416 JZA655415:JZA655416 KIW655415:KIW655416 KSS655415:KSS655416 LCO655415:LCO655416 LMK655415:LMK655416 LWG655415:LWG655416 MGC655415:MGC655416 MPY655415:MPY655416 MZU655415:MZU655416 NJQ655415:NJQ655416 NTM655415:NTM655416 ODI655415:ODI655416 ONE655415:ONE655416 OXA655415:OXA655416 PGW655415:PGW655416 PQS655415:PQS655416 QAO655415:QAO655416 QKK655415:QKK655416 QUG655415:QUG655416 REC655415:REC655416 RNY655415:RNY655416 RXU655415:RXU655416 SHQ655415:SHQ655416 SRM655415:SRM655416 TBI655415:TBI655416 TLE655415:TLE655416 TVA655415:TVA655416 UEW655415:UEW655416 UOS655415:UOS655416 UYO655415:UYO655416 VIK655415:VIK655416 VSG655415:VSG655416 WCC655415:WCC655416 WLY655415:WLY655416 WVU655415:WVU655416 M720951:M720952 JI720951:JI720952 TE720951:TE720952 ADA720951:ADA720952 AMW720951:AMW720952 AWS720951:AWS720952 BGO720951:BGO720952 BQK720951:BQK720952 CAG720951:CAG720952 CKC720951:CKC720952 CTY720951:CTY720952 DDU720951:DDU720952 DNQ720951:DNQ720952 DXM720951:DXM720952 EHI720951:EHI720952 ERE720951:ERE720952 FBA720951:FBA720952 FKW720951:FKW720952 FUS720951:FUS720952 GEO720951:GEO720952 GOK720951:GOK720952 GYG720951:GYG720952 HIC720951:HIC720952 HRY720951:HRY720952 IBU720951:IBU720952 ILQ720951:ILQ720952 IVM720951:IVM720952 JFI720951:JFI720952 JPE720951:JPE720952 JZA720951:JZA720952 KIW720951:KIW720952 KSS720951:KSS720952 LCO720951:LCO720952 LMK720951:LMK720952 LWG720951:LWG720952 MGC720951:MGC720952 MPY720951:MPY720952 MZU720951:MZU720952 NJQ720951:NJQ720952 NTM720951:NTM720952 ODI720951:ODI720952 ONE720951:ONE720952 OXA720951:OXA720952 PGW720951:PGW720952 PQS720951:PQS720952 QAO720951:QAO720952 QKK720951:QKK720952 QUG720951:QUG720952 REC720951:REC720952 RNY720951:RNY720952 RXU720951:RXU720952 SHQ720951:SHQ720952 SRM720951:SRM720952 TBI720951:TBI720952 TLE720951:TLE720952 TVA720951:TVA720952 UEW720951:UEW720952 UOS720951:UOS720952 UYO720951:UYO720952 VIK720951:VIK720952 VSG720951:VSG720952 WCC720951:WCC720952 WLY720951:WLY720952 WVU720951:WVU720952 M786487:M786488 JI786487:JI786488 TE786487:TE786488 ADA786487:ADA786488 AMW786487:AMW786488 AWS786487:AWS786488 BGO786487:BGO786488 BQK786487:BQK786488 CAG786487:CAG786488 CKC786487:CKC786488 CTY786487:CTY786488 DDU786487:DDU786488 DNQ786487:DNQ786488 DXM786487:DXM786488 EHI786487:EHI786488 ERE786487:ERE786488 FBA786487:FBA786488 FKW786487:FKW786488 FUS786487:FUS786488 GEO786487:GEO786488 GOK786487:GOK786488 GYG786487:GYG786488 HIC786487:HIC786488 HRY786487:HRY786488 IBU786487:IBU786488 ILQ786487:ILQ786488 IVM786487:IVM786488 JFI786487:JFI786488 JPE786487:JPE786488 JZA786487:JZA786488 KIW786487:KIW786488 KSS786487:KSS786488 LCO786487:LCO786488 LMK786487:LMK786488 LWG786487:LWG786488 MGC786487:MGC786488 MPY786487:MPY786488 MZU786487:MZU786488 NJQ786487:NJQ786488 NTM786487:NTM786488 ODI786487:ODI786488 ONE786487:ONE786488 OXA786487:OXA786488 PGW786487:PGW786488 PQS786487:PQS786488 QAO786487:QAO786488 QKK786487:QKK786488 QUG786487:QUG786488 REC786487:REC786488 RNY786487:RNY786488 RXU786487:RXU786488 SHQ786487:SHQ786488 SRM786487:SRM786488 TBI786487:TBI786488 TLE786487:TLE786488 TVA786487:TVA786488 UEW786487:UEW786488 UOS786487:UOS786488 UYO786487:UYO786488 VIK786487:VIK786488 VSG786487:VSG786488 WCC786487:WCC786488 WLY786487:WLY786488 WVU786487:WVU786488 M852023:M852024 JI852023:JI852024 TE852023:TE852024 ADA852023:ADA852024 AMW852023:AMW852024 AWS852023:AWS852024 BGO852023:BGO852024 BQK852023:BQK852024 CAG852023:CAG852024 CKC852023:CKC852024 CTY852023:CTY852024 DDU852023:DDU852024 DNQ852023:DNQ852024 DXM852023:DXM852024 EHI852023:EHI852024 ERE852023:ERE852024 FBA852023:FBA852024 FKW852023:FKW852024 FUS852023:FUS852024 GEO852023:GEO852024 GOK852023:GOK852024 GYG852023:GYG852024 HIC852023:HIC852024 HRY852023:HRY852024 IBU852023:IBU852024 ILQ852023:ILQ852024 IVM852023:IVM852024 JFI852023:JFI852024 JPE852023:JPE852024 JZA852023:JZA852024 KIW852023:KIW852024 KSS852023:KSS852024 LCO852023:LCO852024 LMK852023:LMK852024 LWG852023:LWG852024 MGC852023:MGC852024 MPY852023:MPY852024 MZU852023:MZU852024 NJQ852023:NJQ852024 NTM852023:NTM852024 ODI852023:ODI852024 ONE852023:ONE852024 OXA852023:OXA852024 PGW852023:PGW852024 PQS852023:PQS852024 QAO852023:QAO852024 QKK852023:QKK852024 QUG852023:QUG852024 REC852023:REC852024 RNY852023:RNY852024 RXU852023:RXU852024 SHQ852023:SHQ852024 SRM852023:SRM852024 TBI852023:TBI852024 TLE852023:TLE852024 TVA852023:TVA852024 UEW852023:UEW852024 UOS852023:UOS852024 UYO852023:UYO852024 VIK852023:VIK852024 VSG852023:VSG852024 WCC852023:WCC852024 WLY852023:WLY852024 WVU852023:WVU852024 M917559:M917560 JI917559:JI917560 TE917559:TE917560 ADA917559:ADA917560 AMW917559:AMW917560 AWS917559:AWS917560 BGO917559:BGO917560 BQK917559:BQK917560 CAG917559:CAG917560 CKC917559:CKC917560 CTY917559:CTY917560 DDU917559:DDU917560 DNQ917559:DNQ917560 DXM917559:DXM917560 EHI917559:EHI917560 ERE917559:ERE917560 FBA917559:FBA917560 FKW917559:FKW917560 FUS917559:FUS917560 GEO917559:GEO917560 GOK917559:GOK917560 GYG917559:GYG917560 HIC917559:HIC917560 HRY917559:HRY917560 IBU917559:IBU917560 ILQ917559:ILQ917560 IVM917559:IVM917560 JFI917559:JFI917560 JPE917559:JPE917560 JZA917559:JZA917560 KIW917559:KIW917560 KSS917559:KSS917560 LCO917559:LCO917560 LMK917559:LMK917560 LWG917559:LWG917560 MGC917559:MGC917560 MPY917559:MPY917560 MZU917559:MZU917560 NJQ917559:NJQ917560 NTM917559:NTM917560 ODI917559:ODI917560 ONE917559:ONE917560 OXA917559:OXA917560 PGW917559:PGW917560 PQS917559:PQS917560 QAO917559:QAO917560 QKK917559:QKK917560 QUG917559:QUG917560 REC917559:REC917560 RNY917559:RNY917560 RXU917559:RXU917560 SHQ917559:SHQ917560 SRM917559:SRM917560 TBI917559:TBI917560 TLE917559:TLE917560 TVA917559:TVA917560 UEW917559:UEW917560 UOS917559:UOS917560 UYO917559:UYO917560 VIK917559:VIK917560 VSG917559:VSG917560 WCC917559:WCC917560 WLY917559:WLY917560 WVU917559:WVU917560 M983095:M983096 JI983095:JI983096 TE983095:TE983096 ADA983095:ADA983096 AMW983095:AMW983096 AWS983095:AWS983096 BGO983095:BGO983096 BQK983095:BQK983096 CAG983095:CAG983096 CKC983095:CKC983096 CTY983095:CTY983096 DDU983095:DDU983096 DNQ983095:DNQ983096 DXM983095:DXM983096 EHI983095:EHI983096 ERE983095:ERE983096 FBA983095:FBA983096 FKW983095:FKW983096 FUS983095:FUS983096 GEO983095:GEO983096 GOK983095:GOK983096 GYG983095:GYG983096 HIC983095:HIC983096 HRY983095:HRY983096 IBU983095:IBU983096 ILQ983095:ILQ983096 IVM983095:IVM983096 JFI983095:JFI983096 JPE983095:JPE983096 JZA983095:JZA983096 KIW983095:KIW983096 KSS983095:KSS983096 LCO983095:LCO983096 LMK983095:LMK983096 LWG983095:LWG983096 MGC983095:MGC983096 MPY983095:MPY983096 MZU983095:MZU983096 NJQ983095:NJQ983096 NTM983095:NTM983096 ODI983095:ODI983096 ONE983095:ONE983096 OXA983095:OXA983096 PGW983095:PGW983096 PQS983095:PQS983096 QAO983095:QAO983096 QKK983095:QKK983096 QUG983095:QUG983096 REC983095:REC983096 RNY983095:RNY983096 RXU983095:RXU983096 SHQ983095:SHQ983096 SRM983095:SRM983096 TBI983095:TBI983096 TLE983095:TLE983096 TVA983095:TVA983096 UEW983095:UEW983096 UOS983095:UOS983096 UYO983095:UYO983096 VIK983095:VIK983096 VSG983095:VSG983096 WCC983095:WCC983096 WLY983095:WLY983096 WVU983095:WVU983096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K65590 JG65590 TC65590 ACY65590 AMU65590 AWQ65590 BGM65590 BQI65590 CAE65590 CKA65590 CTW65590 DDS65590 DNO65590 DXK65590 EHG65590 ERC65590 FAY65590 FKU65590 FUQ65590 GEM65590 GOI65590 GYE65590 HIA65590 HRW65590 IBS65590 ILO65590 IVK65590 JFG65590 JPC65590 JYY65590 KIU65590 KSQ65590 LCM65590 LMI65590 LWE65590 MGA65590 MPW65590 MZS65590 NJO65590 NTK65590 ODG65590 ONC65590 OWY65590 PGU65590 PQQ65590 QAM65590 QKI65590 QUE65590 REA65590 RNW65590 RXS65590 SHO65590 SRK65590 TBG65590 TLC65590 TUY65590 UEU65590 UOQ65590 UYM65590 VII65590 VSE65590 WCA65590 WLW65590 WVS65590 K131126 JG131126 TC131126 ACY131126 AMU131126 AWQ131126 BGM131126 BQI131126 CAE131126 CKA131126 CTW131126 DDS131126 DNO131126 DXK131126 EHG131126 ERC131126 FAY131126 FKU131126 FUQ131126 GEM131126 GOI131126 GYE131126 HIA131126 HRW131126 IBS131126 ILO131126 IVK131126 JFG131126 JPC131126 JYY131126 KIU131126 KSQ131126 LCM131126 LMI131126 LWE131126 MGA131126 MPW131126 MZS131126 NJO131126 NTK131126 ODG131126 ONC131126 OWY131126 PGU131126 PQQ131126 QAM131126 QKI131126 QUE131126 REA131126 RNW131126 RXS131126 SHO131126 SRK131126 TBG131126 TLC131126 TUY131126 UEU131126 UOQ131126 UYM131126 VII131126 VSE131126 WCA131126 WLW131126 WVS131126 K196662 JG196662 TC196662 ACY196662 AMU196662 AWQ196662 BGM196662 BQI196662 CAE196662 CKA196662 CTW196662 DDS196662 DNO196662 DXK196662 EHG196662 ERC196662 FAY196662 FKU196662 FUQ196662 GEM196662 GOI196662 GYE196662 HIA196662 HRW196662 IBS196662 ILO196662 IVK196662 JFG196662 JPC196662 JYY196662 KIU196662 KSQ196662 LCM196662 LMI196662 LWE196662 MGA196662 MPW196662 MZS196662 NJO196662 NTK196662 ODG196662 ONC196662 OWY196662 PGU196662 PQQ196662 QAM196662 QKI196662 QUE196662 REA196662 RNW196662 RXS196662 SHO196662 SRK196662 TBG196662 TLC196662 TUY196662 UEU196662 UOQ196662 UYM196662 VII196662 VSE196662 WCA196662 WLW196662 WVS196662 K262198 JG262198 TC262198 ACY262198 AMU262198 AWQ262198 BGM262198 BQI262198 CAE262198 CKA262198 CTW262198 DDS262198 DNO262198 DXK262198 EHG262198 ERC262198 FAY262198 FKU262198 FUQ262198 GEM262198 GOI262198 GYE262198 HIA262198 HRW262198 IBS262198 ILO262198 IVK262198 JFG262198 JPC262198 JYY262198 KIU262198 KSQ262198 LCM262198 LMI262198 LWE262198 MGA262198 MPW262198 MZS262198 NJO262198 NTK262198 ODG262198 ONC262198 OWY262198 PGU262198 PQQ262198 QAM262198 QKI262198 QUE262198 REA262198 RNW262198 RXS262198 SHO262198 SRK262198 TBG262198 TLC262198 TUY262198 UEU262198 UOQ262198 UYM262198 VII262198 VSE262198 WCA262198 WLW262198 WVS262198 K327734 JG327734 TC327734 ACY327734 AMU327734 AWQ327734 BGM327734 BQI327734 CAE327734 CKA327734 CTW327734 DDS327734 DNO327734 DXK327734 EHG327734 ERC327734 FAY327734 FKU327734 FUQ327734 GEM327734 GOI327734 GYE327734 HIA327734 HRW327734 IBS327734 ILO327734 IVK327734 JFG327734 JPC327734 JYY327734 KIU327734 KSQ327734 LCM327734 LMI327734 LWE327734 MGA327734 MPW327734 MZS327734 NJO327734 NTK327734 ODG327734 ONC327734 OWY327734 PGU327734 PQQ327734 QAM327734 QKI327734 QUE327734 REA327734 RNW327734 RXS327734 SHO327734 SRK327734 TBG327734 TLC327734 TUY327734 UEU327734 UOQ327734 UYM327734 VII327734 VSE327734 WCA327734 WLW327734 WVS327734 K393270 JG393270 TC393270 ACY393270 AMU393270 AWQ393270 BGM393270 BQI393270 CAE393270 CKA393270 CTW393270 DDS393270 DNO393270 DXK393270 EHG393270 ERC393270 FAY393270 FKU393270 FUQ393270 GEM393270 GOI393270 GYE393270 HIA393270 HRW393270 IBS393270 ILO393270 IVK393270 JFG393270 JPC393270 JYY393270 KIU393270 KSQ393270 LCM393270 LMI393270 LWE393270 MGA393270 MPW393270 MZS393270 NJO393270 NTK393270 ODG393270 ONC393270 OWY393270 PGU393270 PQQ393270 QAM393270 QKI393270 QUE393270 REA393270 RNW393270 RXS393270 SHO393270 SRK393270 TBG393270 TLC393270 TUY393270 UEU393270 UOQ393270 UYM393270 VII393270 VSE393270 WCA393270 WLW393270 WVS393270 K458806 JG458806 TC458806 ACY458806 AMU458806 AWQ458806 BGM458806 BQI458806 CAE458806 CKA458806 CTW458806 DDS458806 DNO458806 DXK458806 EHG458806 ERC458806 FAY458806 FKU458806 FUQ458806 GEM458806 GOI458806 GYE458806 HIA458806 HRW458806 IBS458806 ILO458806 IVK458806 JFG458806 JPC458806 JYY458806 KIU458806 KSQ458806 LCM458806 LMI458806 LWE458806 MGA458806 MPW458806 MZS458806 NJO458806 NTK458806 ODG458806 ONC458806 OWY458806 PGU458806 PQQ458806 QAM458806 QKI458806 QUE458806 REA458806 RNW458806 RXS458806 SHO458806 SRK458806 TBG458806 TLC458806 TUY458806 UEU458806 UOQ458806 UYM458806 VII458806 VSE458806 WCA458806 WLW458806 WVS458806 K524342 JG524342 TC524342 ACY524342 AMU524342 AWQ524342 BGM524342 BQI524342 CAE524342 CKA524342 CTW524342 DDS524342 DNO524342 DXK524342 EHG524342 ERC524342 FAY524342 FKU524342 FUQ524342 GEM524342 GOI524342 GYE524342 HIA524342 HRW524342 IBS524342 ILO524342 IVK524342 JFG524342 JPC524342 JYY524342 KIU524342 KSQ524342 LCM524342 LMI524342 LWE524342 MGA524342 MPW524342 MZS524342 NJO524342 NTK524342 ODG524342 ONC524342 OWY524342 PGU524342 PQQ524342 QAM524342 QKI524342 QUE524342 REA524342 RNW524342 RXS524342 SHO524342 SRK524342 TBG524342 TLC524342 TUY524342 UEU524342 UOQ524342 UYM524342 VII524342 VSE524342 WCA524342 WLW524342 WVS524342 K589878 JG589878 TC589878 ACY589878 AMU589878 AWQ589878 BGM589878 BQI589878 CAE589878 CKA589878 CTW589878 DDS589878 DNO589878 DXK589878 EHG589878 ERC589878 FAY589878 FKU589878 FUQ589878 GEM589878 GOI589878 GYE589878 HIA589878 HRW589878 IBS589878 ILO589878 IVK589878 JFG589878 JPC589878 JYY589878 KIU589878 KSQ589878 LCM589878 LMI589878 LWE589878 MGA589878 MPW589878 MZS589878 NJO589878 NTK589878 ODG589878 ONC589878 OWY589878 PGU589878 PQQ589878 QAM589878 QKI589878 QUE589878 REA589878 RNW589878 RXS589878 SHO589878 SRK589878 TBG589878 TLC589878 TUY589878 UEU589878 UOQ589878 UYM589878 VII589878 VSE589878 WCA589878 WLW589878 WVS589878 K655414 JG655414 TC655414 ACY655414 AMU655414 AWQ655414 BGM655414 BQI655414 CAE655414 CKA655414 CTW655414 DDS655414 DNO655414 DXK655414 EHG655414 ERC655414 FAY655414 FKU655414 FUQ655414 GEM655414 GOI655414 GYE655414 HIA655414 HRW655414 IBS655414 ILO655414 IVK655414 JFG655414 JPC655414 JYY655414 KIU655414 KSQ655414 LCM655414 LMI655414 LWE655414 MGA655414 MPW655414 MZS655414 NJO655414 NTK655414 ODG655414 ONC655414 OWY655414 PGU655414 PQQ655414 QAM655414 QKI655414 QUE655414 REA655414 RNW655414 RXS655414 SHO655414 SRK655414 TBG655414 TLC655414 TUY655414 UEU655414 UOQ655414 UYM655414 VII655414 VSE655414 WCA655414 WLW655414 WVS655414 K720950 JG720950 TC720950 ACY720950 AMU720950 AWQ720950 BGM720950 BQI720950 CAE720950 CKA720950 CTW720950 DDS720950 DNO720950 DXK720950 EHG720950 ERC720950 FAY720950 FKU720950 FUQ720950 GEM720950 GOI720950 GYE720950 HIA720950 HRW720950 IBS720950 ILO720950 IVK720950 JFG720950 JPC720950 JYY720950 KIU720950 KSQ720950 LCM720950 LMI720950 LWE720950 MGA720950 MPW720950 MZS720950 NJO720950 NTK720950 ODG720950 ONC720950 OWY720950 PGU720950 PQQ720950 QAM720950 QKI720950 QUE720950 REA720950 RNW720950 RXS720950 SHO720950 SRK720950 TBG720950 TLC720950 TUY720950 UEU720950 UOQ720950 UYM720950 VII720950 VSE720950 WCA720950 WLW720950 WVS720950 K786486 JG786486 TC786486 ACY786486 AMU786486 AWQ786486 BGM786486 BQI786486 CAE786486 CKA786486 CTW786486 DDS786486 DNO786486 DXK786486 EHG786486 ERC786486 FAY786486 FKU786486 FUQ786486 GEM786486 GOI786486 GYE786486 HIA786486 HRW786486 IBS786486 ILO786486 IVK786486 JFG786486 JPC786486 JYY786486 KIU786486 KSQ786486 LCM786486 LMI786486 LWE786486 MGA786486 MPW786486 MZS786486 NJO786486 NTK786486 ODG786486 ONC786486 OWY786486 PGU786486 PQQ786486 QAM786486 QKI786486 QUE786486 REA786486 RNW786486 RXS786486 SHO786486 SRK786486 TBG786486 TLC786486 TUY786486 UEU786486 UOQ786486 UYM786486 VII786486 VSE786486 WCA786486 WLW786486 WVS786486 K852022 JG852022 TC852022 ACY852022 AMU852022 AWQ852022 BGM852022 BQI852022 CAE852022 CKA852022 CTW852022 DDS852022 DNO852022 DXK852022 EHG852022 ERC852022 FAY852022 FKU852022 FUQ852022 GEM852022 GOI852022 GYE852022 HIA852022 HRW852022 IBS852022 ILO852022 IVK852022 JFG852022 JPC852022 JYY852022 KIU852022 KSQ852022 LCM852022 LMI852022 LWE852022 MGA852022 MPW852022 MZS852022 NJO852022 NTK852022 ODG852022 ONC852022 OWY852022 PGU852022 PQQ852022 QAM852022 QKI852022 QUE852022 REA852022 RNW852022 RXS852022 SHO852022 SRK852022 TBG852022 TLC852022 TUY852022 UEU852022 UOQ852022 UYM852022 VII852022 VSE852022 WCA852022 WLW852022 WVS852022 K917558 JG917558 TC917558 ACY917558 AMU917558 AWQ917558 BGM917558 BQI917558 CAE917558 CKA917558 CTW917558 DDS917558 DNO917558 DXK917558 EHG917558 ERC917558 FAY917558 FKU917558 FUQ917558 GEM917558 GOI917558 GYE917558 HIA917558 HRW917558 IBS917558 ILO917558 IVK917558 JFG917558 JPC917558 JYY917558 KIU917558 KSQ917558 LCM917558 LMI917558 LWE917558 MGA917558 MPW917558 MZS917558 NJO917558 NTK917558 ODG917558 ONC917558 OWY917558 PGU917558 PQQ917558 QAM917558 QKI917558 QUE917558 REA917558 RNW917558 RXS917558 SHO917558 SRK917558 TBG917558 TLC917558 TUY917558 UEU917558 UOQ917558 UYM917558 VII917558 VSE917558 WCA917558 WLW917558 WVS917558 K983094 JG983094 TC983094 ACY983094 AMU983094 AWQ983094 BGM983094 BQI983094 CAE983094 CKA983094 CTW983094 DDS983094 DNO983094 DXK983094 EHG983094 ERC983094 FAY983094 FKU983094 FUQ983094 GEM983094 GOI983094 GYE983094 HIA983094 HRW983094 IBS983094 ILO983094 IVK983094 JFG983094 JPC983094 JYY983094 KIU983094 KSQ983094 LCM983094 LMI983094 LWE983094 MGA983094 MPW983094 MZS983094 NJO983094 NTK983094 ODG983094 ONC983094 OWY983094 PGU983094 PQQ983094 QAM983094 QKI983094 QUE983094 REA983094 RNW983094 RXS983094 SHO983094 SRK983094 TBG983094 TLC983094 TUY983094 UEU983094 UOQ983094 UYM983094 VII983094 VSE983094 WCA983094 WLW983094 WVS983094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Y54:Y55 JU54:JU55 TQ54:TQ55 ADM54:ADM55 ANI54:ANI55 AXE54:AXE55 BHA54:BHA55 BQW54:BQW55 CAS54:CAS55 CKO54:CKO55 CUK54:CUK55 DEG54:DEG55 DOC54:DOC55 DXY54:DXY55 EHU54:EHU55 ERQ54:ERQ55 FBM54:FBM55 FLI54:FLI55 FVE54:FVE55 GFA54:GFA55 GOW54:GOW55 GYS54:GYS55 HIO54:HIO55 HSK54:HSK55 ICG54:ICG55 IMC54:IMC55 IVY54:IVY55 JFU54:JFU55 JPQ54:JPQ55 JZM54:JZM55 KJI54:KJI55 KTE54:KTE55 LDA54:LDA55 LMW54:LMW55 LWS54:LWS55 MGO54:MGO55 MQK54:MQK55 NAG54:NAG55 NKC54:NKC55 NTY54:NTY55 ODU54:ODU55 ONQ54:ONQ55 OXM54:OXM55 PHI54:PHI55 PRE54:PRE55 QBA54:QBA55 QKW54:QKW55 QUS54:QUS55 REO54:REO55 ROK54:ROK55 RYG54:RYG55 SIC54:SIC55 SRY54:SRY55 TBU54:TBU55 TLQ54:TLQ55 TVM54:TVM55 UFI54:UFI55 UPE54:UPE55 UZA54:UZA55 VIW54:VIW55 VSS54:VSS55 WCO54:WCO55 WMK54:WMK55 WWG54:WWG55 Y65590:Y65591 JU65590:JU65591 TQ65590:TQ65591 ADM65590:ADM65591 ANI65590:ANI65591 AXE65590:AXE65591 BHA65590:BHA65591 BQW65590:BQW65591 CAS65590:CAS65591 CKO65590:CKO65591 CUK65590:CUK65591 DEG65590:DEG65591 DOC65590:DOC65591 DXY65590:DXY65591 EHU65590:EHU65591 ERQ65590:ERQ65591 FBM65590:FBM65591 FLI65590:FLI65591 FVE65590:FVE65591 GFA65590:GFA65591 GOW65590:GOW65591 GYS65590:GYS65591 HIO65590:HIO65591 HSK65590:HSK65591 ICG65590:ICG65591 IMC65590:IMC65591 IVY65590:IVY65591 JFU65590:JFU65591 JPQ65590:JPQ65591 JZM65590:JZM65591 KJI65590:KJI65591 KTE65590:KTE65591 LDA65590:LDA65591 LMW65590:LMW65591 LWS65590:LWS65591 MGO65590:MGO65591 MQK65590:MQK65591 NAG65590:NAG65591 NKC65590:NKC65591 NTY65590:NTY65591 ODU65590:ODU65591 ONQ65590:ONQ65591 OXM65590:OXM65591 PHI65590:PHI65591 PRE65590:PRE65591 QBA65590:QBA65591 QKW65590:QKW65591 QUS65590:QUS65591 REO65590:REO65591 ROK65590:ROK65591 RYG65590:RYG65591 SIC65590:SIC65591 SRY65590:SRY65591 TBU65590:TBU65591 TLQ65590:TLQ65591 TVM65590:TVM65591 UFI65590:UFI65591 UPE65590:UPE65591 UZA65590:UZA65591 VIW65590:VIW65591 VSS65590:VSS65591 WCO65590:WCO65591 WMK65590:WMK65591 WWG65590:WWG65591 Y131126:Y131127 JU131126:JU131127 TQ131126:TQ131127 ADM131126:ADM131127 ANI131126:ANI131127 AXE131126:AXE131127 BHA131126:BHA131127 BQW131126:BQW131127 CAS131126:CAS131127 CKO131126:CKO131127 CUK131126:CUK131127 DEG131126:DEG131127 DOC131126:DOC131127 DXY131126:DXY131127 EHU131126:EHU131127 ERQ131126:ERQ131127 FBM131126:FBM131127 FLI131126:FLI131127 FVE131126:FVE131127 GFA131126:GFA131127 GOW131126:GOW131127 GYS131126:GYS131127 HIO131126:HIO131127 HSK131126:HSK131127 ICG131126:ICG131127 IMC131126:IMC131127 IVY131126:IVY131127 JFU131126:JFU131127 JPQ131126:JPQ131127 JZM131126:JZM131127 KJI131126:KJI131127 KTE131126:KTE131127 LDA131126:LDA131127 LMW131126:LMW131127 LWS131126:LWS131127 MGO131126:MGO131127 MQK131126:MQK131127 NAG131126:NAG131127 NKC131126:NKC131127 NTY131126:NTY131127 ODU131126:ODU131127 ONQ131126:ONQ131127 OXM131126:OXM131127 PHI131126:PHI131127 PRE131126:PRE131127 QBA131126:QBA131127 QKW131126:QKW131127 QUS131126:QUS131127 REO131126:REO131127 ROK131126:ROK131127 RYG131126:RYG131127 SIC131126:SIC131127 SRY131126:SRY131127 TBU131126:TBU131127 TLQ131126:TLQ131127 TVM131126:TVM131127 UFI131126:UFI131127 UPE131126:UPE131127 UZA131126:UZA131127 VIW131126:VIW131127 VSS131126:VSS131127 WCO131126:WCO131127 WMK131126:WMK131127 WWG131126:WWG131127 Y196662:Y196663 JU196662:JU196663 TQ196662:TQ196663 ADM196662:ADM196663 ANI196662:ANI196663 AXE196662:AXE196663 BHA196662:BHA196663 BQW196662:BQW196663 CAS196662:CAS196663 CKO196662:CKO196663 CUK196662:CUK196663 DEG196662:DEG196663 DOC196662:DOC196663 DXY196662:DXY196663 EHU196662:EHU196663 ERQ196662:ERQ196663 FBM196662:FBM196663 FLI196662:FLI196663 FVE196662:FVE196663 GFA196662:GFA196663 GOW196662:GOW196663 GYS196662:GYS196663 HIO196662:HIO196663 HSK196662:HSK196663 ICG196662:ICG196663 IMC196662:IMC196663 IVY196662:IVY196663 JFU196662:JFU196663 JPQ196662:JPQ196663 JZM196662:JZM196663 KJI196662:KJI196663 KTE196662:KTE196663 LDA196662:LDA196663 LMW196662:LMW196663 LWS196662:LWS196663 MGO196662:MGO196663 MQK196662:MQK196663 NAG196662:NAG196663 NKC196662:NKC196663 NTY196662:NTY196663 ODU196662:ODU196663 ONQ196662:ONQ196663 OXM196662:OXM196663 PHI196662:PHI196663 PRE196662:PRE196663 QBA196662:QBA196663 QKW196662:QKW196663 QUS196662:QUS196663 REO196662:REO196663 ROK196662:ROK196663 RYG196662:RYG196663 SIC196662:SIC196663 SRY196662:SRY196663 TBU196662:TBU196663 TLQ196662:TLQ196663 TVM196662:TVM196663 UFI196662:UFI196663 UPE196662:UPE196663 UZA196662:UZA196663 VIW196662:VIW196663 VSS196662:VSS196663 WCO196662:WCO196663 WMK196662:WMK196663 WWG196662:WWG196663 Y262198:Y262199 JU262198:JU262199 TQ262198:TQ262199 ADM262198:ADM262199 ANI262198:ANI262199 AXE262198:AXE262199 BHA262198:BHA262199 BQW262198:BQW262199 CAS262198:CAS262199 CKO262198:CKO262199 CUK262198:CUK262199 DEG262198:DEG262199 DOC262198:DOC262199 DXY262198:DXY262199 EHU262198:EHU262199 ERQ262198:ERQ262199 FBM262198:FBM262199 FLI262198:FLI262199 FVE262198:FVE262199 GFA262198:GFA262199 GOW262198:GOW262199 GYS262198:GYS262199 HIO262198:HIO262199 HSK262198:HSK262199 ICG262198:ICG262199 IMC262198:IMC262199 IVY262198:IVY262199 JFU262198:JFU262199 JPQ262198:JPQ262199 JZM262198:JZM262199 KJI262198:KJI262199 KTE262198:KTE262199 LDA262198:LDA262199 LMW262198:LMW262199 LWS262198:LWS262199 MGO262198:MGO262199 MQK262198:MQK262199 NAG262198:NAG262199 NKC262198:NKC262199 NTY262198:NTY262199 ODU262198:ODU262199 ONQ262198:ONQ262199 OXM262198:OXM262199 PHI262198:PHI262199 PRE262198:PRE262199 QBA262198:QBA262199 QKW262198:QKW262199 QUS262198:QUS262199 REO262198:REO262199 ROK262198:ROK262199 RYG262198:RYG262199 SIC262198:SIC262199 SRY262198:SRY262199 TBU262198:TBU262199 TLQ262198:TLQ262199 TVM262198:TVM262199 UFI262198:UFI262199 UPE262198:UPE262199 UZA262198:UZA262199 VIW262198:VIW262199 VSS262198:VSS262199 WCO262198:WCO262199 WMK262198:WMK262199 WWG262198:WWG262199 Y327734:Y327735 JU327734:JU327735 TQ327734:TQ327735 ADM327734:ADM327735 ANI327734:ANI327735 AXE327734:AXE327735 BHA327734:BHA327735 BQW327734:BQW327735 CAS327734:CAS327735 CKO327734:CKO327735 CUK327734:CUK327735 DEG327734:DEG327735 DOC327734:DOC327735 DXY327734:DXY327735 EHU327734:EHU327735 ERQ327734:ERQ327735 FBM327734:FBM327735 FLI327734:FLI327735 FVE327734:FVE327735 GFA327734:GFA327735 GOW327734:GOW327735 GYS327734:GYS327735 HIO327734:HIO327735 HSK327734:HSK327735 ICG327734:ICG327735 IMC327734:IMC327735 IVY327734:IVY327735 JFU327734:JFU327735 JPQ327734:JPQ327735 JZM327734:JZM327735 KJI327734:KJI327735 KTE327734:KTE327735 LDA327734:LDA327735 LMW327734:LMW327735 LWS327734:LWS327735 MGO327734:MGO327735 MQK327734:MQK327735 NAG327734:NAG327735 NKC327734:NKC327735 NTY327734:NTY327735 ODU327734:ODU327735 ONQ327734:ONQ327735 OXM327734:OXM327735 PHI327734:PHI327735 PRE327734:PRE327735 QBA327734:QBA327735 QKW327734:QKW327735 QUS327734:QUS327735 REO327734:REO327735 ROK327734:ROK327735 RYG327734:RYG327735 SIC327734:SIC327735 SRY327734:SRY327735 TBU327734:TBU327735 TLQ327734:TLQ327735 TVM327734:TVM327735 UFI327734:UFI327735 UPE327734:UPE327735 UZA327734:UZA327735 VIW327734:VIW327735 VSS327734:VSS327735 WCO327734:WCO327735 WMK327734:WMK327735 WWG327734:WWG327735 Y393270:Y393271 JU393270:JU393271 TQ393270:TQ393271 ADM393270:ADM393271 ANI393270:ANI393271 AXE393270:AXE393271 BHA393270:BHA393271 BQW393270:BQW393271 CAS393270:CAS393271 CKO393270:CKO393271 CUK393270:CUK393271 DEG393270:DEG393271 DOC393270:DOC393271 DXY393270:DXY393271 EHU393270:EHU393271 ERQ393270:ERQ393271 FBM393270:FBM393271 FLI393270:FLI393271 FVE393270:FVE393271 GFA393270:GFA393271 GOW393270:GOW393271 GYS393270:GYS393271 HIO393270:HIO393271 HSK393270:HSK393271 ICG393270:ICG393271 IMC393270:IMC393271 IVY393270:IVY393271 JFU393270:JFU393271 JPQ393270:JPQ393271 JZM393270:JZM393271 KJI393270:KJI393271 KTE393270:KTE393271 LDA393270:LDA393271 LMW393270:LMW393271 LWS393270:LWS393271 MGO393270:MGO393271 MQK393270:MQK393271 NAG393270:NAG393271 NKC393270:NKC393271 NTY393270:NTY393271 ODU393270:ODU393271 ONQ393270:ONQ393271 OXM393270:OXM393271 PHI393270:PHI393271 PRE393270:PRE393271 QBA393270:QBA393271 QKW393270:QKW393271 QUS393270:QUS393271 REO393270:REO393271 ROK393270:ROK393271 RYG393270:RYG393271 SIC393270:SIC393271 SRY393270:SRY393271 TBU393270:TBU393271 TLQ393270:TLQ393271 TVM393270:TVM393271 UFI393270:UFI393271 UPE393270:UPE393271 UZA393270:UZA393271 VIW393270:VIW393271 VSS393270:VSS393271 WCO393270:WCO393271 WMK393270:WMK393271 WWG393270:WWG393271 Y458806:Y458807 JU458806:JU458807 TQ458806:TQ458807 ADM458806:ADM458807 ANI458806:ANI458807 AXE458806:AXE458807 BHA458806:BHA458807 BQW458806:BQW458807 CAS458806:CAS458807 CKO458806:CKO458807 CUK458806:CUK458807 DEG458806:DEG458807 DOC458806:DOC458807 DXY458806:DXY458807 EHU458806:EHU458807 ERQ458806:ERQ458807 FBM458806:FBM458807 FLI458806:FLI458807 FVE458806:FVE458807 GFA458806:GFA458807 GOW458806:GOW458807 GYS458806:GYS458807 HIO458806:HIO458807 HSK458806:HSK458807 ICG458806:ICG458807 IMC458806:IMC458807 IVY458806:IVY458807 JFU458806:JFU458807 JPQ458806:JPQ458807 JZM458806:JZM458807 KJI458806:KJI458807 KTE458806:KTE458807 LDA458806:LDA458807 LMW458806:LMW458807 LWS458806:LWS458807 MGO458806:MGO458807 MQK458806:MQK458807 NAG458806:NAG458807 NKC458806:NKC458807 NTY458806:NTY458807 ODU458806:ODU458807 ONQ458806:ONQ458807 OXM458806:OXM458807 PHI458806:PHI458807 PRE458806:PRE458807 QBA458806:QBA458807 QKW458806:QKW458807 QUS458806:QUS458807 REO458806:REO458807 ROK458806:ROK458807 RYG458806:RYG458807 SIC458806:SIC458807 SRY458806:SRY458807 TBU458806:TBU458807 TLQ458806:TLQ458807 TVM458806:TVM458807 UFI458806:UFI458807 UPE458806:UPE458807 UZA458806:UZA458807 VIW458806:VIW458807 VSS458806:VSS458807 WCO458806:WCO458807 WMK458806:WMK458807 WWG458806:WWG458807 Y524342:Y524343 JU524342:JU524343 TQ524342:TQ524343 ADM524342:ADM524343 ANI524342:ANI524343 AXE524342:AXE524343 BHA524342:BHA524343 BQW524342:BQW524343 CAS524342:CAS524343 CKO524342:CKO524343 CUK524342:CUK524343 DEG524342:DEG524343 DOC524342:DOC524343 DXY524342:DXY524343 EHU524342:EHU524343 ERQ524342:ERQ524343 FBM524342:FBM524343 FLI524342:FLI524343 FVE524342:FVE524343 GFA524342:GFA524343 GOW524342:GOW524343 GYS524342:GYS524343 HIO524342:HIO524343 HSK524342:HSK524343 ICG524342:ICG524343 IMC524342:IMC524343 IVY524342:IVY524343 JFU524342:JFU524343 JPQ524342:JPQ524343 JZM524342:JZM524343 KJI524342:KJI524343 KTE524342:KTE524343 LDA524342:LDA524343 LMW524342:LMW524343 LWS524342:LWS524343 MGO524342:MGO524343 MQK524342:MQK524343 NAG524342:NAG524343 NKC524342:NKC524343 NTY524342:NTY524343 ODU524342:ODU524343 ONQ524342:ONQ524343 OXM524342:OXM524343 PHI524342:PHI524343 PRE524342:PRE524343 QBA524342:QBA524343 QKW524342:QKW524343 QUS524342:QUS524343 REO524342:REO524343 ROK524342:ROK524343 RYG524342:RYG524343 SIC524342:SIC524343 SRY524342:SRY524343 TBU524342:TBU524343 TLQ524342:TLQ524343 TVM524342:TVM524343 UFI524342:UFI524343 UPE524342:UPE524343 UZA524342:UZA524343 VIW524342:VIW524343 VSS524342:VSS524343 WCO524342:WCO524343 WMK524342:WMK524343 WWG524342:WWG524343 Y589878:Y589879 JU589878:JU589879 TQ589878:TQ589879 ADM589878:ADM589879 ANI589878:ANI589879 AXE589878:AXE589879 BHA589878:BHA589879 BQW589878:BQW589879 CAS589878:CAS589879 CKO589878:CKO589879 CUK589878:CUK589879 DEG589878:DEG589879 DOC589878:DOC589879 DXY589878:DXY589879 EHU589878:EHU589879 ERQ589878:ERQ589879 FBM589878:FBM589879 FLI589878:FLI589879 FVE589878:FVE589879 GFA589878:GFA589879 GOW589878:GOW589879 GYS589878:GYS589879 HIO589878:HIO589879 HSK589878:HSK589879 ICG589878:ICG589879 IMC589878:IMC589879 IVY589878:IVY589879 JFU589878:JFU589879 JPQ589878:JPQ589879 JZM589878:JZM589879 KJI589878:KJI589879 KTE589878:KTE589879 LDA589878:LDA589879 LMW589878:LMW589879 LWS589878:LWS589879 MGO589878:MGO589879 MQK589878:MQK589879 NAG589878:NAG589879 NKC589878:NKC589879 NTY589878:NTY589879 ODU589878:ODU589879 ONQ589878:ONQ589879 OXM589878:OXM589879 PHI589878:PHI589879 PRE589878:PRE589879 QBA589878:QBA589879 QKW589878:QKW589879 QUS589878:QUS589879 REO589878:REO589879 ROK589878:ROK589879 RYG589878:RYG589879 SIC589878:SIC589879 SRY589878:SRY589879 TBU589878:TBU589879 TLQ589878:TLQ589879 TVM589878:TVM589879 UFI589878:UFI589879 UPE589878:UPE589879 UZA589878:UZA589879 VIW589878:VIW589879 VSS589878:VSS589879 WCO589878:WCO589879 WMK589878:WMK589879 WWG589878:WWG589879 Y655414:Y655415 JU655414:JU655415 TQ655414:TQ655415 ADM655414:ADM655415 ANI655414:ANI655415 AXE655414:AXE655415 BHA655414:BHA655415 BQW655414:BQW655415 CAS655414:CAS655415 CKO655414:CKO655415 CUK655414:CUK655415 DEG655414:DEG655415 DOC655414:DOC655415 DXY655414:DXY655415 EHU655414:EHU655415 ERQ655414:ERQ655415 FBM655414:FBM655415 FLI655414:FLI655415 FVE655414:FVE655415 GFA655414:GFA655415 GOW655414:GOW655415 GYS655414:GYS655415 HIO655414:HIO655415 HSK655414:HSK655415 ICG655414:ICG655415 IMC655414:IMC655415 IVY655414:IVY655415 JFU655414:JFU655415 JPQ655414:JPQ655415 JZM655414:JZM655415 KJI655414:KJI655415 KTE655414:KTE655415 LDA655414:LDA655415 LMW655414:LMW655415 LWS655414:LWS655415 MGO655414:MGO655415 MQK655414:MQK655415 NAG655414:NAG655415 NKC655414:NKC655415 NTY655414:NTY655415 ODU655414:ODU655415 ONQ655414:ONQ655415 OXM655414:OXM655415 PHI655414:PHI655415 PRE655414:PRE655415 QBA655414:QBA655415 QKW655414:QKW655415 QUS655414:QUS655415 REO655414:REO655415 ROK655414:ROK655415 RYG655414:RYG655415 SIC655414:SIC655415 SRY655414:SRY655415 TBU655414:TBU655415 TLQ655414:TLQ655415 TVM655414:TVM655415 UFI655414:UFI655415 UPE655414:UPE655415 UZA655414:UZA655415 VIW655414:VIW655415 VSS655414:VSS655415 WCO655414:WCO655415 WMK655414:WMK655415 WWG655414:WWG655415 Y720950:Y720951 JU720950:JU720951 TQ720950:TQ720951 ADM720950:ADM720951 ANI720950:ANI720951 AXE720950:AXE720951 BHA720950:BHA720951 BQW720950:BQW720951 CAS720950:CAS720951 CKO720950:CKO720951 CUK720950:CUK720951 DEG720950:DEG720951 DOC720950:DOC720951 DXY720950:DXY720951 EHU720950:EHU720951 ERQ720950:ERQ720951 FBM720950:FBM720951 FLI720950:FLI720951 FVE720950:FVE720951 GFA720950:GFA720951 GOW720950:GOW720951 GYS720950:GYS720951 HIO720950:HIO720951 HSK720950:HSK720951 ICG720950:ICG720951 IMC720950:IMC720951 IVY720950:IVY720951 JFU720950:JFU720951 JPQ720950:JPQ720951 JZM720950:JZM720951 KJI720950:KJI720951 KTE720950:KTE720951 LDA720950:LDA720951 LMW720950:LMW720951 LWS720950:LWS720951 MGO720950:MGO720951 MQK720950:MQK720951 NAG720950:NAG720951 NKC720950:NKC720951 NTY720950:NTY720951 ODU720950:ODU720951 ONQ720950:ONQ720951 OXM720950:OXM720951 PHI720950:PHI720951 PRE720950:PRE720951 QBA720950:QBA720951 QKW720950:QKW720951 QUS720950:QUS720951 REO720950:REO720951 ROK720950:ROK720951 RYG720950:RYG720951 SIC720950:SIC720951 SRY720950:SRY720951 TBU720950:TBU720951 TLQ720950:TLQ720951 TVM720950:TVM720951 UFI720950:UFI720951 UPE720950:UPE720951 UZA720950:UZA720951 VIW720950:VIW720951 VSS720950:VSS720951 WCO720950:WCO720951 WMK720950:WMK720951 WWG720950:WWG720951 Y786486:Y786487 JU786486:JU786487 TQ786486:TQ786487 ADM786486:ADM786487 ANI786486:ANI786487 AXE786486:AXE786487 BHA786486:BHA786487 BQW786486:BQW786487 CAS786486:CAS786487 CKO786486:CKO786487 CUK786486:CUK786487 DEG786486:DEG786487 DOC786486:DOC786487 DXY786486:DXY786487 EHU786486:EHU786487 ERQ786486:ERQ786487 FBM786486:FBM786487 FLI786486:FLI786487 FVE786486:FVE786487 GFA786486:GFA786487 GOW786486:GOW786487 GYS786486:GYS786487 HIO786486:HIO786487 HSK786486:HSK786487 ICG786486:ICG786487 IMC786486:IMC786487 IVY786486:IVY786487 JFU786486:JFU786487 JPQ786486:JPQ786487 JZM786486:JZM786487 KJI786486:KJI786487 KTE786486:KTE786487 LDA786486:LDA786487 LMW786486:LMW786487 LWS786486:LWS786487 MGO786486:MGO786487 MQK786486:MQK786487 NAG786486:NAG786487 NKC786486:NKC786487 NTY786486:NTY786487 ODU786486:ODU786487 ONQ786486:ONQ786487 OXM786486:OXM786487 PHI786486:PHI786487 PRE786486:PRE786487 QBA786486:QBA786487 QKW786486:QKW786487 QUS786486:QUS786487 REO786486:REO786487 ROK786486:ROK786487 RYG786486:RYG786487 SIC786486:SIC786487 SRY786486:SRY786487 TBU786486:TBU786487 TLQ786486:TLQ786487 TVM786486:TVM786487 UFI786486:UFI786487 UPE786486:UPE786487 UZA786486:UZA786487 VIW786486:VIW786487 VSS786486:VSS786487 WCO786486:WCO786487 WMK786486:WMK786487 WWG786486:WWG786487 Y852022:Y852023 JU852022:JU852023 TQ852022:TQ852023 ADM852022:ADM852023 ANI852022:ANI852023 AXE852022:AXE852023 BHA852022:BHA852023 BQW852022:BQW852023 CAS852022:CAS852023 CKO852022:CKO852023 CUK852022:CUK852023 DEG852022:DEG852023 DOC852022:DOC852023 DXY852022:DXY852023 EHU852022:EHU852023 ERQ852022:ERQ852023 FBM852022:FBM852023 FLI852022:FLI852023 FVE852022:FVE852023 GFA852022:GFA852023 GOW852022:GOW852023 GYS852022:GYS852023 HIO852022:HIO852023 HSK852022:HSK852023 ICG852022:ICG852023 IMC852022:IMC852023 IVY852022:IVY852023 JFU852022:JFU852023 JPQ852022:JPQ852023 JZM852022:JZM852023 KJI852022:KJI852023 KTE852022:KTE852023 LDA852022:LDA852023 LMW852022:LMW852023 LWS852022:LWS852023 MGO852022:MGO852023 MQK852022:MQK852023 NAG852022:NAG852023 NKC852022:NKC852023 NTY852022:NTY852023 ODU852022:ODU852023 ONQ852022:ONQ852023 OXM852022:OXM852023 PHI852022:PHI852023 PRE852022:PRE852023 QBA852022:QBA852023 QKW852022:QKW852023 QUS852022:QUS852023 REO852022:REO852023 ROK852022:ROK852023 RYG852022:RYG852023 SIC852022:SIC852023 SRY852022:SRY852023 TBU852022:TBU852023 TLQ852022:TLQ852023 TVM852022:TVM852023 UFI852022:UFI852023 UPE852022:UPE852023 UZA852022:UZA852023 VIW852022:VIW852023 VSS852022:VSS852023 WCO852022:WCO852023 WMK852022:WMK852023 WWG852022:WWG852023 Y917558:Y917559 JU917558:JU917559 TQ917558:TQ917559 ADM917558:ADM917559 ANI917558:ANI917559 AXE917558:AXE917559 BHA917558:BHA917559 BQW917558:BQW917559 CAS917558:CAS917559 CKO917558:CKO917559 CUK917558:CUK917559 DEG917558:DEG917559 DOC917558:DOC917559 DXY917558:DXY917559 EHU917558:EHU917559 ERQ917558:ERQ917559 FBM917558:FBM917559 FLI917558:FLI917559 FVE917558:FVE917559 GFA917558:GFA917559 GOW917558:GOW917559 GYS917558:GYS917559 HIO917558:HIO917559 HSK917558:HSK917559 ICG917558:ICG917559 IMC917558:IMC917559 IVY917558:IVY917559 JFU917558:JFU917559 JPQ917558:JPQ917559 JZM917558:JZM917559 KJI917558:KJI917559 KTE917558:KTE917559 LDA917558:LDA917559 LMW917558:LMW917559 LWS917558:LWS917559 MGO917558:MGO917559 MQK917558:MQK917559 NAG917558:NAG917559 NKC917558:NKC917559 NTY917558:NTY917559 ODU917558:ODU917559 ONQ917558:ONQ917559 OXM917558:OXM917559 PHI917558:PHI917559 PRE917558:PRE917559 QBA917558:QBA917559 QKW917558:QKW917559 QUS917558:QUS917559 REO917558:REO917559 ROK917558:ROK917559 RYG917558:RYG917559 SIC917558:SIC917559 SRY917558:SRY917559 TBU917558:TBU917559 TLQ917558:TLQ917559 TVM917558:TVM917559 UFI917558:UFI917559 UPE917558:UPE917559 UZA917558:UZA917559 VIW917558:VIW917559 VSS917558:VSS917559 WCO917558:WCO917559 WMK917558:WMK917559 WWG917558:WWG917559 Y983094:Y983095 JU983094:JU983095 TQ983094:TQ983095 ADM983094:ADM983095 ANI983094:ANI983095 AXE983094:AXE983095 BHA983094:BHA983095 BQW983094:BQW983095 CAS983094:CAS983095 CKO983094:CKO983095 CUK983094:CUK983095 DEG983094:DEG983095 DOC983094:DOC983095 DXY983094:DXY983095 EHU983094:EHU983095 ERQ983094:ERQ983095 FBM983094:FBM983095 FLI983094:FLI983095 FVE983094:FVE983095 GFA983094:GFA983095 GOW983094:GOW983095 GYS983094:GYS983095 HIO983094:HIO983095 HSK983094:HSK983095 ICG983094:ICG983095 IMC983094:IMC983095 IVY983094:IVY983095 JFU983094:JFU983095 JPQ983094:JPQ983095 JZM983094:JZM983095 KJI983094:KJI983095 KTE983094:KTE983095 LDA983094:LDA983095 LMW983094:LMW983095 LWS983094:LWS983095 MGO983094:MGO983095 MQK983094:MQK983095 NAG983094:NAG983095 NKC983094:NKC983095 NTY983094:NTY983095 ODU983094:ODU983095 ONQ983094:ONQ983095 OXM983094:OXM983095 PHI983094:PHI983095 PRE983094:PRE983095 QBA983094:QBA983095 QKW983094:QKW983095 QUS983094:QUS983095 REO983094:REO983095 ROK983094:ROK983095 RYG983094:RYG983095 SIC983094:SIC983095 SRY983094:SRY983095 TBU983094:TBU983095 TLQ983094:TLQ983095 TVM983094:TVM983095 UFI983094:UFI983095 UPE983094:UPE983095 UZA983094:UZA983095 VIW983094:VIW983095 VSS983094:VSS983095 WCO983094:WCO983095 WMK983094:WMK983095 WWG983094:WWG983095 I55:I56 JE55:JE56 TA55:TA56 ACW55:ACW56 AMS55:AMS56 AWO55:AWO56 BGK55:BGK56 BQG55:BQG56 CAC55:CAC56 CJY55:CJY56 CTU55:CTU56 DDQ55:DDQ56 DNM55:DNM56 DXI55:DXI56 EHE55:EHE56 ERA55:ERA56 FAW55:FAW56 FKS55:FKS56 FUO55:FUO56 GEK55:GEK56 GOG55:GOG56 GYC55:GYC56 HHY55:HHY56 HRU55:HRU56 IBQ55:IBQ56 ILM55:ILM56 IVI55:IVI56 JFE55:JFE56 JPA55:JPA56 JYW55:JYW56 KIS55:KIS56 KSO55:KSO56 LCK55:LCK56 LMG55:LMG56 LWC55:LWC56 MFY55:MFY56 MPU55:MPU56 MZQ55:MZQ56 NJM55:NJM56 NTI55:NTI56 ODE55:ODE56 ONA55:ONA56 OWW55:OWW56 PGS55:PGS56 PQO55:PQO56 QAK55:QAK56 QKG55:QKG56 QUC55:QUC56 RDY55:RDY56 RNU55:RNU56 RXQ55:RXQ56 SHM55:SHM56 SRI55:SRI56 TBE55:TBE56 TLA55:TLA56 TUW55:TUW56 UES55:UES56 UOO55:UOO56 UYK55:UYK56 VIG55:VIG56 VSC55:VSC56 WBY55:WBY56 WLU55:WLU56 WVQ55:WVQ56 I65591:I65592 JE65591:JE65592 TA65591:TA65592 ACW65591:ACW65592 AMS65591:AMS65592 AWO65591:AWO65592 BGK65591:BGK65592 BQG65591:BQG65592 CAC65591:CAC65592 CJY65591:CJY65592 CTU65591:CTU65592 DDQ65591:DDQ65592 DNM65591:DNM65592 DXI65591:DXI65592 EHE65591:EHE65592 ERA65591:ERA65592 FAW65591:FAW65592 FKS65591:FKS65592 FUO65591:FUO65592 GEK65591:GEK65592 GOG65591:GOG65592 GYC65591:GYC65592 HHY65591:HHY65592 HRU65591:HRU65592 IBQ65591:IBQ65592 ILM65591:ILM65592 IVI65591:IVI65592 JFE65591:JFE65592 JPA65591:JPA65592 JYW65591:JYW65592 KIS65591:KIS65592 KSO65591:KSO65592 LCK65591:LCK65592 LMG65591:LMG65592 LWC65591:LWC65592 MFY65591:MFY65592 MPU65591:MPU65592 MZQ65591:MZQ65592 NJM65591:NJM65592 NTI65591:NTI65592 ODE65591:ODE65592 ONA65591:ONA65592 OWW65591:OWW65592 PGS65591:PGS65592 PQO65591:PQO65592 QAK65591:QAK65592 QKG65591:QKG65592 QUC65591:QUC65592 RDY65591:RDY65592 RNU65591:RNU65592 RXQ65591:RXQ65592 SHM65591:SHM65592 SRI65591:SRI65592 TBE65591:TBE65592 TLA65591:TLA65592 TUW65591:TUW65592 UES65591:UES65592 UOO65591:UOO65592 UYK65591:UYK65592 VIG65591:VIG65592 VSC65591:VSC65592 WBY65591:WBY65592 WLU65591:WLU65592 WVQ65591:WVQ65592 I131127:I131128 JE131127:JE131128 TA131127:TA131128 ACW131127:ACW131128 AMS131127:AMS131128 AWO131127:AWO131128 BGK131127:BGK131128 BQG131127:BQG131128 CAC131127:CAC131128 CJY131127:CJY131128 CTU131127:CTU131128 DDQ131127:DDQ131128 DNM131127:DNM131128 DXI131127:DXI131128 EHE131127:EHE131128 ERA131127:ERA131128 FAW131127:FAW131128 FKS131127:FKS131128 FUO131127:FUO131128 GEK131127:GEK131128 GOG131127:GOG131128 GYC131127:GYC131128 HHY131127:HHY131128 HRU131127:HRU131128 IBQ131127:IBQ131128 ILM131127:ILM131128 IVI131127:IVI131128 JFE131127:JFE131128 JPA131127:JPA131128 JYW131127:JYW131128 KIS131127:KIS131128 KSO131127:KSO131128 LCK131127:LCK131128 LMG131127:LMG131128 LWC131127:LWC131128 MFY131127:MFY131128 MPU131127:MPU131128 MZQ131127:MZQ131128 NJM131127:NJM131128 NTI131127:NTI131128 ODE131127:ODE131128 ONA131127:ONA131128 OWW131127:OWW131128 PGS131127:PGS131128 PQO131127:PQO131128 QAK131127:QAK131128 QKG131127:QKG131128 QUC131127:QUC131128 RDY131127:RDY131128 RNU131127:RNU131128 RXQ131127:RXQ131128 SHM131127:SHM131128 SRI131127:SRI131128 TBE131127:TBE131128 TLA131127:TLA131128 TUW131127:TUW131128 UES131127:UES131128 UOO131127:UOO131128 UYK131127:UYK131128 VIG131127:VIG131128 VSC131127:VSC131128 WBY131127:WBY131128 WLU131127:WLU131128 WVQ131127:WVQ131128 I196663:I196664 JE196663:JE196664 TA196663:TA196664 ACW196663:ACW196664 AMS196663:AMS196664 AWO196663:AWO196664 BGK196663:BGK196664 BQG196663:BQG196664 CAC196663:CAC196664 CJY196663:CJY196664 CTU196663:CTU196664 DDQ196663:DDQ196664 DNM196663:DNM196664 DXI196663:DXI196664 EHE196663:EHE196664 ERA196663:ERA196664 FAW196663:FAW196664 FKS196663:FKS196664 FUO196663:FUO196664 GEK196663:GEK196664 GOG196663:GOG196664 GYC196663:GYC196664 HHY196663:HHY196664 HRU196663:HRU196664 IBQ196663:IBQ196664 ILM196663:ILM196664 IVI196663:IVI196664 JFE196663:JFE196664 JPA196663:JPA196664 JYW196663:JYW196664 KIS196663:KIS196664 KSO196663:KSO196664 LCK196663:LCK196664 LMG196663:LMG196664 LWC196663:LWC196664 MFY196663:MFY196664 MPU196663:MPU196664 MZQ196663:MZQ196664 NJM196663:NJM196664 NTI196663:NTI196664 ODE196663:ODE196664 ONA196663:ONA196664 OWW196663:OWW196664 PGS196663:PGS196664 PQO196663:PQO196664 QAK196663:QAK196664 QKG196663:QKG196664 QUC196663:QUC196664 RDY196663:RDY196664 RNU196663:RNU196664 RXQ196663:RXQ196664 SHM196663:SHM196664 SRI196663:SRI196664 TBE196663:TBE196664 TLA196663:TLA196664 TUW196663:TUW196664 UES196663:UES196664 UOO196663:UOO196664 UYK196663:UYK196664 VIG196663:VIG196664 VSC196663:VSC196664 WBY196663:WBY196664 WLU196663:WLU196664 WVQ196663:WVQ196664 I262199:I262200 JE262199:JE262200 TA262199:TA262200 ACW262199:ACW262200 AMS262199:AMS262200 AWO262199:AWO262200 BGK262199:BGK262200 BQG262199:BQG262200 CAC262199:CAC262200 CJY262199:CJY262200 CTU262199:CTU262200 DDQ262199:DDQ262200 DNM262199:DNM262200 DXI262199:DXI262200 EHE262199:EHE262200 ERA262199:ERA262200 FAW262199:FAW262200 FKS262199:FKS262200 FUO262199:FUO262200 GEK262199:GEK262200 GOG262199:GOG262200 GYC262199:GYC262200 HHY262199:HHY262200 HRU262199:HRU262200 IBQ262199:IBQ262200 ILM262199:ILM262200 IVI262199:IVI262200 JFE262199:JFE262200 JPA262199:JPA262200 JYW262199:JYW262200 KIS262199:KIS262200 KSO262199:KSO262200 LCK262199:LCK262200 LMG262199:LMG262200 LWC262199:LWC262200 MFY262199:MFY262200 MPU262199:MPU262200 MZQ262199:MZQ262200 NJM262199:NJM262200 NTI262199:NTI262200 ODE262199:ODE262200 ONA262199:ONA262200 OWW262199:OWW262200 PGS262199:PGS262200 PQO262199:PQO262200 QAK262199:QAK262200 QKG262199:QKG262200 QUC262199:QUC262200 RDY262199:RDY262200 RNU262199:RNU262200 RXQ262199:RXQ262200 SHM262199:SHM262200 SRI262199:SRI262200 TBE262199:TBE262200 TLA262199:TLA262200 TUW262199:TUW262200 UES262199:UES262200 UOO262199:UOO262200 UYK262199:UYK262200 VIG262199:VIG262200 VSC262199:VSC262200 WBY262199:WBY262200 WLU262199:WLU262200 WVQ262199:WVQ262200 I327735:I327736 JE327735:JE327736 TA327735:TA327736 ACW327735:ACW327736 AMS327735:AMS327736 AWO327735:AWO327736 BGK327735:BGK327736 BQG327735:BQG327736 CAC327735:CAC327736 CJY327735:CJY327736 CTU327735:CTU327736 DDQ327735:DDQ327736 DNM327735:DNM327736 DXI327735:DXI327736 EHE327735:EHE327736 ERA327735:ERA327736 FAW327735:FAW327736 FKS327735:FKS327736 FUO327735:FUO327736 GEK327735:GEK327736 GOG327735:GOG327736 GYC327735:GYC327736 HHY327735:HHY327736 HRU327735:HRU327736 IBQ327735:IBQ327736 ILM327735:ILM327736 IVI327735:IVI327736 JFE327735:JFE327736 JPA327735:JPA327736 JYW327735:JYW327736 KIS327735:KIS327736 KSO327735:KSO327736 LCK327735:LCK327736 LMG327735:LMG327736 LWC327735:LWC327736 MFY327735:MFY327736 MPU327735:MPU327736 MZQ327735:MZQ327736 NJM327735:NJM327736 NTI327735:NTI327736 ODE327735:ODE327736 ONA327735:ONA327736 OWW327735:OWW327736 PGS327735:PGS327736 PQO327735:PQO327736 QAK327735:QAK327736 QKG327735:QKG327736 QUC327735:QUC327736 RDY327735:RDY327736 RNU327735:RNU327736 RXQ327735:RXQ327736 SHM327735:SHM327736 SRI327735:SRI327736 TBE327735:TBE327736 TLA327735:TLA327736 TUW327735:TUW327736 UES327735:UES327736 UOO327735:UOO327736 UYK327735:UYK327736 VIG327735:VIG327736 VSC327735:VSC327736 WBY327735:WBY327736 WLU327735:WLU327736 WVQ327735:WVQ327736 I393271:I393272 JE393271:JE393272 TA393271:TA393272 ACW393271:ACW393272 AMS393271:AMS393272 AWO393271:AWO393272 BGK393271:BGK393272 BQG393271:BQG393272 CAC393271:CAC393272 CJY393271:CJY393272 CTU393271:CTU393272 DDQ393271:DDQ393272 DNM393271:DNM393272 DXI393271:DXI393272 EHE393271:EHE393272 ERA393271:ERA393272 FAW393271:FAW393272 FKS393271:FKS393272 FUO393271:FUO393272 GEK393271:GEK393272 GOG393271:GOG393272 GYC393271:GYC393272 HHY393271:HHY393272 HRU393271:HRU393272 IBQ393271:IBQ393272 ILM393271:ILM393272 IVI393271:IVI393272 JFE393271:JFE393272 JPA393271:JPA393272 JYW393271:JYW393272 KIS393271:KIS393272 KSO393271:KSO393272 LCK393271:LCK393272 LMG393271:LMG393272 LWC393271:LWC393272 MFY393271:MFY393272 MPU393271:MPU393272 MZQ393271:MZQ393272 NJM393271:NJM393272 NTI393271:NTI393272 ODE393271:ODE393272 ONA393271:ONA393272 OWW393271:OWW393272 PGS393271:PGS393272 PQO393271:PQO393272 QAK393271:QAK393272 QKG393271:QKG393272 QUC393271:QUC393272 RDY393271:RDY393272 RNU393271:RNU393272 RXQ393271:RXQ393272 SHM393271:SHM393272 SRI393271:SRI393272 TBE393271:TBE393272 TLA393271:TLA393272 TUW393271:TUW393272 UES393271:UES393272 UOO393271:UOO393272 UYK393271:UYK393272 VIG393271:VIG393272 VSC393271:VSC393272 WBY393271:WBY393272 WLU393271:WLU393272 WVQ393271:WVQ393272 I458807:I458808 JE458807:JE458808 TA458807:TA458808 ACW458807:ACW458808 AMS458807:AMS458808 AWO458807:AWO458808 BGK458807:BGK458808 BQG458807:BQG458808 CAC458807:CAC458808 CJY458807:CJY458808 CTU458807:CTU458808 DDQ458807:DDQ458808 DNM458807:DNM458808 DXI458807:DXI458808 EHE458807:EHE458808 ERA458807:ERA458808 FAW458807:FAW458808 FKS458807:FKS458808 FUO458807:FUO458808 GEK458807:GEK458808 GOG458807:GOG458808 GYC458807:GYC458808 HHY458807:HHY458808 HRU458807:HRU458808 IBQ458807:IBQ458808 ILM458807:ILM458808 IVI458807:IVI458808 JFE458807:JFE458808 JPA458807:JPA458808 JYW458807:JYW458808 KIS458807:KIS458808 KSO458807:KSO458808 LCK458807:LCK458808 LMG458807:LMG458808 LWC458807:LWC458808 MFY458807:MFY458808 MPU458807:MPU458808 MZQ458807:MZQ458808 NJM458807:NJM458808 NTI458807:NTI458808 ODE458807:ODE458808 ONA458807:ONA458808 OWW458807:OWW458808 PGS458807:PGS458808 PQO458807:PQO458808 QAK458807:QAK458808 QKG458807:QKG458808 QUC458807:QUC458808 RDY458807:RDY458808 RNU458807:RNU458808 RXQ458807:RXQ458808 SHM458807:SHM458808 SRI458807:SRI458808 TBE458807:TBE458808 TLA458807:TLA458808 TUW458807:TUW458808 UES458807:UES458808 UOO458807:UOO458808 UYK458807:UYK458808 VIG458807:VIG458808 VSC458807:VSC458808 WBY458807:WBY458808 WLU458807:WLU458808 WVQ458807:WVQ458808 I524343:I524344 JE524343:JE524344 TA524343:TA524344 ACW524343:ACW524344 AMS524343:AMS524344 AWO524343:AWO524344 BGK524343:BGK524344 BQG524343:BQG524344 CAC524343:CAC524344 CJY524343:CJY524344 CTU524343:CTU524344 DDQ524343:DDQ524344 DNM524343:DNM524344 DXI524343:DXI524344 EHE524343:EHE524344 ERA524343:ERA524344 FAW524343:FAW524344 FKS524343:FKS524344 FUO524343:FUO524344 GEK524343:GEK524344 GOG524343:GOG524344 GYC524343:GYC524344 HHY524343:HHY524344 HRU524343:HRU524344 IBQ524343:IBQ524344 ILM524343:ILM524344 IVI524343:IVI524344 JFE524343:JFE524344 JPA524343:JPA524344 JYW524343:JYW524344 KIS524343:KIS524344 KSO524343:KSO524344 LCK524343:LCK524344 LMG524343:LMG524344 LWC524343:LWC524344 MFY524343:MFY524344 MPU524343:MPU524344 MZQ524343:MZQ524344 NJM524343:NJM524344 NTI524343:NTI524344 ODE524343:ODE524344 ONA524343:ONA524344 OWW524343:OWW524344 PGS524343:PGS524344 PQO524343:PQO524344 QAK524343:QAK524344 QKG524343:QKG524344 QUC524343:QUC524344 RDY524343:RDY524344 RNU524343:RNU524344 RXQ524343:RXQ524344 SHM524343:SHM524344 SRI524343:SRI524344 TBE524343:TBE524344 TLA524343:TLA524344 TUW524343:TUW524344 UES524343:UES524344 UOO524343:UOO524344 UYK524343:UYK524344 VIG524343:VIG524344 VSC524343:VSC524344 WBY524343:WBY524344 WLU524343:WLU524344 WVQ524343:WVQ524344 I589879:I589880 JE589879:JE589880 TA589879:TA589880 ACW589879:ACW589880 AMS589879:AMS589880 AWO589879:AWO589880 BGK589879:BGK589880 BQG589879:BQG589880 CAC589879:CAC589880 CJY589879:CJY589880 CTU589879:CTU589880 DDQ589879:DDQ589880 DNM589879:DNM589880 DXI589879:DXI589880 EHE589879:EHE589880 ERA589879:ERA589880 FAW589879:FAW589880 FKS589879:FKS589880 FUO589879:FUO589880 GEK589879:GEK589880 GOG589879:GOG589880 GYC589879:GYC589880 HHY589879:HHY589880 HRU589879:HRU589880 IBQ589879:IBQ589880 ILM589879:ILM589880 IVI589879:IVI589880 JFE589879:JFE589880 JPA589879:JPA589880 JYW589879:JYW589880 KIS589879:KIS589880 KSO589879:KSO589880 LCK589879:LCK589880 LMG589879:LMG589880 LWC589879:LWC589880 MFY589879:MFY589880 MPU589879:MPU589880 MZQ589879:MZQ589880 NJM589879:NJM589880 NTI589879:NTI589880 ODE589879:ODE589880 ONA589879:ONA589880 OWW589879:OWW589880 PGS589879:PGS589880 PQO589879:PQO589880 QAK589879:QAK589880 QKG589879:QKG589880 QUC589879:QUC589880 RDY589879:RDY589880 RNU589879:RNU589880 RXQ589879:RXQ589880 SHM589879:SHM589880 SRI589879:SRI589880 TBE589879:TBE589880 TLA589879:TLA589880 TUW589879:TUW589880 UES589879:UES589880 UOO589879:UOO589880 UYK589879:UYK589880 VIG589879:VIG589880 VSC589879:VSC589880 WBY589879:WBY589880 WLU589879:WLU589880 WVQ589879:WVQ589880 I655415:I655416 JE655415:JE655416 TA655415:TA655416 ACW655415:ACW655416 AMS655415:AMS655416 AWO655415:AWO655416 BGK655415:BGK655416 BQG655415:BQG655416 CAC655415:CAC655416 CJY655415:CJY655416 CTU655415:CTU655416 DDQ655415:DDQ655416 DNM655415:DNM655416 DXI655415:DXI655416 EHE655415:EHE655416 ERA655415:ERA655416 FAW655415:FAW655416 FKS655415:FKS655416 FUO655415:FUO655416 GEK655415:GEK655416 GOG655415:GOG655416 GYC655415:GYC655416 HHY655415:HHY655416 HRU655415:HRU655416 IBQ655415:IBQ655416 ILM655415:ILM655416 IVI655415:IVI655416 JFE655415:JFE655416 JPA655415:JPA655416 JYW655415:JYW655416 KIS655415:KIS655416 KSO655415:KSO655416 LCK655415:LCK655416 LMG655415:LMG655416 LWC655415:LWC655416 MFY655415:MFY655416 MPU655415:MPU655416 MZQ655415:MZQ655416 NJM655415:NJM655416 NTI655415:NTI655416 ODE655415:ODE655416 ONA655415:ONA655416 OWW655415:OWW655416 PGS655415:PGS655416 PQO655415:PQO655416 QAK655415:QAK655416 QKG655415:QKG655416 QUC655415:QUC655416 RDY655415:RDY655416 RNU655415:RNU655416 RXQ655415:RXQ655416 SHM655415:SHM655416 SRI655415:SRI655416 TBE655415:TBE655416 TLA655415:TLA655416 TUW655415:TUW655416 UES655415:UES655416 UOO655415:UOO655416 UYK655415:UYK655416 VIG655415:VIG655416 VSC655415:VSC655416 WBY655415:WBY655416 WLU655415:WLU655416 WVQ655415:WVQ655416 I720951:I720952 JE720951:JE720952 TA720951:TA720952 ACW720951:ACW720952 AMS720951:AMS720952 AWO720951:AWO720952 BGK720951:BGK720952 BQG720951:BQG720952 CAC720951:CAC720952 CJY720951:CJY720952 CTU720951:CTU720952 DDQ720951:DDQ720952 DNM720951:DNM720952 DXI720951:DXI720952 EHE720951:EHE720952 ERA720951:ERA720952 FAW720951:FAW720952 FKS720951:FKS720952 FUO720951:FUO720952 GEK720951:GEK720952 GOG720951:GOG720952 GYC720951:GYC720952 HHY720951:HHY720952 HRU720951:HRU720952 IBQ720951:IBQ720952 ILM720951:ILM720952 IVI720951:IVI720952 JFE720951:JFE720952 JPA720951:JPA720952 JYW720951:JYW720952 KIS720951:KIS720952 KSO720951:KSO720952 LCK720951:LCK720952 LMG720951:LMG720952 LWC720951:LWC720952 MFY720951:MFY720952 MPU720951:MPU720952 MZQ720951:MZQ720952 NJM720951:NJM720952 NTI720951:NTI720952 ODE720951:ODE720952 ONA720951:ONA720952 OWW720951:OWW720952 PGS720951:PGS720952 PQO720951:PQO720952 QAK720951:QAK720952 QKG720951:QKG720952 QUC720951:QUC720952 RDY720951:RDY720952 RNU720951:RNU720952 RXQ720951:RXQ720952 SHM720951:SHM720952 SRI720951:SRI720952 TBE720951:TBE720952 TLA720951:TLA720952 TUW720951:TUW720952 UES720951:UES720952 UOO720951:UOO720952 UYK720951:UYK720952 VIG720951:VIG720952 VSC720951:VSC720952 WBY720951:WBY720952 WLU720951:WLU720952 WVQ720951:WVQ720952 I786487:I786488 JE786487:JE786488 TA786487:TA786488 ACW786487:ACW786488 AMS786487:AMS786488 AWO786487:AWO786488 BGK786487:BGK786488 BQG786487:BQG786488 CAC786487:CAC786488 CJY786487:CJY786488 CTU786487:CTU786488 DDQ786487:DDQ786488 DNM786487:DNM786488 DXI786487:DXI786488 EHE786487:EHE786488 ERA786487:ERA786488 FAW786487:FAW786488 FKS786487:FKS786488 FUO786487:FUO786488 GEK786487:GEK786488 GOG786487:GOG786488 GYC786487:GYC786488 HHY786487:HHY786488 HRU786487:HRU786488 IBQ786487:IBQ786488 ILM786487:ILM786488 IVI786487:IVI786488 JFE786487:JFE786488 JPA786487:JPA786488 JYW786487:JYW786488 KIS786487:KIS786488 KSO786487:KSO786488 LCK786487:LCK786488 LMG786487:LMG786488 LWC786487:LWC786488 MFY786487:MFY786488 MPU786487:MPU786488 MZQ786487:MZQ786488 NJM786487:NJM786488 NTI786487:NTI786488 ODE786487:ODE786488 ONA786487:ONA786488 OWW786487:OWW786488 PGS786487:PGS786488 PQO786487:PQO786488 QAK786487:QAK786488 QKG786487:QKG786488 QUC786487:QUC786488 RDY786487:RDY786488 RNU786487:RNU786488 RXQ786487:RXQ786488 SHM786487:SHM786488 SRI786487:SRI786488 TBE786487:TBE786488 TLA786487:TLA786488 TUW786487:TUW786488 UES786487:UES786488 UOO786487:UOO786488 UYK786487:UYK786488 VIG786487:VIG786488 VSC786487:VSC786488 WBY786487:WBY786488 WLU786487:WLU786488 WVQ786487:WVQ786488 I852023:I852024 JE852023:JE852024 TA852023:TA852024 ACW852023:ACW852024 AMS852023:AMS852024 AWO852023:AWO852024 BGK852023:BGK852024 BQG852023:BQG852024 CAC852023:CAC852024 CJY852023:CJY852024 CTU852023:CTU852024 DDQ852023:DDQ852024 DNM852023:DNM852024 DXI852023:DXI852024 EHE852023:EHE852024 ERA852023:ERA852024 FAW852023:FAW852024 FKS852023:FKS852024 FUO852023:FUO852024 GEK852023:GEK852024 GOG852023:GOG852024 GYC852023:GYC852024 HHY852023:HHY852024 HRU852023:HRU852024 IBQ852023:IBQ852024 ILM852023:ILM852024 IVI852023:IVI852024 JFE852023:JFE852024 JPA852023:JPA852024 JYW852023:JYW852024 KIS852023:KIS852024 KSO852023:KSO852024 LCK852023:LCK852024 LMG852023:LMG852024 LWC852023:LWC852024 MFY852023:MFY852024 MPU852023:MPU852024 MZQ852023:MZQ852024 NJM852023:NJM852024 NTI852023:NTI852024 ODE852023:ODE852024 ONA852023:ONA852024 OWW852023:OWW852024 PGS852023:PGS852024 PQO852023:PQO852024 QAK852023:QAK852024 QKG852023:QKG852024 QUC852023:QUC852024 RDY852023:RDY852024 RNU852023:RNU852024 RXQ852023:RXQ852024 SHM852023:SHM852024 SRI852023:SRI852024 TBE852023:TBE852024 TLA852023:TLA852024 TUW852023:TUW852024 UES852023:UES852024 UOO852023:UOO852024 UYK852023:UYK852024 VIG852023:VIG852024 VSC852023:VSC852024 WBY852023:WBY852024 WLU852023:WLU852024 WVQ852023:WVQ852024 I917559:I917560 JE917559:JE917560 TA917559:TA917560 ACW917559:ACW917560 AMS917559:AMS917560 AWO917559:AWO917560 BGK917559:BGK917560 BQG917559:BQG917560 CAC917559:CAC917560 CJY917559:CJY917560 CTU917559:CTU917560 DDQ917559:DDQ917560 DNM917559:DNM917560 DXI917559:DXI917560 EHE917559:EHE917560 ERA917559:ERA917560 FAW917559:FAW917560 FKS917559:FKS917560 FUO917559:FUO917560 GEK917559:GEK917560 GOG917559:GOG917560 GYC917559:GYC917560 HHY917559:HHY917560 HRU917559:HRU917560 IBQ917559:IBQ917560 ILM917559:ILM917560 IVI917559:IVI917560 JFE917559:JFE917560 JPA917559:JPA917560 JYW917559:JYW917560 KIS917559:KIS917560 KSO917559:KSO917560 LCK917559:LCK917560 LMG917559:LMG917560 LWC917559:LWC917560 MFY917559:MFY917560 MPU917559:MPU917560 MZQ917559:MZQ917560 NJM917559:NJM917560 NTI917559:NTI917560 ODE917559:ODE917560 ONA917559:ONA917560 OWW917559:OWW917560 PGS917559:PGS917560 PQO917559:PQO917560 QAK917559:QAK917560 QKG917559:QKG917560 QUC917559:QUC917560 RDY917559:RDY917560 RNU917559:RNU917560 RXQ917559:RXQ917560 SHM917559:SHM917560 SRI917559:SRI917560 TBE917559:TBE917560 TLA917559:TLA917560 TUW917559:TUW917560 UES917559:UES917560 UOO917559:UOO917560 UYK917559:UYK917560 VIG917559:VIG917560 VSC917559:VSC917560 WBY917559:WBY917560 WLU917559:WLU917560 WVQ917559:WVQ917560 I983095:I983096 JE983095:JE983096 TA983095:TA983096 ACW983095:ACW983096 AMS983095:AMS983096 AWO983095:AWO983096 BGK983095:BGK983096 BQG983095:BQG983096 CAC983095:CAC983096 CJY983095:CJY983096 CTU983095:CTU983096 DDQ983095:DDQ983096 DNM983095:DNM983096 DXI983095:DXI983096 EHE983095:EHE983096 ERA983095:ERA983096 FAW983095:FAW983096 FKS983095:FKS983096 FUO983095:FUO983096 GEK983095:GEK983096 GOG983095:GOG983096 GYC983095:GYC983096 HHY983095:HHY983096 HRU983095:HRU983096 IBQ983095:IBQ983096 ILM983095:ILM983096 IVI983095:IVI983096 JFE983095:JFE983096 JPA983095:JPA983096 JYW983095:JYW983096 KIS983095:KIS983096 KSO983095:KSO983096 LCK983095:LCK983096 LMG983095:LMG983096 LWC983095:LWC983096 MFY983095:MFY983096 MPU983095:MPU983096 MZQ983095:MZQ983096 NJM983095:NJM983096 NTI983095:NTI983096 ODE983095:ODE983096 ONA983095:ONA983096 OWW983095:OWW983096 PGS983095:PGS983096 PQO983095:PQO983096 QAK983095:QAK983096 QKG983095:QKG983096 QUC983095:QUC983096 RDY983095:RDY983096 RNU983095:RNU983096 RXQ983095:RXQ983096 SHM983095:SHM983096 SRI983095:SRI983096 TBE983095:TBE983096 TLA983095:TLA983096 TUW983095:TUW983096 UES983095:UES983096 UOO983095:UOO983096 UYK983095:UYK983096 VIG983095:VIG983096 VSC983095:VSC983096 WBY983095:WBY983096 WLU983095:WLU983096 WVQ983095:WVQ983096 U54:U55 JQ54:JQ55 TM54:TM55 ADI54:ADI55 ANE54:ANE55 AXA54:AXA55 BGW54:BGW55 BQS54:BQS55 CAO54:CAO55 CKK54:CKK55 CUG54:CUG55 DEC54:DEC55 DNY54:DNY55 DXU54:DXU55 EHQ54:EHQ55 ERM54:ERM55 FBI54:FBI55 FLE54:FLE55 FVA54:FVA55 GEW54:GEW55 GOS54:GOS55 GYO54:GYO55 HIK54:HIK55 HSG54:HSG55 ICC54:ICC55 ILY54:ILY55 IVU54:IVU55 JFQ54:JFQ55 JPM54:JPM55 JZI54:JZI55 KJE54:KJE55 KTA54:KTA55 LCW54:LCW55 LMS54:LMS55 LWO54:LWO55 MGK54:MGK55 MQG54:MQG55 NAC54:NAC55 NJY54:NJY55 NTU54:NTU55 ODQ54:ODQ55 ONM54:ONM55 OXI54:OXI55 PHE54:PHE55 PRA54:PRA55 QAW54:QAW55 QKS54:QKS55 QUO54:QUO55 REK54:REK55 ROG54:ROG55 RYC54:RYC55 SHY54:SHY55 SRU54:SRU55 TBQ54:TBQ55 TLM54:TLM55 TVI54:TVI55 UFE54:UFE55 UPA54:UPA55 UYW54:UYW55 VIS54:VIS55 VSO54:VSO55 WCK54:WCK55 WMG54:WMG55 WWC54:WWC55 U65590:U65591 JQ65590:JQ65591 TM65590:TM65591 ADI65590:ADI65591 ANE65590:ANE65591 AXA65590:AXA65591 BGW65590:BGW65591 BQS65590:BQS65591 CAO65590:CAO65591 CKK65590:CKK65591 CUG65590:CUG65591 DEC65590:DEC65591 DNY65590:DNY65591 DXU65590:DXU65591 EHQ65590:EHQ65591 ERM65590:ERM65591 FBI65590:FBI65591 FLE65590:FLE65591 FVA65590:FVA65591 GEW65590:GEW65591 GOS65590:GOS65591 GYO65590:GYO65591 HIK65590:HIK65591 HSG65590:HSG65591 ICC65590:ICC65591 ILY65590:ILY65591 IVU65590:IVU65591 JFQ65590:JFQ65591 JPM65590:JPM65591 JZI65590:JZI65591 KJE65590:KJE65591 KTA65590:KTA65591 LCW65590:LCW65591 LMS65590:LMS65591 LWO65590:LWO65591 MGK65590:MGK65591 MQG65590:MQG65591 NAC65590:NAC65591 NJY65590:NJY65591 NTU65590:NTU65591 ODQ65590:ODQ65591 ONM65590:ONM65591 OXI65590:OXI65591 PHE65590:PHE65591 PRA65590:PRA65591 QAW65590:QAW65591 QKS65590:QKS65591 QUO65590:QUO65591 REK65590:REK65591 ROG65590:ROG65591 RYC65590:RYC65591 SHY65590:SHY65591 SRU65590:SRU65591 TBQ65590:TBQ65591 TLM65590:TLM65591 TVI65590:TVI65591 UFE65590:UFE65591 UPA65590:UPA65591 UYW65590:UYW65591 VIS65590:VIS65591 VSO65590:VSO65591 WCK65590:WCK65591 WMG65590:WMG65591 WWC65590:WWC65591 U131126:U131127 JQ131126:JQ131127 TM131126:TM131127 ADI131126:ADI131127 ANE131126:ANE131127 AXA131126:AXA131127 BGW131126:BGW131127 BQS131126:BQS131127 CAO131126:CAO131127 CKK131126:CKK131127 CUG131126:CUG131127 DEC131126:DEC131127 DNY131126:DNY131127 DXU131126:DXU131127 EHQ131126:EHQ131127 ERM131126:ERM131127 FBI131126:FBI131127 FLE131126:FLE131127 FVA131126:FVA131127 GEW131126:GEW131127 GOS131126:GOS131127 GYO131126:GYO131127 HIK131126:HIK131127 HSG131126:HSG131127 ICC131126:ICC131127 ILY131126:ILY131127 IVU131126:IVU131127 JFQ131126:JFQ131127 JPM131126:JPM131127 JZI131126:JZI131127 KJE131126:KJE131127 KTA131126:KTA131127 LCW131126:LCW131127 LMS131126:LMS131127 LWO131126:LWO131127 MGK131126:MGK131127 MQG131126:MQG131127 NAC131126:NAC131127 NJY131126:NJY131127 NTU131126:NTU131127 ODQ131126:ODQ131127 ONM131126:ONM131127 OXI131126:OXI131127 PHE131126:PHE131127 PRA131126:PRA131127 QAW131126:QAW131127 QKS131126:QKS131127 QUO131126:QUO131127 REK131126:REK131127 ROG131126:ROG131127 RYC131126:RYC131127 SHY131126:SHY131127 SRU131126:SRU131127 TBQ131126:TBQ131127 TLM131126:TLM131127 TVI131126:TVI131127 UFE131126:UFE131127 UPA131126:UPA131127 UYW131126:UYW131127 VIS131126:VIS131127 VSO131126:VSO131127 WCK131126:WCK131127 WMG131126:WMG131127 WWC131126:WWC131127 U196662:U196663 JQ196662:JQ196663 TM196662:TM196663 ADI196662:ADI196663 ANE196662:ANE196663 AXA196662:AXA196663 BGW196662:BGW196663 BQS196662:BQS196663 CAO196662:CAO196663 CKK196662:CKK196663 CUG196662:CUG196663 DEC196662:DEC196663 DNY196662:DNY196663 DXU196662:DXU196663 EHQ196662:EHQ196663 ERM196662:ERM196663 FBI196662:FBI196663 FLE196662:FLE196663 FVA196662:FVA196663 GEW196662:GEW196663 GOS196662:GOS196663 GYO196662:GYO196663 HIK196662:HIK196663 HSG196662:HSG196663 ICC196662:ICC196663 ILY196662:ILY196663 IVU196662:IVU196663 JFQ196662:JFQ196663 JPM196662:JPM196663 JZI196662:JZI196663 KJE196662:KJE196663 KTA196662:KTA196663 LCW196662:LCW196663 LMS196662:LMS196663 LWO196662:LWO196663 MGK196662:MGK196663 MQG196662:MQG196663 NAC196662:NAC196663 NJY196662:NJY196663 NTU196662:NTU196663 ODQ196662:ODQ196663 ONM196662:ONM196663 OXI196662:OXI196663 PHE196662:PHE196663 PRA196662:PRA196663 QAW196662:QAW196663 QKS196662:QKS196663 QUO196662:QUO196663 REK196662:REK196663 ROG196662:ROG196663 RYC196662:RYC196663 SHY196662:SHY196663 SRU196662:SRU196663 TBQ196662:TBQ196663 TLM196662:TLM196663 TVI196662:TVI196663 UFE196662:UFE196663 UPA196662:UPA196663 UYW196662:UYW196663 VIS196662:VIS196663 VSO196662:VSO196663 WCK196662:WCK196663 WMG196662:WMG196663 WWC196662:WWC196663 U262198:U262199 JQ262198:JQ262199 TM262198:TM262199 ADI262198:ADI262199 ANE262198:ANE262199 AXA262198:AXA262199 BGW262198:BGW262199 BQS262198:BQS262199 CAO262198:CAO262199 CKK262198:CKK262199 CUG262198:CUG262199 DEC262198:DEC262199 DNY262198:DNY262199 DXU262198:DXU262199 EHQ262198:EHQ262199 ERM262198:ERM262199 FBI262198:FBI262199 FLE262198:FLE262199 FVA262198:FVA262199 GEW262198:GEW262199 GOS262198:GOS262199 GYO262198:GYO262199 HIK262198:HIK262199 HSG262198:HSG262199 ICC262198:ICC262199 ILY262198:ILY262199 IVU262198:IVU262199 JFQ262198:JFQ262199 JPM262198:JPM262199 JZI262198:JZI262199 KJE262198:KJE262199 KTA262198:KTA262199 LCW262198:LCW262199 LMS262198:LMS262199 LWO262198:LWO262199 MGK262198:MGK262199 MQG262198:MQG262199 NAC262198:NAC262199 NJY262198:NJY262199 NTU262198:NTU262199 ODQ262198:ODQ262199 ONM262198:ONM262199 OXI262198:OXI262199 PHE262198:PHE262199 PRA262198:PRA262199 QAW262198:QAW262199 QKS262198:QKS262199 QUO262198:QUO262199 REK262198:REK262199 ROG262198:ROG262199 RYC262198:RYC262199 SHY262198:SHY262199 SRU262198:SRU262199 TBQ262198:TBQ262199 TLM262198:TLM262199 TVI262198:TVI262199 UFE262198:UFE262199 UPA262198:UPA262199 UYW262198:UYW262199 VIS262198:VIS262199 VSO262198:VSO262199 WCK262198:WCK262199 WMG262198:WMG262199 WWC262198:WWC262199 U327734:U327735 JQ327734:JQ327735 TM327734:TM327735 ADI327734:ADI327735 ANE327734:ANE327735 AXA327734:AXA327735 BGW327734:BGW327735 BQS327734:BQS327735 CAO327734:CAO327735 CKK327734:CKK327735 CUG327734:CUG327735 DEC327734:DEC327735 DNY327734:DNY327735 DXU327734:DXU327735 EHQ327734:EHQ327735 ERM327734:ERM327735 FBI327734:FBI327735 FLE327734:FLE327735 FVA327734:FVA327735 GEW327734:GEW327735 GOS327734:GOS327735 GYO327734:GYO327735 HIK327734:HIK327735 HSG327734:HSG327735 ICC327734:ICC327735 ILY327734:ILY327735 IVU327734:IVU327735 JFQ327734:JFQ327735 JPM327734:JPM327735 JZI327734:JZI327735 KJE327734:KJE327735 KTA327734:KTA327735 LCW327734:LCW327735 LMS327734:LMS327735 LWO327734:LWO327735 MGK327734:MGK327735 MQG327734:MQG327735 NAC327734:NAC327735 NJY327734:NJY327735 NTU327734:NTU327735 ODQ327734:ODQ327735 ONM327734:ONM327735 OXI327734:OXI327735 PHE327734:PHE327735 PRA327734:PRA327735 QAW327734:QAW327735 QKS327734:QKS327735 QUO327734:QUO327735 REK327734:REK327735 ROG327734:ROG327735 RYC327734:RYC327735 SHY327734:SHY327735 SRU327734:SRU327735 TBQ327734:TBQ327735 TLM327734:TLM327735 TVI327734:TVI327735 UFE327734:UFE327735 UPA327734:UPA327735 UYW327734:UYW327735 VIS327734:VIS327735 VSO327734:VSO327735 WCK327734:WCK327735 WMG327734:WMG327735 WWC327734:WWC327735 U393270:U393271 JQ393270:JQ393271 TM393270:TM393271 ADI393270:ADI393271 ANE393270:ANE393271 AXA393270:AXA393271 BGW393270:BGW393271 BQS393270:BQS393271 CAO393270:CAO393271 CKK393270:CKK393271 CUG393270:CUG393271 DEC393270:DEC393271 DNY393270:DNY393271 DXU393270:DXU393271 EHQ393270:EHQ393271 ERM393270:ERM393271 FBI393270:FBI393271 FLE393270:FLE393271 FVA393270:FVA393271 GEW393270:GEW393271 GOS393270:GOS393271 GYO393270:GYO393271 HIK393270:HIK393271 HSG393270:HSG393271 ICC393270:ICC393271 ILY393270:ILY393271 IVU393270:IVU393271 JFQ393270:JFQ393271 JPM393270:JPM393271 JZI393270:JZI393271 KJE393270:KJE393271 KTA393270:KTA393271 LCW393270:LCW393271 LMS393270:LMS393271 LWO393270:LWO393271 MGK393270:MGK393271 MQG393270:MQG393271 NAC393270:NAC393271 NJY393270:NJY393271 NTU393270:NTU393271 ODQ393270:ODQ393271 ONM393270:ONM393271 OXI393270:OXI393271 PHE393270:PHE393271 PRA393270:PRA393271 QAW393270:QAW393271 QKS393270:QKS393271 QUO393270:QUO393271 REK393270:REK393271 ROG393270:ROG393271 RYC393270:RYC393271 SHY393270:SHY393271 SRU393270:SRU393271 TBQ393270:TBQ393271 TLM393270:TLM393271 TVI393270:TVI393271 UFE393270:UFE393271 UPA393270:UPA393271 UYW393270:UYW393271 VIS393270:VIS393271 VSO393270:VSO393271 WCK393270:WCK393271 WMG393270:WMG393271 WWC393270:WWC393271 U458806:U458807 JQ458806:JQ458807 TM458806:TM458807 ADI458806:ADI458807 ANE458806:ANE458807 AXA458806:AXA458807 BGW458806:BGW458807 BQS458806:BQS458807 CAO458806:CAO458807 CKK458806:CKK458807 CUG458806:CUG458807 DEC458806:DEC458807 DNY458806:DNY458807 DXU458806:DXU458807 EHQ458806:EHQ458807 ERM458806:ERM458807 FBI458806:FBI458807 FLE458806:FLE458807 FVA458806:FVA458807 GEW458806:GEW458807 GOS458806:GOS458807 GYO458806:GYO458807 HIK458806:HIK458807 HSG458806:HSG458807 ICC458806:ICC458807 ILY458806:ILY458807 IVU458806:IVU458807 JFQ458806:JFQ458807 JPM458806:JPM458807 JZI458806:JZI458807 KJE458806:KJE458807 KTA458806:KTA458807 LCW458806:LCW458807 LMS458806:LMS458807 LWO458806:LWO458807 MGK458806:MGK458807 MQG458806:MQG458807 NAC458806:NAC458807 NJY458806:NJY458807 NTU458806:NTU458807 ODQ458806:ODQ458807 ONM458806:ONM458807 OXI458806:OXI458807 PHE458806:PHE458807 PRA458806:PRA458807 QAW458806:QAW458807 QKS458806:QKS458807 QUO458806:QUO458807 REK458806:REK458807 ROG458806:ROG458807 RYC458806:RYC458807 SHY458806:SHY458807 SRU458806:SRU458807 TBQ458806:TBQ458807 TLM458806:TLM458807 TVI458806:TVI458807 UFE458806:UFE458807 UPA458806:UPA458807 UYW458806:UYW458807 VIS458806:VIS458807 VSO458806:VSO458807 WCK458806:WCK458807 WMG458806:WMG458807 WWC458806:WWC458807 U524342:U524343 JQ524342:JQ524343 TM524342:TM524343 ADI524342:ADI524343 ANE524342:ANE524343 AXA524342:AXA524343 BGW524342:BGW524343 BQS524342:BQS524343 CAO524342:CAO524343 CKK524342:CKK524343 CUG524342:CUG524343 DEC524342:DEC524343 DNY524342:DNY524343 DXU524342:DXU524343 EHQ524342:EHQ524343 ERM524342:ERM524343 FBI524342:FBI524343 FLE524342:FLE524343 FVA524342:FVA524343 GEW524342:GEW524343 GOS524342:GOS524343 GYO524342:GYO524343 HIK524342:HIK524343 HSG524342:HSG524343 ICC524342:ICC524343 ILY524342:ILY524343 IVU524342:IVU524343 JFQ524342:JFQ524343 JPM524342:JPM524343 JZI524342:JZI524343 KJE524342:KJE524343 KTA524342:KTA524343 LCW524342:LCW524343 LMS524342:LMS524343 LWO524342:LWO524343 MGK524342:MGK524343 MQG524342:MQG524343 NAC524342:NAC524343 NJY524342:NJY524343 NTU524342:NTU524343 ODQ524342:ODQ524343 ONM524342:ONM524343 OXI524342:OXI524343 PHE524342:PHE524343 PRA524342:PRA524343 QAW524342:QAW524343 QKS524342:QKS524343 QUO524342:QUO524343 REK524342:REK524343 ROG524342:ROG524343 RYC524342:RYC524343 SHY524342:SHY524343 SRU524342:SRU524343 TBQ524342:TBQ524343 TLM524342:TLM524343 TVI524342:TVI524343 UFE524342:UFE524343 UPA524342:UPA524343 UYW524342:UYW524343 VIS524342:VIS524343 VSO524342:VSO524343 WCK524342:WCK524343 WMG524342:WMG524343 WWC524342:WWC524343 U589878:U589879 JQ589878:JQ589879 TM589878:TM589879 ADI589878:ADI589879 ANE589878:ANE589879 AXA589878:AXA589879 BGW589878:BGW589879 BQS589878:BQS589879 CAO589878:CAO589879 CKK589878:CKK589879 CUG589878:CUG589879 DEC589878:DEC589879 DNY589878:DNY589879 DXU589878:DXU589879 EHQ589878:EHQ589879 ERM589878:ERM589879 FBI589878:FBI589879 FLE589878:FLE589879 FVA589878:FVA589879 GEW589878:GEW589879 GOS589878:GOS589879 GYO589878:GYO589879 HIK589878:HIK589879 HSG589878:HSG589879 ICC589878:ICC589879 ILY589878:ILY589879 IVU589878:IVU589879 JFQ589878:JFQ589879 JPM589878:JPM589879 JZI589878:JZI589879 KJE589878:KJE589879 KTA589878:KTA589879 LCW589878:LCW589879 LMS589878:LMS589879 LWO589878:LWO589879 MGK589878:MGK589879 MQG589878:MQG589879 NAC589878:NAC589879 NJY589878:NJY589879 NTU589878:NTU589879 ODQ589878:ODQ589879 ONM589878:ONM589879 OXI589878:OXI589879 PHE589878:PHE589879 PRA589878:PRA589879 QAW589878:QAW589879 QKS589878:QKS589879 QUO589878:QUO589879 REK589878:REK589879 ROG589878:ROG589879 RYC589878:RYC589879 SHY589878:SHY589879 SRU589878:SRU589879 TBQ589878:TBQ589879 TLM589878:TLM589879 TVI589878:TVI589879 UFE589878:UFE589879 UPA589878:UPA589879 UYW589878:UYW589879 VIS589878:VIS589879 VSO589878:VSO589879 WCK589878:WCK589879 WMG589878:WMG589879 WWC589878:WWC589879 U655414:U655415 JQ655414:JQ655415 TM655414:TM655415 ADI655414:ADI655415 ANE655414:ANE655415 AXA655414:AXA655415 BGW655414:BGW655415 BQS655414:BQS655415 CAO655414:CAO655415 CKK655414:CKK655415 CUG655414:CUG655415 DEC655414:DEC655415 DNY655414:DNY655415 DXU655414:DXU655415 EHQ655414:EHQ655415 ERM655414:ERM655415 FBI655414:FBI655415 FLE655414:FLE655415 FVA655414:FVA655415 GEW655414:GEW655415 GOS655414:GOS655415 GYO655414:GYO655415 HIK655414:HIK655415 HSG655414:HSG655415 ICC655414:ICC655415 ILY655414:ILY655415 IVU655414:IVU655415 JFQ655414:JFQ655415 JPM655414:JPM655415 JZI655414:JZI655415 KJE655414:KJE655415 KTA655414:KTA655415 LCW655414:LCW655415 LMS655414:LMS655415 LWO655414:LWO655415 MGK655414:MGK655415 MQG655414:MQG655415 NAC655414:NAC655415 NJY655414:NJY655415 NTU655414:NTU655415 ODQ655414:ODQ655415 ONM655414:ONM655415 OXI655414:OXI655415 PHE655414:PHE655415 PRA655414:PRA655415 QAW655414:QAW655415 QKS655414:QKS655415 QUO655414:QUO655415 REK655414:REK655415 ROG655414:ROG655415 RYC655414:RYC655415 SHY655414:SHY655415 SRU655414:SRU655415 TBQ655414:TBQ655415 TLM655414:TLM655415 TVI655414:TVI655415 UFE655414:UFE655415 UPA655414:UPA655415 UYW655414:UYW655415 VIS655414:VIS655415 VSO655414:VSO655415 WCK655414:WCK655415 WMG655414:WMG655415 WWC655414:WWC655415 U720950:U720951 JQ720950:JQ720951 TM720950:TM720951 ADI720950:ADI720951 ANE720950:ANE720951 AXA720950:AXA720951 BGW720950:BGW720951 BQS720950:BQS720951 CAO720950:CAO720951 CKK720950:CKK720951 CUG720950:CUG720951 DEC720950:DEC720951 DNY720950:DNY720951 DXU720950:DXU720951 EHQ720950:EHQ720951 ERM720950:ERM720951 FBI720950:FBI720951 FLE720950:FLE720951 FVA720950:FVA720951 GEW720950:GEW720951 GOS720950:GOS720951 GYO720950:GYO720951 HIK720950:HIK720951 HSG720950:HSG720951 ICC720950:ICC720951 ILY720950:ILY720951 IVU720950:IVU720951 JFQ720950:JFQ720951 JPM720950:JPM720951 JZI720950:JZI720951 KJE720950:KJE720951 KTA720950:KTA720951 LCW720950:LCW720951 LMS720950:LMS720951 LWO720950:LWO720951 MGK720950:MGK720951 MQG720950:MQG720951 NAC720950:NAC720951 NJY720950:NJY720951 NTU720950:NTU720951 ODQ720950:ODQ720951 ONM720950:ONM720951 OXI720950:OXI720951 PHE720950:PHE720951 PRA720950:PRA720951 QAW720950:QAW720951 QKS720950:QKS720951 QUO720950:QUO720951 REK720950:REK720951 ROG720950:ROG720951 RYC720950:RYC720951 SHY720950:SHY720951 SRU720950:SRU720951 TBQ720950:TBQ720951 TLM720950:TLM720951 TVI720950:TVI720951 UFE720950:UFE720951 UPA720950:UPA720951 UYW720950:UYW720951 VIS720950:VIS720951 VSO720950:VSO720951 WCK720950:WCK720951 WMG720950:WMG720951 WWC720950:WWC720951 U786486:U786487 JQ786486:JQ786487 TM786486:TM786487 ADI786486:ADI786487 ANE786486:ANE786487 AXA786486:AXA786487 BGW786486:BGW786487 BQS786486:BQS786487 CAO786486:CAO786487 CKK786486:CKK786487 CUG786486:CUG786487 DEC786486:DEC786487 DNY786486:DNY786487 DXU786486:DXU786487 EHQ786486:EHQ786487 ERM786486:ERM786487 FBI786486:FBI786487 FLE786486:FLE786487 FVA786486:FVA786487 GEW786486:GEW786487 GOS786486:GOS786487 GYO786486:GYO786487 HIK786486:HIK786487 HSG786486:HSG786487 ICC786486:ICC786487 ILY786486:ILY786487 IVU786486:IVU786487 JFQ786486:JFQ786487 JPM786486:JPM786487 JZI786486:JZI786487 KJE786486:KJE786487 KTA786486:KTA786487 LCW786486:LCW786487 LMS786486:LMS786487 LWO786486:LWO786487 MGK786486:MGK786487 MQG786486:MQG786487 NAC786486:NAC786487 NJY786486:NJY786487 NTU786486:NTU786487 ODQ786486:ODQ786487 ONM786486:ONM786487 OXI786486:OXI786487 PHE786486:PHE786487 PRA786486:PRA786487 QAW786486:QAW786487 QKS786486:QKS786487 QUO786486:QUO786487 REK786486:REK786487 ROG786486:ROG786487 RYC786486:RYC786487 SHY786486:SHY786487 SRU786486:SRU786487 TBQ786486:TBQ786487 TLM786486:TLM786487 TVI786486:TVI786487 UFE786486:UFE786487 UPA786486:UPA786487 UYW786486:UYW786487 VIS786486:VIS786487 VSO786486:VSO786487 WCK786486:WCK786487 WMG786486:WMG786487 WWC786486:WWC786487 U852022:U852023 JQ852022:JQ852023 TM852022:TM852023 ADI852022:ADI852023 ANE852022:ANE852023 AXA852022:AXA852023 BGW852022:BGW852023 BQS852022:BQS852023 CAO852022:CAO852023 CKK852022:CKK852023 CUG852022:CUG852023 DEC852022:DEC852023 DNY852022:DNY852023 DXU852022:DXU852023 EHQ852022:EHQ852023 ERM852022:ERM852023 FBI852022:FBI852023 FLE852022:FLE852023 FVA852022:FVA852023 GEW852022:GEW852023 GOS852022:GOS852023 GYO852022:GYO852023 HIK852022:HIK852023 HSG852022:HSG852023 ICC852022:ICC852023 ILY852022:ILY852023 IVU852022:IVU852023 JFQ852022:JFQ852023 JPM852022:JPM852023 JZI852022:JZI852023 KJE852022:KJE852023 KTA852022:KTA852023 LCW852022:LCW852023 LMS852022:LMS852023 LWO852022:LWO852023 MGK852022:MGK852023 MQG852022:MQG852023 NAC852022:NAC852023 NJY852022:NJY852023 NTU852022:NTU852023 ODQ852022:ODQ852023 ONM852022:ONM852023 OXI852022:OXI852023 PHE852022:PHE852023 PRA852022:PRA852023 QAW852022:QAW852023 QKS852022:QKS852023 QUO852022:QUO852023 REK852022:REK852023 ROG852022:ROG852023 RYC852022:RYC852023 SHY852022:SHY852023 SRU852022:SRU852023 TBQ852022:TBQ852023 TLM852022:TLM852023 TVI852022:TVI852023 UFE852022:UFE852023 UPA852022:UPA852023 UYW852022:UYW852023 VIS852022:VIS852023 VSO852022:VSO852023 WCK852022:WCK852023 WMG852022:WMG852023 WWC852022:WWC852023 U917558:U917559 JQ917558:JQ917559 TM917558:TM917559 ADI917558:ADI917559 ANE917558:ANE917559 AXA917558:AXA917559 BGW917558:BGW917559 BQS917558:BQS917559 CAO917558:CAO917559 CKK917558:CKK917559 CUG917558:CUG917559 DEC917558:DEC917559 DNY917558:DNY917559 DXU917558:DXU917559 EHQ917558:EHQ917559 ERM917558:ERM917559 FBI917558:FBI917559 FLE917558:FLE917559 FVA917558:FVA917559 GEW917558:GEW917559 GOS917558:GOS917559 GYO917558:GYO917559 HIK917558:HIK917559 HSG917558:HSG917559 ICC917558:ICC917559 ILY917558:ILY917559 IVU917558:IVU917559 JFQ917558:JFQ917559 JPM917558:JPM917559 JZI917558:JZI917559 KJE917558:KJE917559 KTA917558:KTA917559 LCW917558:LCW917559 LMS917558:LMS917559 LWO917558:LWO917559 MGK917558:MGK917559 MQG917558:MQG917559 NAC917558:NAC917559 NJY917558:NJY917559 NTU917558:NTU917559 ODQ917558:ODQ917559 ONM917558:ONM917559 OXI917558:OXI917559 PHE917558:PHE917559 PRA917558:PRA917559 QAW917558:QAW917559 QKS917558:QKS917559 QUO917558:QUO917559 REK917558:REK917559 ROG917558:ROG917559 RYC917558:RYC917559 SHY917558:SHY917559 SRU917558:SRU917559 TBQ917558:TBQ917559 TLM917558:TLM917559 TVI917558:TVI917559 UFE917558:UFE917559 UPA917558:UPA917559 UYW917558:UYW917559 VIS917558:VIS917559 VSO917558:VSO917559 WCK917558:WCK917559 WMG917558:WMG917559 WWC917558:WWC917559 U983094:U983095 JQ983094:JQ983095 TM983094:TM983095 ADI983094:ADI983095 ANE983094:ANE983095 AXA983094:AXA983095 BGW983094:BGW983095 BQS983094:BQS983095 CAO983094:CAO983095 CKK983094:CKK983095 CUG983094:CUG983095 DEC983094:DEC983095 DNY983094:DNY983095 DXU983094:DXU983095 EHQ983094:EHQ983095 ERM983094:ERM983095 FBI983094:FBI983095 FLE983094:FLE983095 FVA983094:FVA983095 GEW983094:GEW983095 GOS983094:GOS983095 GYO983094:GYO983095 HIK983094:HIK983095 HSG983094:HSG983095 ICC983094:ICC983095 ILY983094:ILY983095 IVU983094:IVU983095 JFQ983094:JFQ983095 JPM983094:JPM983095 JZI983094:JZI983095 KJE983094:KJE983095 KTA983094:KTA983095 LCW983094:LCW983095 LMS983094:LMS983095 LWO983094:LWO983095 MGK983094:MGK983095 MQG983094:MQG983095 NAC983094:NAC983095 NJY983094:NJY983095 NTU983094:NTU983095 ODQ983094:ODQ983095 ONM983094:ONM983095 OXI983094:OXI983095 PHE983094:PHE983095 PRA983094:PRA983095 QAW983094:QAW983095 QKS983094:QKS983095 QUO983094:QUO983095 REK983094:REK983095 ROG983094:ROG983095 RYC983094:RYC983095 SHY983094:SHY983095 SRU983094:SRU983095 TBQ983094:TBQ983095 TLM983094:TLM983095 TVI983094:TVI983095 UFE983094:UFE983095 UPA983094:UPA983095 UYW983094:UYW983095 VIS983094:VIS983095 VSO983094:VSO983095 WCK983094:WCK983095 WMG983094:WMG983095 WWC983094:WWC983095 E15:E27 JA15:JA27 SW15:SW27 ACS15:ACS27 AMO15:AMO27 AWK15:AWK27 BGG15:BGG27 BQC15:BQC27 BZY15:BZY27 CJU15:CJU27 CTQ15:CTQ27 DDM15:DDM27 DNI15:DNI27 DXE15:DXE27 EHA15:EHA27 EQW15:EQW27 FAS15:FAS27 FKO15:FKO27 FUK15:FUK27 GEG15:GEG27 GOC15:GOC27 GXY15:GXY27 HHU15:HHU27 HRQ15:HRQ27 IBM15:IBM27 ILI15:ILI27 IVE15:IVE27 JFA15:JFA27 JOW15:JOW27 JYS15:JYS27 KIO15:KIO27 KSK15:KSK27 LCG15:LCG27 LMC15:LMC27 LVY15:LVY27 MFU15:MFU27 MPQ15:MPQ27 MZM15:MZM27 NJI15:NJI27 NTE15:NTE27 ODA15:ODA27 OMW15:OMW27 OWS15:OWS27 PGO15:PGO27 PQK15:PQK27 QAG15:QAG27 QKC15:QKC27 QTY15:QTY27 RDU15:RDU27 RNQ15:RNQ27 RXM15:RXM27 SHI15:SHI27 SRE15:SRE27 TBA15:TBA27 TKW15:TKW27 TUS15:TUS27 UEO15:UEO27 UOK15:UOK27 UYG15:UYG27 VIC15:VIC27 VRY15:VRY27 WBU15:WBU27 WLQ15:WLQ27 WVM15:WVM27 E65551:E65563 JA65551:JA65563 SW65551:SW65563 ACS65551:ACS65563 AMO65551:AMO65563 AWK65551:AWK65563 BGG65551:BGG65563 BQC65551:BQC65563 BZY65551:BZY65563 CJU65551:CJU65563 CTQ65551:CTQ65563 DDM65551:DDM65563 DNI65551:DNI65563 DXE65551:DXE65563 EHA65551:EHA65563 EQW65551:EQW65563 FAS65551:FAS65563 FKO65551:FKO65563 FUK65551:FUK65563 GEG65551:GEG65563 GOC65551:GOC65563 GXY65551:GXY65563 HHU65551:HHU65563 HRQ65551:HRQ65563 IBM65551:IBM65563 ILI65551:ILI65563 IVE65551:IVE65563 JFA65551:JFA65563 JOW65551:JOW65563 JYS65551:JYS65563 KIO65551:KIO65563 KSK65551:KSK65563 LCG65551:LCG65563 LMC65551:LMC65563 LVY65551:LVY65563 MFU65551:MFU65563 MPQ65551:MPQ65563 MZM65551:MZM65563 NJI65551:NJI65563 NTE65551:NTE65563 ODA65551:ODA65563 OMW65551:OMW65563 OWS65551:OWS65563 PGO65551:PGO65563 PQK65551:PQK65563 QAG65551:QAG65563 QKC65551:QKC65563 QTY65551:QTY65563 RDU65551:RDU65563 RNQ65551:RNQ65563 RXM65551:RXM65563 SHI65551:SHI65563 SRE65551:SRE65563 TBA65551:TBA65563 TKW65551:TKW65563 TUS65551:TUS65563 UEO65551:UEO65563 UOK65551:UOK65563 UYG65551:UYG65563 VIC65551:VIC65563 VRY65551:VRY65563 WBU65551:WBU65563 WLQ65551:WLQ65563 WVM65551:WVM65563 E131087:E131099 JA131087:JA131099 SW131087:SW131099 ACS131087:ACS131099 AMO131087:AMO131099 AWK131087:AWK131099 BGG131087:BGG131099 BQC131087:BQC131099 BZY131087:BZY131099 CJU131087:CJU131099 CTQ131087:CTQ131099 DDM131087:DDM131099 DNI131087:DNI131099 DXE131087:DXE131099 EHA131087:EHA131099 EQW131087:EQW131099 FAS131087:FAS131099 FKO131087:FKO131099 FUK131087:FUK131099 GEG131087:GEG131099 GOC131087:GOC131099 GXY131087:GXY131099 HHU131087:HHU131099 HRQ131087:HRQ131099 IBM131087:IBM131099 ILI131087:ILI131099 IVE131087:IVE131099 JFA131087:JFA131099 JOW131087:JOW131099 JYS131087:JYS131099 KIO131087:KIO131099 KSK131087:KSK131099 LCG131087:LCG131099 LMC131087:LMC131099 LVY131087:LVY131099 MFU131087:MFU131099 MPQ131087:MPQ131099 MZM131087:MZM131099 NJI131087:NJI131099 NTE131087:NTE131099 ODA131087:ODA131099 OMW131087:OMW131099 OWS131087:OWS131099 PGO131087:PGO131099 PQK131087:PQK131099 QAG131087:QAG131099 QKC131087:QKC131099 QTY131087:QTY131099 RDU131087:RDU131099 RNQ131087:RNQ131099 RXM131087:RXM131099 SHI131087:SHI131099 SRE131087:SRE131099 TBA131087:TBA131099 TKW131087:TKW131099 TUS131087:TUS131099 UEO131087:UEO131099 UOK131087:UOK131099 UYG131087:UYG131099 VIC131087:VIC131099 VRY131087:VRY131099 WBU131087:WBU131099 WLQ131087:WLQ131099 WVM131087:WVM131099 E196623:E196635 JA196623:JA196635 SW196623:SW196635 ACS196623:ACS196635 AMO196623:AMO196635 AWK196623:AWK196635 BGG196623:BGG196635 BQC196623:BQC196635 BZY196623:BZY196635 CJU196623:CJU196635 CTQ196623:CTQ196635 DDM196623:DDM196635 DNI196623:DNI196635 DXE196623:DXE196635 EHA196623:EHA196635 EQW196623:EQW196635 FAS196623:FAS196635 FKO196623:FKO196635 FUK196623:FUK196635 GEG196623:GEG196635 GOC196623:GOC196635 GXY196623:GXY196635 HHU196623:HHU196635 HRQ196623:HRQ196635 IBM196623:IBM196635 ILI196623:ILI196635 IVE196623:IVE196635 JFA196623:JFA196635 JOW196623:JOW196635 JYS196623:JYS196635 KIO196623:KIO196635 KSK196623:KSK196635 LCG196623:LCG196635 LMC196623:LMC196635 LVY196623:LVY196635 MFU196623:MFU196635 MPQ196623:MPQ196635 MZM196623:MZM196635 NJI196623:NJI196635 NTE196623:NTE196635 ODA196623:ODA196635 OMW196623:OMW196635 OWS196623:OWS196635 PGO196623:PGO196635 PQK196623:PQK196635 QAG196623:QAG196635 QKC196623:QKC196635 QTY196623:QTY196635 RDU196623:RDU196635 RNQ196623:RNQ196635 RXM196623:RXM196635 SHI196623:SHI196635 SRE196623:SRE196635 TBA196623:TBA196635 TKW196623:TKW196635 TUS196623:TUS196635 UEO196623:UEO196635 UOK196623:UOK196635 UYG196623:UYG196635 VIC196623:VIC196635 VRY196623:VRY196635 WBU196623:WBU196635 WLQ196623:WLQ196635 WVM196623:WVM196635 E262159:E262171 JA262159:JA262171 SW262159:SW262171 ACS262159:ACS262171 AMO262159:AMO262171 AWK262159:AWK262171 BGG262159:BGG262171 BQC262159:BQC262171 BZY262159:BZY262171 CJU262159:CJU262171 CTQ262159:CTQ262171 DDM262159:DDM262171 DNI262159:DNI262171 DXE262159:DXE262171 EHA262159:EHA262171 EQW262159:EQW262171 FAS262159:FAS262171 FKO262159:FKO262171 FUK262159:FUK262171 GEG262159:GEG262171 GOC262159:GOC262171 GXY262159:GXY262171 HHU262159:HHU262171 HRQ262159:HRQ262171 IBM262159:IBM262171 ILI262159:ILI262171 IVE262159:IVE262171 JFA262159:JFA262171 JOW262159:JOW262171 JYS262159:JYS262171 KIO262159:KIO262171 KSK262159:KSK262171 LCG262159:LCG262171 LMC262159:LMC262171 LVY262159:LVY262171 MFU262159:MFU262171 MPQ262159:MPQ262171 MZM262159:MZM262171 NJI262159:NJI262171 NTE262159:NTE262171 ODA262159:ODA262171 OMW262159:OMW262171 OWS262159:OWS262171 PGO262159:PGO262171 PQK262159:PQK262171 QAG262159:QAG262171 QKC262159:QKC262171 QTY262159:QTY262171 RDU262159:RDU262171 RNQ262159:RNQ262171 RXM262159:RXM262171 SHI262159:SHI262171 SRE262159:SRE262171 TBA262159:TBA262171 TKW262159:TKW262171 TUS262159:TUS262171 UEO262159:UEO262171 UOK262159:UOK262171 UYG262159:UYG262171 VIC262159:VIC262171 VRY262159:VRY262171 WBU262159:WBU262171 WLQ262159:WLQ262171 WVM262159:WVM262171 E327695:E327707 JA327695:JA327707 SW327695:SW327707 ACS327695:ACS327707 AMO327695:AMO327707 AWK327695:AWK327707 BGG327695:BGG327707 BQC327695:BQC327707 BZY327695:BZY327707 CJU327695:CJU327707 CTQ327695:CTQ327707 DDM327695:DDM327707 DNI327695:DNI327707 DXE327695:DXE327707 EHA327695:EHA327707 EQW327695:EQW327707 FAS327695:FAS327707 FKO327695:FKO327707 FUK327695:FUK327707 GEG327695:GEG327707 GOC327695:GOC327707 GXY327695:GXY327707 HHU327695:HHU327707 HRQ327695:HRQ327707 IBM327695:IBM327707 ILI327695:ILI327707 IVE327695:IVE327707 JFA327695:JFA327707 JOW327695:JOW327707 JYS327695:JYS327707 KIO327695:KIO327707 KSK327695:KSK327707 LCG327695:LCG327707 LMC327695:LMC327707 LVY327695:LVY327707 MFU327695:MFU327707 MPQ327695:MPQ327707 MZM327695:MZM327707 NJI327695:NJI327707 NTE327695:NTE327707 ODA327695:ODA327707 OMW327695:OMW327707 OWS327695:OWS327707 PGO327695:PGO327707 PQK327695:PQK327707 QAG327695:QAG327707 QKC327695:QKC327707 QTY327695:QTY327707 RDU327695:RDU327707 RNQ327695:RNQ327707 RXM327695:RXM327707 SHI327695:SHI327707 SRE327695:SRE327707 TBA327695:TBA327707 TKW327695:TKW327707 TUS327695:TUS327707 UEO327695:UEO327707 UOK327695:UOK327707 UYG327695:UYG327707 VIC327695:VIC327707 VRY327695:VRY327707 WBU327695:WBU327707 WLQ327695:WLQ327707 WVM327695:WVM327707 E393231:E393243 JA393231:JA393243 SW393231:SW393243 ACS393231:ACS393243 AMO393231:AMO393243 AWK393231:AWK393243 BGG393231:BGG393243 BQC393231:BQC393243 BZY393231:BZY393243 CJU393231:CJU393243 CTQ393231:CTQ393243 DDM393231:DDM393243 DNI393231:DNI393243 DXE393231:DXE393243 EHA393231:EHA393243 EQW393231:EQW393243 FAS393231:FAS393243 FKO393231:FKO393243 FUK393231:FUK393243 GEG393231:GEG393243 GOC393231:GOC393243 GXY393231:GXY393243 HHU393231:HHU393243 HRQ393231:HRQ393243 IBM393231:IBM393243 ILI393231:ILI393243 IVE393231:IVE393243 JFA393231:JFA393243 JOW393231:JOW393243 JYS393231:JYS393243 KIO393231:KIO393243 KSK393231:KSK393243 LCG393231:LCG393243 LMC393231:LMC393243 LVY393231:LVY393243 MFU393231:MFU393243 MPQ393231:MPQ393243 MZM393231:MZM393243 NJI393231:NJI393243 NTE393231:NTE393243 ODA393231:ODA393243 OMW393231:OMW393243 OWS393231:OWS393243 PGO393231:PGO393243 PQK393231:PQK393243 QAG393231:QAG393243 QKC393231:QKC393243 QTY393231:QTY393243 RDU393231:RDU393243 RNQ393231:RNQ393243 RXM393231:RXM393243 SHI393231:SHI393243 SRE393231:SRE393243 TBA393231:TBA393243 TKW393231:TKW393243 TUS393231:TUS393243 UEO393231:UEO393243 UOK393231:UOK393243 UYG393231:UYG393243 VIC393231:VIC393243 VRY393231:VRY393243 WBU393231:WBU393243 WLQ393231:WLQ393243 WVM393231:WVM393243 E458767:E458779 JA458767:JA458779 SW458767:SW458779 ACS458767:ACS458779 AMO458767:AMO458779 AWK458767:AWK458779 BGG458767:BGG458779 BQC458767:BQC458779 BZY458767:BZY458779 CJU458767:CJU458779 CTQ458767:CTQ458779 DDM458767:DDM458779 DNI458767:DNI458779 DXE458767:DXE458779 EHA458767:EHA458779 EQW458767:EQW458779 FAS458767:FAS458779 FKO458767:FKO458779 FUK458767:FUK458779 GEG458767:GEG458779 GOC458767:GOC458779 GXY458767:GXY458779 HHU458767:HHU458779 HRQ458767:HRQ458779 IBM458767:IBM458779 ILI458767:ILI458779 IVE458767:IVE458779 JFA458767:JFA458779 JOW458767:JOW458779 JYS458767:JYS458779 KIO458767:KIO458779 KSK458767:KSK458779 LCG458767:LCG458779 LMC458767:LMC458779 LVY458767:LVY458779 MFU458767:MFU458779 MPQ458767:MPQ458779 MZM458767:MZM458779 NJI458767:NJI458779 NTE458767:NTE458779 ODA458767:ODA458779 OMW458767:OMW458779 OWS458767:OWS458779 PGO458767:PGO458779 PQK458767:PQK458779 QAG458767:QAG458779 QKC458767:QKC458779 QTY458767:QTY458779 RDU458767:RDU458779 RNQ458767:RNQ458779 RXM458767:RXM458779 SHI458767:SHI458779 SRE458767:SRE458779 TBA458767:TBA458779 TKW458767:TKW458779 TUS458767:TUS458779 UEO458767:UEO458779 UOK458767:UOK458779 UYG458767:UYG458779 VIC458767:VIC458779 VRY458767:VRY458779 WBU458767:WBU458779 WLQ458767:WLQ458779 WVM458767:WVM458779 E524303:E524315 JA524303:JA524315 SW524303:SW524315 ACS524303:ACS524315 AMO524303:AMO524315 AWK524303:AWK524315 BGG524303:BGG524315 BQC524303:BQC524315 BZY524303:BZY524315 CJU524303:CJU524315 CTQ524303:CTQ524315 DDM524303:DDM524315 DNI524303:DNI524315 DXE524303:DXE524315 EHA524303:EHA524315 EQW524303:EQW524315 FAS524303:FAS524315 FKO524303:FKO524315 FUK524303:FUK524315 GEG524303:GEG524315 GOC524303:GOC524315 GXY524303:GXY524315 HHU524303:HHU524315 HRQ524303:HRQ524315 IBM524303:IBM524315 ILI524303:ILI524315 IVE524303:IVE524315 JFA524303:JFA524315 JOW524303:JOW524315 JYS524303:JYS524315 KIO524303:KIO524315 KSK524303:KSK524315 LCG524303:LCG524315 LMC524303:LMC524315 LVY524303:LVY524315 MFU524303:MFU524315 MPQ524303:MPQ524315 MZM524303:MZM524315 NJI524303:NJI524315 NTE524303:NTE524315 ODA524303:ODA524315 OMW524303:OMW524315 OWS524303:OWS524315 PGO524303:PGO524315 PQK524303:PQK524315 QAG524303:QAG524315 QKC524303:QKC524315 QTY524303:QTY524315 RDU524303:RDU524315 RNQ524303:RNQ524315 RXM524303:RXM524315 SHI524303:SHI524315 SRE524303:SRE524315 TBA524303:TBA524315 TKW524303:TKW524315 TUS524303:TUS524315 UEO524303:UEO524315 UOK524303:UOK524315 UYG524303:UYG524315 VIC524303:VIC524315 VRY524303:VRY524315 WBU524303:WBU524315 WLQ524303:WLQ524315 WVM524303:WVM524315 E589839:E589851 JA589839:JA589851 SW589839:SW589851 ACS589839:ACS589851 AMO589839:AMO589851 AWK589839:AWK589851 BGG589839:BGG589851 BQC589839:BQC589851 BZY589839:BZY589851 CJU589839:CJU589851 CTQ589839:CTQ589851 DDM589839:DDM589851 DNI589839:DNI589851 DXE589839:DXE589851 EHA589839:EHA589851 EQW589839:EQW589851 FAS589839:FAS589851 FKO589839:FKO589851 FUK589839:FUK589851 GEG589839:GEG589851 GOC589839:GOC589851 GXY589839:GXY589851 HHU589839:HHU589851 HRQ589839:HRQ589851 IBM589839:IBM589851 ILI589839:ILI589851 IVE589839:IVE589851 JFA589839:JFA589851 JOW589839:JOW589851 JYS589839:JYS589851 KIO589839:KIO589851 KSK589839:KSK589851 LCG589839:LCG589851 LMC589839:LMC589851 LVY589839:LVY589851 MFU589839:MFU589851 MPQ589839:MPQ589851 MZM589839:MZM589851 NJI589839:NJI589851 NTE589839:NTE589851 ODA589839:ODA589851 OMW589839:OMW589851 OWS589839:OWS589851 PGO589839:PGO589851 PQK589839:PQK589851 QAG589839:QAG589851 QKC589839:QKC589851 QTY589839:QTY589851 RDU589839:RDU589851 RNQ589839:RNQ589851 RXM589839:RXM589851 SHI589839:SHI589851 SRE589839:SRE589851 TBA589839:TBA589851 TKW589839:TKW589851 TUS589839:TUS589851 UEO589839:UEO589851 UOK589839:UOK589851 UYG589839:UYG589851 VIC589839:VIC589851 VRY589839:VRY589851 WBU589839:WBU589851 WLQ589839:WLQ589851 WVM589839:WVM589851 E655375:E655387 JA655375:JA655387 SW655375:SW655387 ACS655375:ACS655387 AMO655375:AMO655387 AWK655375:AWK655387 BGG655375:BGG655387 BQC655375:BQC655387 BZY655375:BZY655387 CJU655375:CJU655387 CTQ655375:CTQ655387 DDM655375:DDM655387 DNI655375:DNI655387 DXE655375:DXE655387 EHA655375:EHA655387 EQW655375:EQW655387 FAS655375:FAS655387 FKO655375:FKO655387 FUK655375:FUK655387 GEG655375:GEG655387 GOC655375:GOC655387 GXY655375:GXY655387 HHU655375:HHU655387 HRQ655375:HRQ655387 IBM655375:IBM655387 ILI655375:ILI655387 IVE655375:IVE655387 JFA655375:JFA655387 JOW655375:JOW655387 JYS655375:JYS655387 KIO655375:KIO655387 KSK655375:KSK655387 LCG655375:LCG655387 LMC655375:LMC655387 LVY655375:LVY655387 MFU655375:MFU655387 MPQ655375:MPQ655387 MZM655375:MZM655387 NJI655375:NJI655387 NTE655375:NTE655387 ODA655375:ODA655387 OMW655375:OMW655387 OWS655375:OWS655387 PGO655375:PGO655387 PQK655375:PQK655387 QAG655375:QAG655387 QKC655375:QKC655387 QTY655375:QTY655387 RDU655375:RDU655387 RNQ655375:RNQ655387 RXM655375:RXM655387 SHI655375:SHI655387 SRE655375:SRE655387 TBA655375:TBA655387 TKW655375:TKW655387 TUS655375:TUS655387 UEO655375:UEO655387 UOK655375:UOK655387 UYG655375:UYG655387 VIC655375:VIC655387 VRY655375:VRY655387 WBU655375:WBU655387 WLQ655375:WLQ655387 WVM655375:WVM655387 E720911:E720923 JA720911:JA720923 SW720911:SW720923 ACS720911:ACS720923 AMO720911:AMO720923 AWK720911:AWK720923 BGG720911:BGG720923 BQC720911:BQC720923 BZY720911:BZY720923 CJU720911:CJU720923 CTQ720911:CTQ720923 DDM720911:DDM720923 DNI720911:DNI720923 DXE720911:DXE720923 EHA720911:EHA720923 EQW720911:EQW720923 FAS720911:FAS720923 FKO720911:FKO720923 FUK720911:FUK720923 GEG720911:GEG720923 GOC720911:GOC720923 GXY720911:GXY720923 HHU720911:HHU720923 HRQ720911:HRQ720923 IBM720911:IBM720923 ILI720911:ILI720923 IVE720911:IVE720923 JFA720911:JFA720923 JOW720911:JOW720923 JYS720911:JYS720923 KIO720911:KIO720923 KSK720911:KSK720923 LCG720911:LCG720923 LMC720911:LMC720923 LVY720911:LVY720923 MFU720911:MFU720923 MPQ720911:MPQ720923 MZM720911:MZM720923 NJI720911:NJI720923 NTE720911:NTE720923 ODA720911:ODA720923 OMW720911:OMW720923 OWS720911:OWS720923 PGO720911:PGO720923 PQK720911:PQK720923 QAG720911:QAG720923 QKC720911:QKC720923 QTY720911:QTY720923 RDU720911:RDU720923 RNQ720911:RNQ720923 RXM720911:RXM720923 SHI720911:SHI720923 SRE720911:SRE720923 TBA720911:TBA720923 TKW720911:TKW720923 TUS720911:TUS720923 UEO720911:UEO720923 UOK720911:UOK720923 UYG720911:UYG720923 VIC720911:VIC720923 VRY720911:VRY720923 WBU720911:WBU720923 WLQ720911:WLQ720923 WVM720911:WVM720923 E786447:E786459 JA786447:JA786459 SW786447:SW786459 ACS786447:ACS786459 AMO786447:AMO786459 AWK786447:AWK786459 BGG786447:BGG786459 BQC786447:BQC786459 BZY786447:BZY786459 CJU786447:CJU786459 CTQ786447:CTQ786459 DDM786447:DDM786459 DNI786447:DNI786459 DXE786447:DXE786459 EHA786447:EHA786459 EQW786447:EQW786459 FAS786447:FAS786459 FKO786447:FKO786459 FUK786447:FUK786459 GEG786447:GEG786459 GOC786447:GOC786459 GXY786447:GXY786459 HHU786447:HHU786459 HRQ786447:HRQ786459 IBM786447:IBM786459 ILI786447:ILI786459 IVE786447:IVE786459 JFA786447:JFA786459 JOW786447:JOW786459 JYS786447:JYS786459 KIO786447:KIO786459 KSK786447:KSK786459 LCG786447:LCG786459 LMC786447:LMC786459 LVY786447:LVY786459 MFU786447:MFU786459 MPQ786447:MPQ786459 MZM786447:MZM786459 NJI786447:NJI786459 NTE786447:NTE786459 ODA786447:ODA786459 OMW786447:OMW786459 OWS786447:OWS786459 PGO786447:PGO786459 PQK786447:PQK786459 QAG786447:QAG786459 QKC786447:QKC786459 QTY786447:QTY786459 RDU786447:RDU786459 RNQ786447:RNQ786459 RXM786447:RXM786459 SHI786447:SHI786459 SRE786447:SRE786459 TBA786447:TBA786459 TKW786447:TKW786459 TUS786447:TUS786459 UEO786447:UEO786459 UOK786447:UOK786459 UYG786447:UYG786459 VIC786447:VIC786459 VRY786447:VRY786459 WBU786447:WBU786459 WLQ786447:WLQ786459 WVM786447:WVM786459 E851983:E851995 JA851983:JA851995 SW851983:SW851995 ACS851983:ACS851995 AMO851983:AMO851995 AWK851983:AWK851995 BGG851983:BGG851995 BQC851983:BQC851995 BZY851983:BZY851995 CJU851983:CJU851995 CTQ851983:CTQ851995 DDM851983:DDM851995 DNI851983:DNI851995 DXE851983:DXE851995 EHA851983:EHA851995 EQW851983:EQW851995 FAS851983:FAS851995 FKO851983:FKO851995 FUK851983:FUK851995 GEG851983:GEG851995 GOC851983:GOC851995 GXY851983:GXY851995 HHU851983:HHU851995 HRQ851983:HRQ851995 IBM851983:IBM851995 ILI851983:ILI851995 IVE851983:IVE851995 JFA851983:JFA851995 JOW851983:JOW851995 JYS851983:JYS851995 KIO851983:KIO851995 KSK851983:KSK851995 LCG851983:LCG851995 LMC851983:LMC851995 LVY851983:LVY851995 MFU851983:MFU851995 MPQ851983:MPQ851995 MZM851983:MZM851995 NJI851983:NJI851995 NTE851983:NTE851995 ODA851983:ODA851995 OMW851983:OMW851995 OWS851983:OWS851995 PGO851983:PGO851995 PQK851983:PQK851995 QAG851983:QAG851995 QKC851983:QKC851995 QTY851983:QTY851995 RDU851983:RDU851995 RNQ851983:RNQ851995 RXM851983:RXM851995 SHI851983:SHI851995 SRE851983:SRE851995 TBA851983:TBA851995 TKW851983:TKW851995 TUS851983:TUS851995 UEO851983:UEO851995 UOK851983:UOK851995 UYG851983:UYG851995 VIC851983:VIC851995 VRY851983:VRY851995 WBU851983:WBU851995 WLQ851983:WLQ851995 WVM851983:WVM851995 E917519:E917531 JA917519:JA917531 SW917519:SW917531 ACS917519:ACS917531 AMO917519:AMO917531 AWK917519:AWK917531 BGG917519:BGG917531 BQC917519:BQC917531 BZY917519:BZY917531 CJU917519:CJU917531 CTQ917519:CTQ917531 DDM917519:DDM917531 DNI917519:DNI917531 DXE917519:DXE917531 EHA917519:EHA917531 EQW917519:EQW917531 FAS917519:FAS917531 FKO917519:FKO917531 FUK917519:FUK917531 GEG917519:GEG917531 GOC917519:GOC917531 GXY917519:GXY917531 HHU917519:HHU917531 HRQ917519:HRQ917531 IBM917519:IBM917531 ILI917519:ILI917531 IVE917519:IVE917531 JFA917519:JFA917531 JOW917519:JOW917531 JYS917519:JYS917531 KIO917519:KIO917531 KSK917519:KSK917531 LCG917519:LCG917531 LMC917519:LMC917531 LVY917519:LVY917531 MFU917519:MFU917531 MPQ917519:MPQ917531 MZM917519:MZM917531 NJI917519:NJI917531 NTE917519:NTE917531 ODA917519:ODA917531 OMW917519:OMW917531 OWS917519:OWS917531 PGO917519:PGO917531 PQK917519:PQK917531 QAG917519:QAG917531 QKC917519:QKC917531 QTY917519:QTY917531 RDU917519:RDU917531 RNQ917519:RNQ917531 RXM917519:RXM917531 SHI917519:SHI917531 SRE917519:SRE917531 TBA917519:TBA917531 TKW917519:TKW917531 TUS917519:TUS917531 UEO917519:UEO917531 UOK917519:UOK917531 UYG917519:UYG917531 VIC917519:VIC917531 VRY917519:VRY917531 WBU917519:WBU917531 WLQ917519:WLQ917531 WVM917519:WVM917531 E983055:E983067 JA983055:JA983067 SW983055:SW983067 ACS983055:ACS983067 AMO983055:AMO983067 AWK983055:AWK983067 BGG983055:BGG983067 BQC983055:BQC983067 BZY983055:BZY983067 CJU983055:CJU983067 CTQ983055:CTQ983067 DDM983055:DDM983067 DNI983055:DNI983067 DXE983055:DXE983067 EHA983055:EHA983067 EQW983055:EQW983067 FAS983055:FAS983067 FKO983055:FKO983067 FUK983055:FUK983067 GEG983055:GEG983067 GOC983055:GOC983067 GXY983055:GXY983067 HHU983055:HHU983067 HRQ983055:HRQ983067 IBM983055:IBM983067 ILI983055:ILI983067 IVE983055:IVE983067 JFA983055:JFA983067 JOW983055:JOW983067 JYS983055:JYS983067 KIO983055:KIO983067 KSK983055:KSK983067 LCG983055:LCG983067 LMC983055:LMC983067 LVY983055:LVY983067 MFU983055:MFU983067 MPQ983055:MPQ983067 MZM983055:MZM983067 NJI983055:NJI983067 NTE983055:NTE983067 ODA983055:ODA983067 OMW983055:OMW983067 OWS983055:OWS983067 PGO983055:PGO983067 PQK983055:PQK983067 QAG983055:QAG983067 QKC983055:QKC983067 QTY983055:QTY983067 RDU983055:RDU983067 RNQ983055:RNQ983067 RXM983055:RXM983067 SHI983055:SHI983067 SRE983055:SRE983067 TBA983055:TBA983067 TKW983055:TKW983067 TUS983055:TUS983067 UEO983055:UEO983067 UOK983055:UOK983067 UYG983055:UYG983067 VIC983055:VIC983067 VRY983055:VRY983067 WBU983055:WBU983067 WLQ983055:WLQ983067 WVM983055:WVM983067 Q21:Q25 JM21:JM25 TI21:TI25 ADE21:ADE25 ANA21:ANA25 AWW21:AWW25 BGS21:BGS25 BQO21:BQO25 CAK21:CAK25 CKG21:CKG25 CUC21:CUC25 DDY21:DDY25 DNU21:DNU25 DXQ21:DXQ25 EHM21:EHM25 ERI21:ERI25 FBE21:FBE25 FLA21:FLA25 FUW21:FUW25 GES21:GES25 GOO21:GOO25 GYK21:GYK25 HIG21:HIG25 HSC21:HSC25 IBY21:IBY25 ILU21:ILU25 IVQ21:IVQ25 JFM21:JFM25 JPI21:JPI25 JZE21:JZE25 KJA21:KJA25 KSW21:KSW25 LCS21:LCS25 LMO21:LMO25 LWK21:LWK25 MGG21:MGG25 MQC21:MQC25 MZY21:MZY25 NJU21:NJU25 NTQ21:NTQ25 ODM21:ODM25 ONI21:ONI25 OXE21:OXE25 PHA21:PHA25 PQW21:PQW25 QAS21:QAS25 QKO21:QKO25 QUK21:QUK25 REG21:REG25 ROC21:ROC25 RXY21:RXY25 SHU21:SHU25 SRQ21:SRQ25 TBM21:TBM25 TLI21:TLI25 TVE21:TVE25 UFA21:UFA25 UOW21:UOW25 UYS21:UYS25 VIO21:VIO25 VSK21:VSK25 WCG21:WCG25 WMC21:WMC25 WVY21:WVY25 Q65557:Q65561 JM65557:JM65561 TI65557:TI65561 ADE65557:ADE65561 ANA65557:ANA65561 AWW65557:AWW65561 BGS65557:BGS65561 BQO65557:BQO65561 CAK65557:CAK65561 CKG65557:CKG65561 CUC65557:CUC65561 DDY65557:DDY65561 DNU65557:DNU65561 DXQ65557:DXQ65561 EHM65557:EHM65561 ERI65557:ERI65561 FBE65557:FBE65561 FLA65557:FLA65561 FUW65557:FUW65561 GES65557:GES65561 GOO65557:GOO65561 GYK65557:GYK65561 HIG65557:HIG65561 HSC65557:HSC65561 IBY65557:IBY65561 ILU65557:ILU65561 IVQ65557:IVQ65561 JFM65557:JFM65561 JPI65557:JPI65561 JZE65557:JZE65561 KJA65557:KJA65561 KSW65557:KSW65561 LCS65557:LCS65561 LMO65557:LMO65561 LWK65557:LWK65561 MGG65557:MGG65561 MQC65557:MQC65561 MZY65557:MZY65561 NJU65557:NJU65561 NTQ65557:NTQ65561 ODM65557:ODM65561 ONI65557:ONI65561 OXE65557:OXE65561 PHA65557:PHA65561 PQW65557:PQW65561 QAS65557:QAS65561 QKO65557:QKO65561 QUK65557:QUK65561 REG65557:REG65561 ROC65557:ROC65561 RXY65557:RXY65561 SHU65557:SHU65561 SRQ65557:SRQ65561 TBM65557:TBM65561 TLI65557:TLI65561 TVE65557:TVE65561 UFA65557:UFA65561 UOW65557:UOW65561 UYS65557:UYS65561 VIO65557:VIO65561 VSK65557:VSK65561 WCG65557:WCG65561 WMC65557:WMC65561 WVY65557:WVY65561 Q131093:Q131097 JM131093:JM131097 TI131093:TI131097 ADE131093:ADE131097 ANA131093:ANA131097 AWW131093:AWW131097 BGS131093:BGS131097 BQO131093:BQO131097 CAK131093:CAK131097 CKG131093:CKG131097 CUC131093:CUC131097 DDY131093:DDY131097 DNU131093:DNU131097 DXQ131093:DXQ131097 EHM131093:EHM131097 ERI131093:ERI131097 FBE131093:FBE131097 FLA131093:FLA131097 FUW131093:FUW131097 GES131093:GES131097 GOO131093:GOO131097 GYK131093:GYK131097 HIG131093:HIG131097 HSC131093:HSC131097 IBY131093:IBY131097 ILU131093:ILU131097 IVQ131093:IVQ131097 JFM131093:JFM131097 JPI131093:JPI131097 JZE131093:JZE131097 KJA131093:KJA131097 KSW131093:KSW131097 LCS131093:LCS131097 LMO131093:LMO131097 LWK131093:LWK131097 MGG131093:MGG131097 MQC131093:MQC131097 MZY131093:MZY131097 NJU131093:NJU131097 NTQ131093:NTQ131097 ODM131093:ODM131097 ONI131093:ONI131097 OXE131093:OXE131097 PHA131093:PHA131097 PQW131093:PQW131097 QAS131093:QAS131097 QKO131093:QKO131097 QUK131093:QUK131097 REG131093:REG131097 ROC131093:ROC131097 RXY131093:RXY131097 SHU131093:SHU131097 SRQ131093:SRQ131097 TBM131093:TBM131097 TLI131093:TLI131097 TVE131093:TVE131097 UFA131093:UFA131097 UOW131093:UOW131097 UYS131093:UYS131097 VIO131093:VIO131097 VSK131093:VSK131097 WCG131093:WCG131097 WMC131093:WMC131097 WVY131093:WVY131097 Q196629:Q196633 JM196629:JM196633 TI196629:TI196633 ADE196629:ADE196633 ANA196629:ANA196633 AWW196629:AWW196633 BGS196629:BGS196633 BQO196629:BQO196633 CAK196629:CAK196633 CKG196629:CKG196633 CUC196629:CUC196633 DDY196629:DDY196633 DNU196629:DNU196633 DXQ196629:DXQ196633 EHM196629:EHM196633 ERI196629:ERI196633 FBE196629:FBE196633 FLA196629:FLA196633 FUW196629:FUW196633 GES196629:GES196633 GOO196629:GOO196633 GYK196629:GYK196633 HIG196629:HIG196633 HSC196629:HSC196633 IBY196629:IBY196633 ILU196629:ILU196633 IVQ196629:IVQ196633 JFM196629:JFM196633 JPI196629:JPI196633 JZE196629:JZE196633 KJA196629:KJA196633 KSW196629:KSW196633 LCS196629:LCS196633 LMO196629:LMO196633 LWK196629:LWK196633 MGG196629:MGG196633 MQC196629:MQC196633 MZY196629:MZY196633 NJU196629:NJU196633 NTQ196629:NTQ196633 ODM196629:ODM196633 ONI196629:ONI196633 OXE196629:OXE196633 PHA196629:PHA196633 PQW196629:PQW196633 QAS196629:QAS196633 QKO196629:QKO196633 QUK196629:QUK196633 REG196629:REG196633 ROC196629:ROC196633 RXY196629:RXY196633 SHU196629:SHU196633 SRQ196629:SRQ196633 TBM196629:TBM196633 TLI196629:TLI196633 TVE196629:TVE196633 UFA196629:UFA196633 UOW196629:UOW196633 UYS196629:UYS196633 VIO196629:VIO196633 VSK196629:VSK196633 WCG196629:WCG196633 WMC196629:WMC196633 WVY196629:WVY196633 Q262165:Q262169 JM262165:JM262169 TI262165:TI262169 ADE262165:ADE262169 ANA262165:ANA262169 AWW262165:AWW262169 BGS262165:BGS262169 BQO262165:BQO262169 CAK262165:CAK262169 CKG262165:CKG262169 CUC262165:CUC262169 DDY262165:DDY262169 DNU262165:DNU262169 DXQ262165:DXQ262169 EHM262165:EHM262169 ERI262165:ERI262169 FBE262165:FBE262169 FLA262165:FLA262169 FUW262165:FUW262169 GES262165:GES262169 GOO262165:GOO262169 GYK262165:GYK262169 HIG262165:HIG262169 HSC262165:HSC262169 IBY262165:IBY262169 ILU262165:ILU262169 IVQ262165:IVQ262169 JFM262165:JFM262169 JPI262165:JPI262169 JZE262165:JZE262169 KJA262165:KJA262169 KSW262165:KSW262169 LCS262165:LCS262169 LMO262165:LMO262169 LWK262165:LWK262169 MGG262165:MGG262169 MQC262165:MQC262169 MZY262165:MZY262169 NJU262165:NJU262169 NTQ262165:NTQ262169 ODM262165:ODM262169 ONI262165:ONI262169 OXE262165:OXE262169 PHA262165:PHA262169 PQW262165:PQW262169 QAS262165:QAS262169 QKO262165:QKO262169 QUK262165:QUK262169 REG262165:REG262169 ROC262165:ROC262169 RXY262165:RXY262169 SHU262165:SHU262169 SRQ262165:SRQ262169 TBM262165:TBM262169 TLI262165:TLI262169 TVE262165:TVE262169 UFA262165:UFA262169 UOW262165:UOW262169 UYS262165:UYS262169 VIO262165:VIO262169 VSK262165:VSK262169 WCG262165:WCG262169 WMC262165:WMC262169 WVY262165:WVY262169 Q327701:Q327705 JM327701:JM327705 TI327701:TI327705 ADE327701:ADE327705 ANA327701:ANA327705 AWW327701:AWW327705 BGS327701:BGS327705 BQO327701:BQO327705 CAK327701:CAK327705 CKG327701:CKG327705 CUC327701:CUC327705 DDY327701:DDY327705 DNU327701:DNU327705 DXQ327701:DXQ327705 EHM327701:EHM327705 ERI327701:ERI327705 FBE327701:FBE327705 FLA327701:FLA327705 FUW327701:FUW327705 GES327701:GES327705 GOO327701:GOO327705 GYK327701:GYK327705 HIG327701:HIG327705 HSC327701:HSC327705 IBY327701:IBY327705 ILU327701:ILU327705 IVQ327701:IVQ327705 JFM327701:JFM327705 JPI327701:JPI327705 JZE327701:JZE327705 KJA327701:KJA327705 KSW327701:KSW327705 LCS327701:LCS327705 LMO327701:LMO327705 LWK327701:LWK327705 MGG327701:MGG327705 MQC327701:MQC327705 MZY327701:MZY327705 NJU327701:NJU327705 NTQ327701:NTQ327705 ODM327701:ODM327705 ONI327701:ONI327705 OXE327701:OXE327705 PHA327701:PHA327705 PQW327701:PQW327705 QAS327701:QAS327705 QKO327701:QKO327705 QUK327701:QUK327705 REG327701:REG327705 ROC327701:ROC327705 RXY327701:RXY327705 SHU327701:SHU327705 SRQ327701:SRQ327705 TBM327701:TBM327705 TLI327701:TLI327705 TVE327701:TVE327705 UFA327701:UFA327705 UOW327701:UOW327705 UYS327701:UYS327705 VIO327701:VIO327705 VSK327701:VSK327705 WCG327701:WCG327705 WMC327701:WMC327705 WVY327701:WVY327705 Q393237:Q393241 JM393237:JM393241 TI393237:TI393241 ADE393237:ADE393241 ANA393237:ANA393241 AWW393237:AWW393241 BGS393237:BGS393241 BQO393237:BQO393241 CAK393237:CAK393241 CKG393237:CKG393241 CUC393237:CUC393241 DDY393237:DDY393241 DNU393237:DNU393241 DXQ393237:DXQ393241 EHM393237:EHM393241 ERI393237:ERI393241 FBE393237:FBE393241 FLA393237:FLA393241 FUW393237:FUW393241 GES393237:GES393241 GOO393237:GOO393241 GYK393237:GYK393241 HIG393237:HIG393241 HSC393237:HSC393241 IBY393237:IBY393241 ILU393237:ILU393241 IVQ393237:IVQ393241 JFM393237:JFM393241 JPI393237:JPI393241 JZE393237:JZE393241 KJA393237:KJA393241 KSW393237:KSW393241 LCS393237:LCS393241 LMO393237:LMO393241 LWK393237:LWK393241 MGG393237:MGG393241 MQC393237:MQC393241 MZY393237:MZY393241 NJU393237:NJU393241 NTQ393237:NTQ393241 ODM393237:ODM393241 ONI393237:ONI393241 OXE393237:OXE393241 PHA393237:PHA393241 PQW393237:PQW393241 QAS393237:QAS393241 QKO393237:QKO393241 QUK393237:QUK393241 REG393237:REG393241 ROC393237:ROC393241 RXY393237:RXY393241 SHU393237:SHU393241 SRQ393237:SRQ393241 TBM393237:TBM393241 TLI393237:TLI393241 TVE393237:TVE393241 UFA393237:UFA393241 UOW393237:UOW393241 UYS393237:UYS393241 VIO393237:VIO393241 VSK393237:VSK393241 WCG393237:WCG393241 WMC393237:WMC393241 WVY393237:WVY393241 Q458773:Q458777 JM458773:JM458777 TI458773:TI458777 ADE458773:ADE458777 ANA458773:ANA458777 AWW458773:AWW458777 BGS458773:BGS458777 BQO458773:BQO458777 CAK458773:CAK458777 CKG458773:CKG458777 CUC458773:CUC458777 DDY458773:DDY458777 DNU458773:DNU458777 DXQ458773:DXQ458777 EHM458773:EHM458777 ERI458773:ERI458777 FBE458773:FBE458777 FLA458773:FLA458777 FUW458773:FUW458777 GES458773:GES458777 GOO458773:GOO458777 GYK458773:GYK458777 HIG458773:HIG458777 HSC458773:HSC458777 IBY458773:IBY458777 ILU458773:ILU458777 IVQ458773:IVQ458777 JFM458773:JFM458777 JPI458773:JPI458777 JZE458773:JZE458777 KJA458773:KJA458777 KSW458773:KSW458777 LCS458773:LCS458777 LMO458773:LMO458777 LWK458773:LWK458777 MGG458773:MGG458777 MQC458773:MQC458777 MZY458773:MZY458777 NJU458773:NJU458777 NTQ458773:NTQ458777 ODM458773:ODM458777 ONI458773:ONI458777 OXE458773:OXE458777 PHA458773:PHA458777 PQW458773:PQW458777 QAS458773:QAS458777 QKO458773:QKO458777 QUK458773:QUK458777 REG458773:REG458777 ROC458773:ROC458777 RXY458773:RXY458777 SHU458773:SHU458777 SRQ458773:SRQ458777 TBM458773:TBM458777 TLI458773:TLI458777 TVE458773:TVE458777 UFA458773:UFA458777 UOW458773:UOW458777 UYS458773:UYS458777 VIO458773:VIO458777 VSK458773:VSK458777 WCG458773:WCG458777 WMC458773:WMC458777 WVY458773:WVY458777 Q524309:Q524313 JM524309:JM524313 TI524309:TI524313 ADE524309:ADE524313 ANA524309:ANA524313 AWW524309:AWW524313 BGS524309:BGS524313 BQO524309:BQO524313 CAK524309:CAK524313 CKG524309:CKG524313 CUC524309:CUC524313 DDY524309:DDY524313 DNU524309:DNU524313 DXQ524309:DXQ524313 EHM524309:EHM524313 ERI524309:ERI524313 FBE524309:FBE524313 FLA524309:FLA524313 FUW524309:FUW524313 GES524309:GES524313 GOO524309:GOO524313 GYK524309:GYK524313 HIG524309:HIG524313 HSC524309:HSC524313 IBY524309:IBY524313 ILU524309:ILU524313 IVQ524309:IVQ524313 JFM524309:JFM524313 JPI524309:JPI524313 JZE524309:JZE524313 KJA524309:KJA524313 KSW524309:KSW524313 LCS524309:LCS524313 LMO524309:LMO524313 LWK524309:LWK524313 MGG524309:MGG524313 MQC524309:MQC524313 MZY524309:MZY524313 NJU524309:NJU524313 NTQ524309:NTQ524313 ODM524309:ODM524313 ONI524309:ONI524313 OXE524309:OXE524313 PHA524309:PHA524313 PQW524309:PQW524313 QAS524309:QAS524313 QKO524309:QKO524313 QUK524309:QUK524313 REG524309:REG524313 ROC524309:ROC524313 RXY524309:RXY524313 SHU524309:SHU524313 SRQ524309:SRQ524313 TBM524309:TBM524313 TLI524309:TLI524313 TVE524309:TVE524313 UFA524309:UFA524313 UOW524309:UOW524313 UYS524309:UYS524313 VIO524309:VIO524313 VSK524309:VSK524313 WCG524309:WCG524313 WMC524309:WMC524313 WVY524309:WVY524313 Q589845:Q589849 JM589845:JM589849 TI589845:TI589849 ADE589845:ADE589849 ANA589845:ANA589849 AWW589845:AWW589849 BGS589845:BGS589849 BQO589845:BQO589849 CAK589845:CAK589849 CKG589845:CKG589849 CUC589845:CUC589849 DDY589845:DDY589849 DNU589845:DNU589849 DXQ589845:DXQ589849 EHM589845:EHM589849 ERI589845:ERI589849 FBE589845:FBE589849 FLA589845:FLA589849 FUW589845:FUW589849 GES589845:GES589849 GOO589845:GOO589849 GYK589845:GYK589849 HIG589845:HIG589849 HSC589845:HSC589849 IBY589845:IBY589849 ILU589845:ILU589849 IVQ589845:IVQ589849 JFM589845:JFM589849 JPI589845:JPI589849 JZE589845:JZE589849 KJA589845:KJA589849 KSW589845:KSW589849 LCS589845:LCS589849 LMO589845:LMO589849 LWK589845:LWK589849 MGG589845:MGG589849 MQC589845:MQC589849 MZY589845:MZY589849 NJU589845:NJU589849 NTQ589845:NTQ589849 ODM589845:ODM589849 ONI589845:ONI589849 OXE589845:OXE589849 PHA589845:PHA589849 PQW589845:PQW589849 QAS589845:QAS589849 QKO589845:QKO589849 QUK589845:QUK589849 REG589845:REG589849 ROC589845:ROC589849 RXY589845:RXY589849 SHU589845:SHU589849 SRQ589845:SRQ589849 TBM589845:TBM589849 TLI589845:TLI589849 TVE589845:TVE589849 UFA589845:UFA589849 UOW589845:UOW589849 UYS589845:UYS589849 VIO589845:VIO589849 VSK589845:VSK589849 WCG589845:WCG589849 WMC589845:WMC589849 WVY589845:WVY589849 Q655381:Q655385 JM655381:JM655385 TI655381:TI655385 ADE655381:ADE655385 ANA655381:ANA655385 AWW655381:AWW655385 BGS655381:BGS655385 BQO655381:BQO655385 CAK655381:CAK655385 CKG655381:CKG655385 CUC655381:CUC655385 DDY655381:DDY655385 DNU655381:DNU655385 DXQ655381:DXQ655385 EHM655381:EHM655385 ERI655381:ERI655385 FBE655381:FBE655385 FLA655381:FLA655385 FUW655381:FUW655385 GES655381:GES655385 GOO655381:GOO655385 GYK655381:GYK655385 HIG655381:HIG655385 HSC655381:HSC655385 IBY655381:IBY655385 ILU655381:ILU655385 IVQ655381:IVQ655385 JFM655381:JFM655385 JPI655381:JPI655385 JZE655381:JZE655385 KJA655381:KJA655385 KSW655381:KSW655385 LCS655381:LCS655385 LMO655381:LMO655385 LWK655381:LWK655385 MGG655381:MGG655385 MQC655381:MQC655385 MZY655381:MZY655385 NJU655381:NJU655385 NTQ655381:NTQ655385 ODM655381:ODM655385 ONI655381:ONI655385 OXE655381:OXE655385 PHA655381:PHA655385 PQW655381:PQW655385 QAS655381:QAS655385 QKO655381:QKO655385 QUK655381:QUK655385 REG655381:REG655385 ROC655381:ROC655385 RXY655381:RXY655385 SHU655381:SHU655385 SRQ655381:SRQ655385 TBM655381:TBM655385 TLI655381:TLI655385 TVE655381:TVE655385 UFA655381:UFA655385 UOW655381:UOW655385 UYS655381:UYS655385 VIO655381:VIO655385 VSK655381:VSK655385 WCG655381:WCG655385 WMC655381:WMC655385 WVY655381:WVY655385 Q720917:Q720921 JM720917:JM720921 TI720917:TI720921 ADE720917:ADE720921 ANA720917:ANA720921 AWW720917:AWW720921 BGS720917:BGS720921 BQO720917:BQO720921 CAK720917:CAK720921 CKG720917:CKG720921 CUC720917:CUC720921 DDY720917:DDY720921 DNU720917:DNU720921 DXQ720917:DXQ720921 EHM720917:EHM720921 ERI720917:ERI720921 FBE720917:FBE720921 FLA720917:FLA720921 FUW720917:FUW720921 GES720917:GES720921 GOO720917:GOO720921 GYK720917:GYK720921 HIG720917:HIG720921 HSC720917:HSC720921 IBY720917:IBY720921 ILU720917:ILU720921 IVQ720917:IVQ720921 JFM720917:JFM720921 JPI720917:JPI720921 JZE720917:JZE720921 KJA720917:KJA720921 KSW720917:KSW720921 LCS720917:LCS720921 LMO720917:LMO720921 LWK720917:LWK720921 MGG720917:MGG720921 MQC720917:MQC720921 MZY720917:MZY720921 NJU720917:NJU720921 NTQ720917:NTQ720921 ODM720917:ODM720921 ONI720917:ONI720921 OXE720917:OXE720921 PHA720917:PHA720921 PQW720917:PQW720921 QAS720917:QAS720921 QKO720917:QKO720921 QUK720917:QUK720921 REG720917:REG720921 ROC720917:ROC720921 RXY720917:RXY720921 SHU720917:SHU720921 SRQ720917:SRQ720921 TBM720917:TBM720921 TLI720917:TLI720921 TVE720917:TVE720921 UFA720917:UFA720921 UOW720917:UOW720921 UYS720917:UYS720921 VIO720917:VIO720921 VSK720917:VSK720921 WCG720917:WCG720921 WMC720917:WMC720921 WVY720917:WVY720921 Q786453:Q786457 JM786453:JM786457 TI786453:TI786457 ADE786453:ADE786457 ANA786453:ANA786457 AWW786453:AWW786457 BGS786453:BGS786457 BQO786453:BQO786457 CAK786453:CAK786457 CKG786453:CKG786457 CUC786453:CUC786457 DDY786453:DDY786457 DNU786453:DNU786457 DXQ786453:DXQ786457 EHM786453:EHM786457 ERI786453:ERI786457 FBE786453:FBE786457 FLA786453:FLA786457 FUW786453:FUW786457 GES786453:GES786457 GOO786453:GOO786457 GYK786453:GYK786457 HIG786453:HIG786457 HSC786453:HSC786457 IBY786453:IBY786457 ILU786453:ILU786457 IVQ786453:IVQ786457 JFM786453:JFM786457 JPI786453:JPI786457 JZE786453:JZE786457 KJA786453:KJA786457 KSW786453:KSW786457 LCS786453:LCS786457 LMO786453:LMO786457 LWK786453:LWK786457 MGG786453:MGG786457 MQC786453:MQC786457 MZY786453:MZY786457 NJU786453:NJU786457 NTQ786453:NTQ786457 ODM786453:ODM786457 ONI786453:ONI786457 OXE786453:OXE786457 PHA786453:PHA786457 PQW786453:PQW786457 QAS786453:QAS786457 QKO786453:QKO786457 QUK786453:QUK786457 REG786453:REG786457 ROC786453:ROC786457 RXY786453:RXY786457 SHU786453:SHU786457 SRQ786453:SRQ786457 TBM786453:TBM786457 TLI786453:TLI786457 TVE786453:TVE786457 UFA786453:UFA786457 UOW786453:UOW786457 UYS786453:UYS786457 VIO786453:VIO786457 VSK786453:VSK786457 WCG786453:WCG786457 WMC786453:WMC786457 WVY786453:WVY786457 Q851989:Q851993 JM851989:JM851993 TI851989:TI851993 ADE851989:ADE851993 ANA851989:ANA851993 AWW851989:AWW851993 BGS851989:BGS851993 BQO851989:BQO851993 CAK851989:CAK851993 CKG851989:CKG851993 CUC851989:CUC851993 DDY851989:DDY851993 DNU851989:DNU851993 DXQ851989:DXQ851993 EHM851989:EHM851993 ERI851989:ERI851993 FBE851989:FBE851993 FLA851989:FLA851993 FUW851989:FUW851993 GES851989:GES851993 GOO851989:GOO851993 GYK851989:GYK851993 HIG851989:HIG851993 HSC851989:HSC851993 IBY851989:IBY851993 ILU851989:ILU851993 IVQ851989:IVQ851993 JFM851989:JFM851993 JPI851989:JPI851993 JZE851989:JZE851993 KJA851989:KJA851993 KSW851989:KSW851993 LCS851989:LCS851993 LMO851989:LMO851993 LWK851989:LWK851993 MGG851989:MGG851993 MQC851989:MQC851993 MZY851989:MZY851993 NJU851989:NJU851993 NTQ851989:NTQ851993 ODM851989:ODM851993 ONI851989:ONI851993 OXE851989:OXE851993 PHA851989:PHA851993 PQW851989:PQW851993 QAS851989:QAS851993 QKO851989:QKO851993 QUK851989:QUK851993 REG851989:REG851993 ROC851989:ROC851993 RXY851989:RXY851993 SHU851989:SHU851993 SRQ851989:SRQ851993 TBM851989:TBM851993 TLI851989:TLI851993 TVE851989:TVE851993 UFA851989:UFA851993 UOW851989:UOW851993 UYS851989:UYS851993 VIO851989:VIO851993 VSK851989:VSK851993 WCG851989:WCG851993 WMC851989:WMC851993 WVY851989:WVY851993 Q917525:Q917529 JM917525:JM917529 TI917525:TI917529 ADE917525:ADE917529 ANA917525:ANA917529 AWW917525:AWW917529 BGS917525:BGS917529 BQO917525:BQO917529 CAK917525:CAK917529 CKG917525:CKG917529 CUC917525:CUC917529 DDY917525:DDY917529 DNU917525:DNU917529 DXQ917525:DXQ917529 EHM917525:EHM917529 ERI917525:ERI917529 FBE917525:FBE917529 FLA917525:FLA917529 FUW917525:FUW917529 GES917525:GES917529 GOO917525:GOO917529 GYK917525:GYK917529 HIG917525:HIG917529 HSC917525:HSC917529 IBY917525:IBY917529 ILU917525:ILU917529 IVQ917525:IVQ917529 JFM917525:JFM917529 JPI917525:JPI917529 JZE917525:JZE917529 KJA917525:KJA917529 KSW917525:KSW917529 LCS917525:LCS917529 LMO917525:LMO917529 LWK917525:LWK917529 MGG917525:MGG917529 MQC917525:MQC917529 MZY917525:MZY917529 NJU917525:NJU917529 NTQ917525:NTQ917529 ODM917525:ODM917529 ONI917525:ONI917529 OXE917525:OXE917529 PHA917525:PHA917529 PQW917525:PQW917529 QAS917525:QAS917529 QKO917525:QKO917529 QUK917525:QUK917529 REG917525:REG917529 ROC917525:ROC917529 RXY917525:RXY917529 SHU917525:SHU917529 SRQ917525:SRQ917529 TBM917525:TBM917529 TLI917525:TLI917529 TVE917525:TVE917529 UFA917525:UFA917529 UOW917525:UOW917529 UYS917525:UYS917529 VIO917525:VIO917529 VSK917525:VSK917529 WCG917525:WCG917529 WMC917525:WMC917529 WVY917525:WVY917529 Q983061:Q983065 JM983061:JM983065 TI983061:TI983065 ADE983061:ADE983065 ANA983061:ANA983065 AWW983061:AWW983065 BGS983061:BGS983065 BQO983061:BQO983065 CAK983061:CAK983065 CKG983061:CKG983065 CUC983061:CUC983065 DDY983061:DDY983065 DNU983061:DNU983065 DXQ983061:DXQ983065 EHM983061:EHM983065 ERI983061:ERI983065 FBE983061:FBE983065 FLA983061:FLA983065 FUW983061:FUW983065 GES983061:GES983065 GOO983061:GOO983065 GYK983061:GYK983065 HIG983061:HIG983065 HSC983061:HSC983065 IBY983061:IBY983065 ILU983061:ILU983065 IVQ983061:IVQ983065 JFM983061:JFM983065 JPI983061:JPI983065 JZE983061:JZE983065 KJA983061:KJA983065 KSW983061:KSW983065 LCS983061:LCS983065 LMO983061:LMO983065 LWK983061:LWK983065 MGG983061:MGG983065 MQC983061:MQC983065 MZY983061:MZY983065 NJU983061:NJU983065 NTQ983061:NTQ983065 ODM983061:ODM983065 ONI983061:ONI983065 OXE983061:OXE983065 PHA983061:PHA983065 PQW983061:PQW983065 QAS983061:QAS983065 QKO983061:QKO983065 QUK983061:QUK983065 REG983061:REG983065 ROC983061:ROC983065 RXY983061:RXY983065 SHU983061:SHU983065 SRQ983061:SRQ983065 TBM983061:TBM983065 TLI983061:TLI983065 TVE983061:TVE983065 UFA983061:UFA983065 UOW983061:UOW983065 UYS983061:UYS983065 VIO983061:VIO983065 VSK983061:VSK983065 WCG983061:WCG983065 WMC983061:WMC983065 WVY983061:WVY983065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U26:U27 JQ26:JQ27 TM26:TM27 ADI26:ADI27 ANE26:ANE27 AXA26:AXA27 BGW26:BGW27 BQS26:BQS27 CAO26:CAO27 CKK26:CKK27 CUG26:CUG27 DEC26:DEC27 DNY26:DNY27 DXU26:DXU27 EHQ26:EHQ27 ERM26:ERM27 FBI26:FBI27 FLE26:FLE27 FVA26:FVA27 GEW26:GEW27 GOS26:GOS27 GYO26:GYO27 HIK26:HIK27 HSG26:HSG27 ICC26:ICC27 ILY26:ILY27 IVU26:IVU27 JFQ26:JFQ27 JPM26:JPM27 JZI26:JZI27 KJE26:KJE27 KTA26:KTA27 LCW26:LCW27 LMS26:LMS27 LWO26:LWO27 MGK26:MGK27 MQG26:MQG27 NAC26:NAC27 NJY26:NJY27 NTU26:NTU27 ODQ26:ODQ27 ONM26:ONM27 OXI26:OXI27 PHE26:PHE27 PRA26:PRA27 QAW26:QAW27 QKS26:QKS27 QUO26:QUO27 REK26:REK27 ROG26:ROG27 RYC26:RYC27 SHY26:SHY27 SRU26:SRU27 TBQ26:TBQ27 TLM26:TLM27 TVI26:TVI27 UFE26:UFE27 UPA26:UPA27 UYW26:UYW27 VIS26:VIS27 VSO26:VSO27 WCK26:WCK27 WMG26:WMG27 WWC26:WWC27 U65562:U65563 JQ65562:JQ65563 TM65562:TM65563 ADI65562:ADI65563 ANE65562:ANE65563 AXA65562:AXA65563 BGW65562:BGW65563 BQS65562:BQS65563 CAO65562:CAO65563 CKK65562:CKK65563 CUG65562:CUG65563 DEC65562:DEC65563 DNY65562:DNY65563 DXU65562:DXU65563 EHQ65562:EHQ65563 ERM65562:ERM65563 FBI65562:FBI65563 FLE65562:FLE65563 FVA65562:FVA65563 GEW65562:GEW65563 GOS65562:GOS65563 GYO65562:GYO65563 HIK65562:HIK65563 HSG65562:HSG65563 ICC65562:ICC65563 ILY65562:ILY65563 IVU65562:IVU65563 JFQ65562:JFQ65563 JPM65562:JPM65563 JZI65562:JZI65563 KJE65562:KJE65563 KTA65562:KTA65563 LCW65562:LCW65563 LMS65562:LMS65563 LWO65562:LWO65563 MGK65562:MGK65563 MQG65562:MQG65563 NAC65562:NAC65563 NJY65562:NJY65563 NTU65562:NTU65563 ODQ65562:ODQ65563 ONM65562:ONM65563 OXI65562:OXI65563 PHE65562:PHE65563 PRA65562:PRA65563 QAW65562:QAW65563 QKS65562:QKS65563 QUO65562:QUO65563 REK65562:REK65563 ROG65562:ROG65563 RYC65562:RYC65563 SHY65562:SHY65563 SRU65562:SRU65563 TBQ65562:TBQ65563 TLM65562:TLM65563 TVI65562:TVI65563 UFE65562:UFE65563 UPA65562:UPA65563 UYW65562:UYW65563 VIS65562:VIS65563 VSO65562:VSO65563 WCK65562:WCK65563 WMG65562:WMG65563 WWC65562:WWC65563 U131098:U131099 JQ131098:JQ131099 TM131098:TM131099 ADI131098:ADI131099 ANE131098:ANE131099 AXA131098:AXA131099 BGW131098:BGW131099 BQS131098:BQS131099 CAO131098:CAO131099 CKK131098:CKK131099 CUG131098:CUG131099 DEC131098:DEC131099 DNY131098:DNY131099 DXU131098:DXU131099 EHQ131098:EHQ131099 ERM131098:ERM131099 FBI131098:FBI131099 FLE131098:FLE131099 FVA131098:FVA131099 GEW131098:GEW131099 GOS131098:GOS131099 GYO131098:GYO131099 HIK131098:HIK131099 HSG131098:HSG131099 ICC131098:ICC131099 ILY131098:ILY131099 IVU131098:IVU131099 JFQ131098:JFQ131099 JPM131098:JPM131099 JZI131098:JZI131099 KJE131098:KJE131099 KTA131098:KTA131099 LCW131098:LCW131099 LMS131098:LMS131099 LWO131098:LWO131099 MGK131098:MGK131099 MQG131098:MQG131099 NAC131098:NAC131099 NJY131098:NJY131099 NTU131098:NTU131099 ODQ131098:ODQ131099 ONM131098:ONM131099 OXI131098:OXI131099 PHE131098:PHE131099 PRA131098:PRA131099 QAW131098:QAW131099 QKS131098:QKS131099 QUO131098:QUO131099 REK131098:REK131099 ROG131098:ROG131099 RYC131098:RYC131099 SHY131098:SHY131099 SRU131098:SRU131099 TBQ131098:TBQ131099 TLM131098:TLM131099 TVI131098:TVI131099 UFE131098:UFE131099 UPA131098:UPA131099 UYW131098:UYW131099 VIS131098:VIS131099 VSO131098:VSO131099 WCK131098:WCK131099 WMG131098:WMG131099 WWC131098:WWC131099 U196634:U196635 JQ196634:JQ196635 TM196634:TM196635 ADI196634:ADI196635 ANE196634:ANE196635 AXA196634:AXA196635 BGW196634:BGW196635 BQS196634:BQS196635 CAO196634:CAO196635 CKK196634:CKK196635 CUG196634:CUG196635 DEC196634:DEC196635 DNY196634:DNY196635 DXU196634:DXU196635 EHQ196634:EHQ196635 ERM196634:ERM196635 FBI196634:FBI196635 FLE196634:FLE196635 FVA196634:FVA196635 GEW196634:GEW196635 GOS196634:GOS196635 GYO196634:GYO196635 HIK196634:HIK196635 HSG196634:HSG196635 ICC196634:ICC196635 ILY196634:ILY196635 IVU196634:IVU196635 JFQ196634:JFQ196635 JPM196634:JPM196635 JZI196634:JZI196635 KJE196634:KJE196635 KTA196634:KTA196635 LCW196634:LCW196635 LMS196634:LMS196635 LWO196634:LWO196635 MGK196634:MGK196635 MQG196634:MQG196635 NAC196634:NAC196635 NJY196634:NJY196635 NTU196634:NTU196635 ODQ196634:ODQ196635 ONM196634:ONM196635 OXI196634:OXI196635 PHE196634:PHE196635 PRA196634:PRA196635 QAW196634:QAW196635 QKS196634:QKS196635 QUO196634:QUO196635 REK196634:REK196635 ROG196634:ROG196635 RYC196634:RYC196635 SHY196634:SHY196635 SRU196634:SRU196635 TBQ196634:TBQ196635 TLM196634:TLM196635 TVI196634:TVI196635 UFE196634:UFE196635 UPA196634:UPA196635 UYW196634:UYW196635 VIS196634:VIS196635 VSO196634:VSO196635 WCK196634:WCK196635 WMG196634:WMG196635 WWC196634:WWC196635 U262170:U262171 JQ262170:JQ262171 TM262170:TM262171 ADI262170:ADI262171 ANE262170:ANE262171 AXA262170:AXA262171 BGW262170:BGW262171 BQS262170:BQS262171 CAO262170:CAO262171 CKK262170:CKK262171 CUG262170:CUG262171 DEC262170:DEC262171 DNY262170:DNY262171 DXU262170:DXU262171 EHQ262170:EHQ262171 ERM262170:ERM262171 FBI262170:FBI262171 FLE262170:FLE262171 FVA262170:FVA262171 GEW262170:GEW262171 GOS262170:GOS262171 GYO262170:GYO262171 HIK262170:HIK262171 HSG262170:HSG262171 ICC262170:ICC262171 ILY262170:ILY262171 IVU262170:IVU262171 JFQ262170:JFQ262171 JPM262170:JPM262171 JZI262170:JZI262171 KJE262170:KJE262171 KTA262170:KTA262171 LCW262170:LCW262171 LMS262170:LMS262171 LWO262170:LWO262171 MGK262170:MGK262171 MQG262170:MQG262171 NAC262170:NAC262171 NJY262170:NJY262171 NTU262170:NTU262171 ODQ262170:ODQ262171 ONM262170:ONM262171 OXI262170:OXI262171 PHE262170:PHE262171 PRA262170:PRA262171 QAW262170:QAW262171 QKS262170:QKS262171 QUO262170:QUO262171 REK262170:REK262171 ROG262170:ROG262171 RYC262170:RYC262171 SHY262170:SHY262171 SRU262170:SRU262171 TBQ262170:TBQ262171 TLM262170:TLM262171 TVI262170:TVI262171 UFE262170:UFE262171 UPA262170:UPA262171 UYW262170:UYW262171 VIS262170:VIS262171 VSO262170:VSO262171 WCK262170:WCK262171 WMG262170:WMG262171 WWC262170:WWC262171 U327706:U327707 JQ327706:JQ327707 TM327706:TM327707 ADI327706:ADI327707 ANE327706:ANE327707 AXA327706:AXA327707 BGW327706:BGW327707 BQS327706:BQS327707 CAO327706:CAO327707 CKK327706:CKK327707 CUG327706:CUG327707 DEC327706:DEC327707 DNY327706:DNY327707 DXU327706:DXU327707 EHQ327706:EHQ327707 ERM327706:ERM327707 FBI327706:FBI327707 FLE327706:FLE327707 FVA327706:FVA327707 GEW327706:GEW327707 GOS327706:GOS327707 GYO327706:GYO327707 HIK327706:HIK327707 HSG327706:HSG327707 ICC327706:ICC327707 ILY327706:ILY327707 IVU327706:IVU327707 JFQ327706:JFQ327707 JPM327706:JPM327707 JZI327706:JZI327707 KJE327706:KJE327707 KTA327706:KTA327707 LCW327706:LCW327707 LMS327706:LMS327707 LWO327706:LWO327707 MGK327706:MGK327707 MQG327706:MQG327707 NAC327706:NAC327707 NJY327706:NJY327707 NTU327706:NTU327707 ODQ327706:ODQ327707 ONM327706:ONM327707 OXI327706:OXI327707 PHE327706:PHE327707 PRA327706:PRA327707 QAW327706:QAW327707 QKS327706:QKS327707 QUO327706:QUO327707 REK327706:REK327707 ROG327706:ROG327707 RYC327706:RYC327707 SHY327706:SHY327707 SRU327706:SRU327707 TBQ327706:TBQ327707 TLM327706:TLM327707 TVI327706:TVI327707 UFE327706:UFE327707 UPA327706:UPA327707 UYW327706:UYW327707 VIS327706:VIS327707 VSO327706:VSO327707 WCK327706:WCK327707 WMG327706:WMG327707 WWC327706:WWC327707 U393242:U393243 JQ393242:JQ393243 TM393242:TM393243 ADI393242:ADI393243 ANE393242:ANE393243 AXA393242:AXA393243 BGW393242:BGW393243 BQS393242:BQS393243 CAO393242:CAO393243 CKK393242:CKK393243 CUG393242:CUG393243 DEC393242:DEC393243 DNY393242:DNY393243 DXU393242:DXU393243 EHQ393242:EHQ393243 ERM393242:ERM393243 FBI393242:FBI393243 FLE393242:FLE393243 FVA393242:FVA393243 GEW393242:GEW393243 GOS393242:GOS393243 GYO393242:GYO393243 HIK393242:HIK393243 HSG393242:HSG393243 ICC393242:ICC393243 ILY393242:ILY393243 IVU393242:IVU393243 JFQ393242:JFQ393243 JPM393242:JPM393243 JZI393242:JZI393243 KJE393242:KJE393243 KTA393242:KTA393243 LCW393242:LCW393243 LMS393242:LMS393243 LWO393242:LWO393243 MGK393242:MGK393243 MQG393242:MQG393243 NAC393242:NAC393243 NJY393242:NJY393243 NTU393242:NTU393243 ODQ393242:ODQ393243 ONM393242:ONM393243 OXI393242:OXI393243 PHE393242:PHE393243 PRA393242:PRA393243 QAW393242:QAW393243 QKS393242:QKS393243 QUO393242:QUO393243 REK393242:REK393243 ROG393242:ROG393243 RYC393242:RYC393243 SHY393242:SHY393243 SRU393242:SRU393243 TBQ393242:TBQ393243 TLM393242:TLM393243 TVI393242:TVI393243 UFE393242:UFE393243 UPA393242:UPA393243 UYW393242:UYW393243 VIS393242:VIS393243 VSO393242:VSO393243 WCK393242:WCK393243 WMG393242:WMG393243 WWC393242:WWC393243 U458778:U458779 JQ458778:JQ458779 TM458778:TM458779 ADI458778:ADI458779 ANE458778:ANE458779 AXA458778:AXA458779 BGW458778:BGW458779 BQS458778:BQS458779 CAO458778:CAO458779 CKK458778:CKK458779 CUG458778:CUG458779 DEC458778:DEC458779 DNY458778:DNY458779 DXU458778:DXU458779 EHQ458778:EHQ458779 ERM458778:ERM458779 FBI458778:FBI458779 FLE458778:FLE458779 FVA458778:FVA458779 GEW458778:GEW458779 GOS458778:GOS458779 GYO458778:GYO458779 HIK458778:HIK458779 HSG458778:HSG458779 ICC458778:ICC458779 ILY458778:ILY458779 IVU458778:IVU458779 JFQ458778:JFQ458779 JPM458778:JPM458779 JZI458778:JZI458779 KJE458778:KJE458779 KTA458778:KTA458779 LCW458778:LCW458779 LMS458778:LMS458779 LWO458778:LWO458779 MGK458778:MGK458779 MQG458778:MQG458779 NAC458778:NAC458779 NJY458778:NJY458779 NTU458778:NTU458779 ODQ458778:ODQ458779 ONM458778:ONM458779 OXI458778:OXI458779 PHE458778:PHE458779 PRA458778:PRA458779 QAW458778:QAW458779 QKS458778:QKS458779 QUO458778:QUO458779 REK458778:REK458779 ROG458778:ROG458779 RYC458778:RYC458779 SHY458778:SHY458779 SRU458778:SRU458779 TBQ458778:TBQ458779 TLM458778:TLM458779 TVI458778:TVI458779 UFE458778:UFE458779 UPA458778:UPA458779 UYW458778:UYW458779 VIS458778:VIS458779 VSO458778:VSO458779 WCK458778:WCK458779 WMG458778:WMG458779 WWC458778:WWC458779 U524314:U524315 JQ524314:JQ524315 TM524314:TM524315 ADI524314:ADI524315 ANE524314:ANE524315 AXA524314:AXA524315 BGW524314:BGW524315 BQS524314:BQS524315 CAO524314:CAO524315 CKK524314:CKK524315 CUG524314:CUG524315 DEC524314:DEC524315 DNY524314:DNY524315 DXU524314:DXU524315 EHQ524314:EHQ524315 ERM524314:ERM524315 FBI524314:FBI524315 FLE524314:FLE524315 FVA524314:FVA524315 GEW524314:GEW524315 GOS524314:GOS524315 GYO524314:GYO524315 HIK524314:HIK524315 HSG524314:HSG524315 ICC524314:ICC524315 ILY524314:ILY524315 IVU524314:IVU524315 JFQ524314:JFQ524315 JPM524314:JPM524315 JZI524314:JZI524315 KJE524314:KJE524315 KTA524314:KTA524315 LCW524314:LCW524315 LMS524314:LMS524315 LWO524314:LWO524315 MGK524314:MGK524315 MQG524314:MQG524315 NAC524314:NAC524315 NJY524314:NJY524315 NTU524314:NTU524315 ODQ524314:ODQ524315 ONM524314:ONM524315 OXI524314:OXI524315 PHE524314:PHE524315 PRA524314:PRA524315 QAW524314:QAW524315 QKS524314:QKS524315 QUO524314:QUO524315 REK524314:REK524315 ROG524314:ROG524315 RYC524314:RYC524315 SHY524314:SHY524315 SRU524314:SRU524315 TBQ524314:TBQ524315 TLM524314:TLM524315 TVI524314:TVI524315 UFE524314:UFE524315 UPA524314:UPA524315 UYW524314:UYW524315 VIS524314:VIS524315 VSO524314:VSO524315 WCK524314:WCK524315 WMG524314:WMG524315 WWC524314:WWC524315 U589850:U589851 JQ589850:JQ589851 TM589850:TM589851 ADI589850:ADI589851 ANE589850:ANE589851 AXA589850:AXA589851 BGW589850:BGW589851 BQS589850:BQS589851 CAO589850:CAO589851 CKK589850:CKK589851 CUG589850:CUG589851 DEC589850:DEC589851 DNY589850:DNY589851 DXU589850:DXU589851 EHQ589850:EHQ589851 ERM589850:ERM589851 FBI589850:FBI589851 FLE589850:FLE589851 FVA589850:FVA589851 GEW589850:GEW589851 GOS589850:GOS589851 GYO589850:GYO589851 HIK589850:HIK589851 HSG589850:HSG589851 ICC589850:ICC589851 ILY589850:ILY589851 IVU589850:IVU589851 JFQ589850:JFQ589851 JPM589850:JPM589851 JZI589850:JZI589851 KJE589850:KJE589851 KTA589850:KTA589851 LCW589850:LCW589851 LMS589850:LMS589851 LWO589850:LWO589851 MGK589850:MGK589851 MQG589850:MQG589851 NAC589850:NAC589851 NJY589850:NJY589851 NTU589850:NTU589851 ODQ589850:ODQ589851 ONM589850:ONM589851 OXI589850:OXI589851 PHE589850:PHE589851 PRA589850:PRA589851 QAW589850:QAW589851 QKS589850:QKS589851 QUO589850:QUO589851 REK589850:REK589851 ROG589850:ROG589851 RYC589850:RYC589851 SHY589850:SHY589851 SRU589850:SRU589851 TBQ589850:TBQ589851 TLM589850:TLM589851 TVI589850:TVI589851 UFE589850:UFE589851 UPA589850:UPA589851 UYW589850:UYW589851 VIS589850:VIS589851 VSO589850:VSO589851 WCK589850:WCK589851 WMG589850:WMG589851 WWC589850:WWC589851 U655386:U655387 JQ655386:JQ655387 TM655386:TM655387 ADI655386:ADI655387 ANE655386:ANE655387 AXA655386:AXA655387 BGW655386:BGW655387 BQS655386:BQS655387 CAO655386:CAO655387 CKK655386:CKK655387 CUG655386:CUG655387 DEC655386:DEC655387 DNY655386:DNY655387 DXU655386:DXU655387 EHQ655386:EHQ655387 ERM655386:ERM655387 FBI655386:FBI655387 FLE655386:FLE655387 FVA655386:FVA655387 GEW655386:GEW655387 GOS655386:GOS655387 GYO655386:GYO655387 HIK655386:HIK655387 HSG655386:HSG655387 ICC655386:ICC655387 ILY655386:ILY655387 IVU655386:IVU655387 JFQ655386:JFQ655387 JPM655386:JPM655387 JZI655386:JZI655387 KJE655386:KJE655387 KTA655386:KTA655387 LCW655386:LCW655387 LMS655386:LMS655387 LWO655386:LWO655387 MGK655386:MGK655387 MQG655386:MQG655387 NAC655386:NAC655387 NJY655386:NJY655387 NTU655386:NTU655387 ODQ655386:ODQ655387 ONM655386:ONM655387 OXI655386:OXI655387 PHE655386:PHE655387 PRA655386:PRA655387 QAW655386:QAW655387 QKS655386:QKS655387 QUO655386:QUO655387 REK655386:REK655387 ROG655386:ROG655387 RYC655386:RYC655387 SHY655386:SHY655387 SRU655386:SRU655387 TBQ655386:TBQ655387 TLM655386:TLM655387 TVI655386:TVI655387 UFE655386:UFE655387 UPA655386:UPA655387 UYW655386:UYW655387 VIS655386:VIS655387 VSO655386:VSO655387 WCK655386:WCK655387 WMG655386:WMG655387 WWC655386:WWC655387 U720922:U720923 JQ720922:JQ720923 TM720922:TM720923 ADI720922:ADI720923 ANE720922:ANE720923 AXA720922:AXA720923 BGW720922:BGW720923 BQS720922:BQS720923 CAO720922:CAO720923 CKK720922:CKK720923 CUG720922:CUG720923 DEC720922:DEC720923 DNY720922:DNY720923 DXU720922:DXU720923 EHQ720922:EHQ720923 ERM720922:ERM720923 FBI720922:FBI720923 FLE720922:FLE720923 FVA720922:FVA720923 GEW720922:GEW720923 GOS720922:GOS720923 GYO720922:GYO720923 HIK720922:HIK720923 HSG720922:HSG720923 ICC720922:ICC720923 ILY720922:ILY720923 IVU720922:IVU720923 JFQ720922:JFQ720923 JPM720922:JPM720923 JZI720922:JZI720923 KJE720922:KJE720923 KTA720922:KTA720923 LCW720922:LCW720923 LMS720922:LMS720923 LWO720922:LWO720923 MGK720922:MGK720923 MQG720922:MQG720923 NAC720922:NAC720923 NJY720922:NJY720923 NTU720922:NTU720923 ODQ720922:ODQ720923 ONM720922:ONM720923 OXI720922:OXI720923 PHE720922:PHE720923 PRA720922:PRA720923 QAW720922:QAW720923 QKS720922:QKS720923 QUO720922:QUO720923 REK720922:REK720923 ROG720922:ROG720923 RYC720922:RYC720923 SHY720922:SHY720923 SRU720922:SRU720923 TBQ720922:TBQ720923 TLM720922:TLM720923 TVI720922:TVI720923 UFE720922:UFE720923 UPA720922:UPA720923 UYW720922:UYW720923 VIS720922:VIS720923 VSO720922:VSO720923 WCK720922:WCK720923 WMG720922:WMG720923 WWC720922:WWC720923 U786458:U786459 JQ786458:JQ786459 TM786458:TM786459 ADI786458:ADI786459 ANE786458:ANE786459 AXA786458:AXA786459 BGW786458:BGW786459 BQS786458:BQS786459 CAO786458:CAO786459 CKK786458:CKK786459 CUG786458:CUG786459 DEC786458:DEC786459 DNY786458:DNY786459 DXU786458:DXU786459 EHQ786458:EHQ786459 ERM786458:ERM786459 FBI786458:FBI786459 FLE786458:FLE786459 FVA786458:FVA786459 GEW786458:GEW786459 GOS786458:GOS786459 GYO786458:GYO786459 HIK786458:HIK786459 HSG786458:HSG786459 ICC786458:ICC786459 ILY786458:ILY786459 IVU786458:IVU786459 JFQ786458:JFQ786459 JPM786458:JPM786459 JZI786458:JZI786459 KJE786458:KJE786459 KTA786458:KTA786459 LCW786458:LCW786459 LMS786458:LMS786459 LWO786458:LWO786459 MGK786458:MGK786459 MQG786458:MQG786459 NAC786458:NAC786459 NJY786458:NJY786459 NTU786458:NTU786459 ODQ786458:ODQ786459 ONM786458:ONM786459 OXI786458:OXI786459 PHE786458:PHE786459 PRA786458:PRA786459 QAW786458:QAW786459 QKS786458:QKS786459 QUO786458:QUO786459 REK786458:REK786459 ROG786458:ROG786459 RYC786458:RYC786459 SHY786458:SHY786459 SRU786458:SRU786459 TBQ786458:TBQ786459 TLM786458:TLM786459 TVI786458:TVI786459 UFE786458:UFE786459 UPA786458:UPA786459 UYW786458:UYW786459 VIS786458:VIS786459 VSO786458:VSO786459 WCK786458:WCK786459 WMG786458:WMG786459 WWC786458:WWC786459 U851994:U851995 JQ851994:JQ851995 TM851994:TM851995 ADI851994:ADI851995 ANE851994:ANE851995 AXA851994:AXA851995 BGW851994:BGW851995 BQS851994:BQS851995 CAO851994:CAO851995 CKK851994:CKK851995 CUG851994:CUG851995 DEC851994:DEC851995 DNY851994:DNY851995 DXU851994:DXU851995 EHQ851994:EHQ851995 ERM851994:ERM851995 FBI851994:FBI851995 FLE851994:FLE851995 FVA851994:FVA851995 GEW851994:GEW851995 GOS851994:GOS851995 GYO851994:GYO851995 HIK851994:HIK851995 HSG851994:HSG851995 ICC851994:ICC851995 ILY851994:ILY851995 IVU851994:IVU851995 JFQ851994:JFQ851995 JPM851994:JPM851995 JZI851994:JZI851995 KJE851994:KJE851995 KTA851994:KTA851995 LCW851994:LCW851995 LMS851994:LMS851995 LWO851994:LWO851995 MGK851994:MGK851995 MQG851994:MQG851995 NAC851994:NAC851995 NJY851994:NJY851995 NTU851994:NTU851995 ODQ851994:ODQ851995 ONM851994:ONM851995 OXI851994:OXI851995 PHE851994:PHE851995 PRA851994:PRA851995 QAW851994:QAW851995 QKS851994:QKS851995 QUO851994:QUO851995 REK851994:REK851995 ROG851994:ROG851995 RYC851994:RYC851995 SHY851994:SHY851995 SRU851994:SRU851995 TBQ851994:TBQ851995 TLM851994:TLM851995 TVI851994:TVI851995 UFE851994:UFE851995 UPA851994:UPA851995 UYW851994:UYW851995 VIS851994:VIS851995 VSO851994:VSO851995 WCK851994:WCK851995 WMG851994:WMG851995 WWC851994:WWC851995 U917530:U917531 JQ917530:JQ917531 TM917530:TM917531 ADI917530:ADI917531 ANE917530:ANE917531 AXA917530:AXA917531 BGW917530:BGW917531 BQS917530:BQS917531 CAO917530:CAO917531 CKK917530:CKK917531 CUG917530:CUG917531 DEC917530:DEC917531 DNY917530:DNY917531 DXU917530:DXU917531 EHQ917530:EHQ917531 ERM917530:ERM917531 FBI917530:FBI917531 FLE917530:FLE917531 FVA917530:FVA917531 GEW917530:GEW917531 GOS917530:GOS917531 GYO917530:GYO917531 HIK917530:HIK917531 HSG917530:HSG917531 ICC917530:ICC917531 ILY917530:ILY917531 IVU917530:IVU917531 JFQ917530:JFQ917531 JPM917530:JPM917531 JZI917530:JZI917531 KJE917530:KJE917531 KTA917530:KTA917531 LCW917530:LCW917531 LMS917530:LMS917531 LWO917530:LWO917531 MGK917530:MGK917531 MQG917530:MQG917531 NAC917530:NAC917531 NJY917530:NJY917531 NTU917530:NTU917531 ODQ917530:ODQ917531 ONM917530:ONM917531 OXI917530:OXI917531 PHE917530:PHE917531 PRA917530:PRA917531 QAW917530:QAW917531 QKS917530:QKS917531 QUO917530:QUO917531 REK917530:REK917531 ROG917530:ROG917531 RYC917530:RYC917531 SHY917530:SHY917531 SRU917530:SRU917531 TBQ917530:TBQ917531 TLM917530:TLM917531 TVI917530:TVI917531 UFE917530:UFE917531 UPA917530:UPA917531 UYW917530:UYW917531 VIS917530:VIS917531 VSO917530:VSO917531 WCK917530:WCK917531 WMG917530:WMG917531 WWC917530:WWC917531 U983066:U983067 JQ983066:JQ983067 TM983066:TM983067 ADI983066:ADI983067 ANE983066:ANE983067 AXA983066:AXA983067 BGW983066:BGW983067 BQS983066:BQS983067 CAO983066:CAO983067 CKK983066:CKK983067 CUG983066:CUG983067 DEC983066:DEC983067 DNY983066:DNY983067 DXU983066:DXU983067 EHQ983066:EHQ983067 ERM983066:ERM983067 FBI983066:FBI983067 FLE983066:FLE983067 FVA983066:FVA983067 GEW983066:GEW983067 GOS983066:GOS983067 GYO983066:GYO983067 HIK983066:HIK983067 HSG983066:HSG983067 ICC983066:ICC983067 ILY983066:ILY983067 IVU983066:IVU983067 JFQ983066:JFQ983067 JPM983066:JPM983067 JZI983066:JZI983067 KJE983066:KJE983067 KTA983066:KTA983067 LCW983066:LCW983067 LMS983066:LMS983067 LWO983066:LWO983067 MGK983066:MGK983067 MQG983066:MQG983067 NAC983066:NAC983067 NJY983066:NJY983067 NTU983066:NTU983067 ODQ983066:ODQ983067 ONM983066:ONM983067 OXI983066:OXI983067 PHE983066:PHE983067 PRA983066:PRA983067 QAW983066:QAW983067 QKS983066:QKS983067 QUO983066:QUO983067 REK983066:REK983067 ROG983066:ROG983067 RYC983066:RYC983067 SHY983066:SHY983067 SRU983066:SRU983067 TBQ983066:TBQ983067 TLM983066:TLM983067 TVI983066:TVI983067 UFE983066:UFE983067 UPA983066:UPA983067 UYW983066:UYW983067 VIS983066:VIS983067 VSO983066:VSO983067 WCK983066:WCK983067 WMG983066:WMG983067 WWC983066:WWC983067 Y26:Y27 JU26:JU27 TQ26:TQ27 ADM26:ADM27 ANI26:ANI27 AXE26:AXE27 BHA26:BHA27 BQW26:BQW27 CAS26:CAS27 CKO26:CKO27 CUK26:CUK27 DEG26:DEG27 DOC26:DOC27 DXY26:DXY27 EHU26:EHU27 ERQ26:ERQ27 FBM26:FBM27 FLI26:FLI27 FVE26:FVE27 GFA26:GFA27 GOW26:GOW27 GYS26:GYS27 HIO26:HIO27 HSK26:HSK27 ICG26:ICG27 IMC26:IMC27 IVY26:IVY27 JFU26:JFU27 JPQ26:JPQ27 JZM26:JZM27 KJI26:KJI27 KTE26:KTE27 LDA26:LDA27 LMW26:LMW27 LWS26:LWS27 MGO26:MGO27 MQK26:MQK27 NAG26:NAG27 NKC26:NKC27 NTY26:NTY27 ODU26:ODU27 ONQ26:ONQ27 OXM26:OXM27 PHI26:PHI27 PRE26:PRE27 QBA26:QBA27 QKW26:QKW27 QUS26:QUS27 REO26:REO27 ROK26:ROK27 RYG26:RYG27 SIC26:SIC27 SRY26:SRY27 TBU26:TBU27 TLQ26:TLQ27 TVM26:TVM27 UFI26:UFI27 UPE26:UPE27 UZA26:UZA27 VIW26:VIW27 VSS26:VSS27 WCO26:WCO27 WMK26:WMK27 WWG26:WWG27 Y65562:Y65563 JU65562:JU65563 TQ65562:TQ65563 ADM65562:ADM65563 ANI65562:ANI65563 AXE65562:AXE65563 BHA65562:BHA65563 BQW65562:BQW65563 CAS65562:CAS65563 CKO65562:CKO65563 CUK65562:CUK65563 DEG65562:DEG65563 DOC65562:DOC65563 DXY65562:DXY65563 EHU65562:EHU65563 ERQ65562:ERQ65563 FBM65562:FBM65563 FLI65562:FLI65563 FVE65562:FVE65563 GFA65562:GFA65563 GOW65562:GOW65563 GYS65562:GYS65563 HIO65562:HIO65563 HSK65562:HSK65563 ICG65562:ICG65563 IMC65562:IMC65563 IVY65562:IVY65563 JFU65562:JFU65563 JPQ65562:JPQ65563 JZM65562:JZM65563 KJI65562:KJI65563 KTE65562:KTE65563 LDA65562:LDA65563 LMW65562:LMW65563 LWS65562:LWS65563 MGO65562:MGO65563 MQK65562:MQK65563 NAG65562:NAG65563 NKC65562:NKC65563 NTY65562:NTY65563 ODU65562:ODU65563 ONQ65562:ONQ65563 OXM65562:OXM65563 PHI65562:PHI65563 PRE65562:PRE65563 QBA65562:QBA65563 QKW65562:QKW65563 QUS65562:QUS65563 REO65562:REO65563 ROK65562:ROK65563 RYG65562:RYG65563 SIC65562:SIC65563 SRY65562:SRY65563 TBU65562:TBU65563 TLQ65562:TLQ65563 TVM65562:TVM65563 UFI65562:UFI65563 UPE65562:UPE65563 UZA65562:UZA65563 VIW65562:VIW65563 VSS65562:VSS65563 WCO65562:WCO65563 WMK65562:WMK65563 WWG65562:WWG65563 Y131098:Y131099 JU131098:JU131099 TQ131098:TQ131099 ADM131098:ADM131099 ANI131098:ANI131099 AXE131098:AXE131099 BHA131098:BHA131099 BQW131098:BQW131099 CAS131098:CAS131099 CKO131098:CKO131099 CUK131098:CUK131099 DEG131098:DEG131099 DOC131098:DOC131099 DXY131098:DXY131099 EHU131098:EHU131099 ERQ131098:ERQ131099 FBM131098:FBM131099 FLI131098:FLI131099 FVE131098:FVE131099 GFA131098:GFA131099 GOW131098:GOW131099 GYS131098:GYS131099 HIO131098:HIO131099 HSK131098:HSK131099 ICG131098:ICG131099 IMC131098:IMC131099 IVY131098:IVY131099 JFU131098:JFU131099 JPQ131098:JPQ131099 JZM131098:JZM131099 KJI131098:KJI131099 KTE131098:KTE131099 LDA131098:LDA131099 LMW131098:LMW131099 LWS131098:LWS131099 MGO131098:MGO131099 MQK131098:MQK131099 NAG131098:NAG131099 NKC131098:NKC131099 NTY131098:NTY131099 ODU131098:ODU131099 ONQ131098:ONQ131099 OXM131098:OXM131099 PHI131098:PHI131099 PRE131098:PRE131099 QBA131098:QBA131099 QKW131098:QKW131099 QUS131098:QUS131099 REO131098:REO131099 ROK131098:ROK131099 RYG131098:RYG131099 SIC131098:SIC131099 SRY131098:SRY131099 TBU131098:TBU131099 TLQ131098:TLQ131099 TVM131098:TVM131099 UFI131098:UFI131099 UPE131098:UPE131099 UZA131098:UZA131099 VIW131098:VIW131099 VSS131098:VSS131099 WCO131098:WCO131099 WMK131098:WMK131099 WWG131098:WWG131099 Y196634:Y196635 JU196634:JU196635 TQ196634:TQ196635 ADM196634:ADM196635 ANI196634:ANI196635 AXE196634:AXE196635 BHA196634:BHA196635 BQW196634:BQW196635 CAS196634:CAS196635 CKO196634:CKO196635 CUK196634:CUK196635 DEG196634:DEG196635 DOC196634:DOC196635 DXY196634:DXY196635 EHU196634:EHU196635 ERQ196634:ERQ196635 FBM196634:FBM196635 FLI196634:FLI196635 FVE196634:FVE196635 GFA196634:GFA196635 GOW196634:GOW196635 GYS196634:GYS196635 HIO196634:HIO196635 HSK196634:HSK196635 ICG196634:ICG196635 IMC196634:IMC196635 IVY196634:IVY196635 JFU196634:JFU196635 JPQ196634:JPQ196635 JZM196634:JZM196635 KJI196634:KJI196635 KTE196634:KTE196635 LDA196634:LDA196635 LMW196634:LMW196635 LWS196634:LWS196635 MGO196634:MGO196635 MQK196634:MQK196635 NAG196634:NAG196635 NKC196634:NKC196635 NTY196634:NTY196635 ODU196634:ODU196635 ONQ196634:ONQ196635 OXM196634:OXM196635 PHI196634:PHI196635 PRE196634:PRE196635 QBA196634:QBA196635 QKW196634:QKW196635 QUS196634:QUS196635 REO196634:REO196635 ROK196634:ROK196635 RYG196634:RYG196635 SIC196634:SIC196635 SRY196634:SRY196635 TBU196634:TBU196635 TLQ196634:TLQ196635 TVM196634:TVM196635 UFI196634:UFI196635 UPE196634:UPE196635 UZA196634:UZA196635 VIW196634:VIW196635 VSS196634:VSS196635 WCO196634:WCO196635 WMK196634:WMK196635 WWG196634:WWG196635 Y262170:Y262171 JU262170:JU262171 TQ262170:TQ262171 ADM262170:ADM262171 ANI262170:ANI262171 AXE262170:AXE262171 BHA262170:BHA262171 BQW262170:BQW262171 CAS262170:CAS262171 CKO262170:CKO262171 CUK262170:CUK262171 DEG262170:DEG262171 DOC262170:DOC262171 DXY262170:DXY262171 EHU262170:EHU262171 ERQ262170:ERQ262171 FBM262170:FBM262171 FLI262170:FLI262171 FVE262170:FVE262171 GFA262170:GFA262171 GOW262170:GOW262171 GYS262170:GYS262171 HIO262170:HIO262171 HSK262170:HSK262171 ICG262170:ICG262171 IMC262170:IMC262171 IVY262170:IVY262171 JFU262170:JFU262171 JPQ262170:JPQ262171 JZM262170:JZM262171 KJI262170:KJI262171 KTE262170:KTE262171 LDA262170:LDA262171 LMW262170:LMW262171 LWS262170:LWS262171 MGO262170:MGO262171 MQK262170:MQK262171 NAG262170:NAG262171 NKC262170:NKC262171 NTY262170:NTY262171 ODU262170:ODU262171 ONQ262170:ONQ262171 OXM262170:OXM262171 PHI262170:PHI262171 PRE262170:PRE262171 QBA262170:QBA262171 QKW262170:QKW262171 QUS262170:QUS262171 REO262170:REO262171 ROK262170:ROK262171 RYG262170:RYG262171 SIC262170:SIC262171 SRY262170:SRY262171 TBU262170:TBU262171 TLQ262170:TLQ262171 TVM262170:TVM262171 UFI262170:UFI262171 UPE262170:UPE262171 UZA262170:UZA262171 VIW262170:VIW262171 VSS262170:VSS262171 WCO262170:WCO262171 WMK262170:WMK262171 WWG262170:WWG262171 Y327706:Y327707 JU327706:JU327707 TQ327706:TQ327707 ADM327706:ADM327707 ANI327706:ANI327707 AXE327706:AXE327707 BHA327706:BHA327707 BQW327706:BQW327707 CAS327706:CAS327707 CKO327706:CKO327707 CUK327706:CUK327707 DEG327706:DEG327707 DOC327706:DOC327707 DXY327706:DXY327707 EHU327706:EHU327707 ERQ327706:ERQ327707 FBM327706:FBM327707 FLI327706:FLI327707 FVE327706:FVE327707 GFA327706:GFA327707 GOW327706:GOW327707 GYS327706:GYS327707 HIO327706:HIO327707 HSK327706:HSK327707 ICG327706:ICG327707 IMC327706:IMC327707 IVY327706:IVY327707 JFU327706:JFU327707 JPQ327706:JPQ327707 JZM327706:JZM327707 KJI327706:KJI327707 KTE327706:KTE327707 LDA327706:LDA327707 LMW327706:LMW327707 LWS327706:LWS327707 MGO327706:MGO327707 MQK327706:MQK327707 NAG327706:NAG327707 NKC327706:NKC327707 NTY327706:NTY327707 ODU327706:ODU327707 ONQ327706:ONQ327707 OXM327706:OXM327707 PHI327706:PHI327707 PRE327706:PRE327707 QBA327706:QBA327707 QKW327706:QKW327707 QUS327706:QUS327707 REO327706:REO327707 ROK327706:ROK327707 RYG327706:RYG327707 SIC327706:SIC327707 SRY327706:SRY327707 TBU327706:TBU327707 TLQ327706:TLQ327707 TVM327706:TVM327707 UFI327706:UFI327707 UPE327706:UPE327707 UZA327706:UZA327707 VIW327706:VIW327707 VSS327706:VSS327707 WCO327706:WCO327707 WMK327706:WMK327707 WWG327706:WWG327707 Y393242:Y393243 JU393242:JU393243 TQ393242:TQ393243 ADM393242:ADM393243 ANI393242:ANI393243 AXE393242:AXE393243 BHA393242:BHA393243 BQW393242:BQW393243 CAS393242:CAS393243 CKO393242:CKO393243 CUK393242:CUK393243 DEG393242:DEG393243 DOC393242:DOC393243 DXY393242:DXY393243 EHU393242:EHU393243 ERQ393242:ERQ393243 FBM393242:FBM393243 FLI393242:FLI393243 FVE393242:FVE393243 GFA393242:GFA393243 GOW393242:GOW393243 GYS393242:GYS393243 HIO393242:HIO393243 HSK393242:HSK393243 ICG393242:ICG393243 IMC393242:IMC393243 IVY393242:IVY393243 JFU393242:JFU393243 JPQ393242:JPQ393243 JZM393242:JZM393243 KJI393242:KJI393243 KTE393242:KTE393243 LDA393242:LDA393243 LMW393242:LMW393243 LWS393242:LWS393243 MGO393242:MGO393243 MQK393242:MQK393243 NAG393242:NAG393243 NKC393242:NKC393243 NTY393242:NTY393243 ODU393242:ODU393243 ONQ393242:ONQ393243 OXM393242:OXM393243 PHI393242:PHI393243 PRE393242:PRE393243 QBA393242:QBA393243 QKW393242:QKW393243 QUS393242:QUS393243 REO393242:REO393243 ROK393242:ROK393243 RYG393242:RYG393243 SIC393242:SIC393243 SRY393242:SRY393243 TBU393242:TBU393243 TLQ393242:TLQ393243 TVM393242:TVM393243 UFI393242:UFI393243 UPE393242:UPE393243 UZA393242:UZA393243 VIW393242:VIW393243 VSS393242:VSS393243 WCO393242:WCO393243 WMK393242:WMK393243 WWG393242:WWG393243 Y458778:Y458779 JU458778:JU458779 TQ458778:TQ458779 ADM458778:ADM458779 ANI458778:ANI458779 AXE458778:AXE458779 BHA458778:BHA458779 BQW458778:BQW458779 CAS458778:CAS458779 CKO458778:CKO458779 CUK458778:CUK458779 DEG458778:DEG458779 DOC458778:DOC458779 DXY458778:DXY458779 EHU458778:EHU458779 ERQ458778:ERQ458779 FBM458778:FBM458779 FLI458778:FLI458779 FVE458778:FVE458779 GFA458778:GFA458779 GOW458778:GOW458779 GYS458778:GYS458779 HIO458778:HIO458779 HSK458778:HSK458779 ICG458778:ICG458779 IMC458778:IMC458779 IVY458778:IVY458779 JFU458778:JFU458779 JPQ458778:JPQ458779 JZM458778:JZM458779 KJI458778:KJI458779 KTE458778:KTE458779 LDA458778:LDA458779 LMW458778:LMW458779 LWS458778:LWS458779 MGO458778:MGO458779 MQK458778:MQK458779 NAG458778:NAG458779 NKC458778:NKC458779 NTY458778:NTY458779 ODU458778:ODU458779 ONQ458778:ONQ458779 OXM458778:OXM458779 PHI458778:PHI458779 PRE458778:PRE458779 QBA458778:QBA458779 QKW458778:QKW458779 QUS458778:QUS458779 REO458778:REO458779 ROK458778:ROK458779 RYG458778:RYG458779 SIC458778:SIC458779 SRY458778:SRY458779 TBU458778:TBU458779 TLQ458778:TLQ458779 TVM458778:TVM458779 UFI458778:UFI458779 UPE458778:UPE458779 UZA458778:UZA458779 VIW458778:VIW458779 VSS458778:VSS458779 WCO458778:WCO458779 WMK458778:WMK458779 WWG458778:WWG458779 Y524314:Y524315 JU524314:JU524315 TQ524314:TQ524315 ADM524314:ADM524315 ANI524314:ANI524315 AXE524314:AXE524315 BHA524314:BHA524315 BQW524314:BQW524315 CAS524314:CAS524315 CKO524314:CKO524315 CUK524314:CUK524315 DEG524314:DEG524315 DOC524314:DOC524315 DXY524314:DXY524315 EHU524314:EHU524315 ERQ524314:ERQ524315 FBM524314:FBM524315 FLI524314:FLI524315 FVE524314:FVE524315 GFA524314:GFA524315 GOW524314:GOW524315 GYS524314:GYS524315 HIO524314:HIO524315 HSK524314:HSK524315 ICG524314:ICG524315 IMC524314:IMC524315 IVY524314:IVY524315 JFU524314:JFU524315 JPQ524314:JPQ524315 JZM524314:JZM524315 KJI524314:KJI524315 KTE524314:KTE524315 LDA524314:LDA524315 LMW524314:LMW524315 LWS524314:LWS524315 MGO524314:MGO524315 MQK524314:MQK524315 NAG524314:NAG524315 NKC524314:NKC524315 NTY524314:NTY524315 ODU524314:ODU524315 ONQ524314:ONQ524315 OXM524314:OXM524315 PHI524314:PHI524315 PRE524314:PRE524315 QBA524314:QBA524315 QKW524314:QKW524315 QUS524314:QUS524315 REO524314:REO524315 ROK524314:ROK524315 RYG524314:RYG524315 SIC524314:SIC524315 SRY524314:SRY524315 TBU524314:TBU524315 TLQ524314:TLQ524315 TVM524314:TVM524315 UFI524314:UFI524315 UPE524314:UPE524315 UZA524314:UZA524315 VIW524314:VIW524315 VSS524314:VSS524315 WCO524314:WCO524315 WMK524314:WMK524315 WWG524314:WWG524315 Y589850:Y589851 JU589850:JU589851 TQ589850:TQ589851 ADM589850:ADM589851 ANI589850:ANI589851 AXE589850:AXE589851 BHA589850:BHA589851 BQW589850:BQW589851 CAS589850:CAS589851 CKO589850:CKO589851 CUK589850:CUK589851 DEG589850:DEG589851 DOC589850:DOC589851 DXY589850:DXY589851 EHU589850:EHU589851 ERQ589850:ERQ589851 FBM589850:FBM589851 FLI589850:FLI589851 FVE589850:FVE589851 GFA589850:GFA589851 GOW589850:GOW589851 GYS589850:GYS589851 HIO589850:HIO589851 HSK589850:HSK589851 ICG589850:ICG589851 IMC589850:IMC589851 IVY589850:IVY589851 JFU589850:JFU589851 JPQ589850:JPQ589851 JZM589850:JZM589851 KJI589850:KJI589851 KTE589850:KTE589851 LDA589850:LDA589851 LMW589850:LMW589851 LWS589850:LWS589851 MGO589850:MGO589851 MQK589850:MQK589851 NAG589850:NAG589851 NKC589850:NKC589851 NTY589850:NTY589851 ODU589850:ODU589851 ONQ589850:ONQ589851 OXM589850:OXM589851 PHI589850:PHI589851 PRE589850:PRE589851 QBA589850:QBA589851 QKW589850:QKW589851 QUS589850:QUS589851 REO589850:REO589851 ROK589850:ROK589851 RYG589850:RYG589851 SIC589850:SIC589851 SRY589850:SRY589851 TBU589850:TBU589851 TLQ589850:TLQ589851 TVM589850:TVM589851 UFI589850:UFI589851 UPE589850:UPE589851 UZA589850:UZA589851 VIW589850:VIW589851 VSS589850:VSS589851 WCO589850:WCO589851 WMK589850:WMK589851 WWG589850:WWG589851 Y655386:Y655387 JU655386:JU655387 TQ655386:TQ655387 ADM655386:ADM655387 ANI655386:ANI655387 AXE655386:AXE655387 BHA655386:BHA655387 BQW655386:BQW655387 CAS655386:CAS655387 CKO655386:CKO655387 CUK655386:CUK655387 DEG655386:DEG655387 DOC655386:DOC655387 DXY655386:DXY655387 EHU655386:EHU655387 ERQ655386:ERQ655387 FBM655386:FBM655387 FLI655386:FLI655387 FVE655386:FVE655387 GFA655386:GFA655387 GOW655386:GOW655387 GYS655386:GYS655387 HIO655386:HIO655387 HSK655386:HSK655387 ICG655386:ICG655387 IMC655386:IMC655387 IVY655386:IVY655387 JFU655386:JFU655387 JPQ655386:JPQ655387 JZM655386:JZM655387 KJI655386:KJI655387 KTE655386:KTE655387 LDA655386:LDA655387 LMW655386:LMW655387 LWS655386:LWS655387 MGO655386:MGO655387 MQK655386:MQK655387 NAG655386:NAG655387 NKC655386:NKC655387 NTY655386:NTY655387 ODU655386:ODU655387 ONQ655386:ONQ655387 OXM655386:OXM655387 PHI655386:PHI655387 PRE655386:PRE655387 QBA655386:QBA655387 QKW655386:QKW655387 QUS655386:QUS655387 REO655386:REO655387 ROK655386:ROK655387 RYG655386:RYG655387 SIC655386:SIC655387 SRY655386:SRY655387 TBU655386:TBU655387 TLQ655386:TLQ655387 TVM655386:TVM655387 UFI655386:UFI655387 UPE655386:UPE655387 UZA655386:UZA655387 VIW655386:VIW655387 VSS655386:VSS655387 WCO655386:WCO655387 WMK655386:WMK655387 WWG655386:WWG655387 Y720922:Y720923 JU720922:JU720923 TQ720922:TQ720923 ADM720922:ADM720923 ANI720922:ANI720923 AXE720922:AXE720923 BHA720922:BHA720923 BQW720922:BQW720923 CAS720922:CAS720923 CKO720922:CKO720923 CUK720922:CUK720923 DEG720922:DEG720923 DOC720922:DOC720923 DXY720922:DXY720923 EHU720922:EHU720923 ERQ720922:ERQ720923 FBM720922:FBM720923 FLI720922:FLI720923 FVE720922:FVE720923 GFA720922:GFA720923 GOW720922:GOW720923 GYS720922:GYS720923 HIO720922:HIO720923 HSK720922:HSK720923 ICG720922:ICG720923 IMC720922:IMC720923 IVY720922:IVY720923 JFU720922:JFU720923 JPQ720922:JPQ720923 JZM720922:JZM720923 KJI720922:KJI720923 KTE720922:KTE720923 LDA720922:LDA720923 LMW720922:LMW720923 LWS720922:LWS720923 MGO720922:MGO720923 MQK720922:MQK720923 NAG720922:NAG720923 NKC720922:NKC720923 NTY720922:NTY720923 ODU720922:ODU720923 ONQ720922:ONQ720923 OXM720922:OXM720923 PHI720922:PHI720923 PRE720922:PRE720923 QBA720922:QBA720923 QKW720922:QKW720923 QUS720922:QUS720923 REO720922:REO720923 ROK720922:ROK720923 RYG720922:RYG720923 SIC720922:SIC720923 SRY720922:SRY720923 TBU720922:TBU720923 TLQ720922:TLQ720923 TVM720922:TVM720923 UFI720922:UFI720923 UPE720922:UPE720923 UZA720922:UZA720923 VIW720922:VIW720923 VSS720922:VSS720923 WCO720922:WCO720923 WMK720922:WMK720923 WWG720922:WWG720923 Y786458:Y786459 JU786458:JU786459 TQ786458:TQ786459 ADM786458:ADM786459 ANI786458:ANI786459 AXE786458:AXE786459 BHA786458:BHA786459 BQW786458:BQW786459 CAS786458:CAS786459 CKO786458:CKO786459 CUK786458:CUK786459 DEG786458:DEG786459 DOC786458:DOC786459 DXY786458:DXY786459 EHU786458:EHU786459 ERQ786458:ERQ786459 FBM786458:FBM786459 FLI786458:FLI786459 FVE786458:FVE786459 GFA786458:GFA786459 GOW786458:GOW786459 GYS786458:GYS786459 HIO786458:HIO786459 HSK786458:HSK786459 ICG786458:ICG786459 IMC786458:IMC786459 IVY786458:IVY786459 JFU786458:JFU786459 JPQ786458:JPQ786459 JZM786458:JZM786459 KJI786458:KJI786459 KTE786458:KTE786459 LDA786458:LDA786459 LMW786458:LMW786459 LWS786458:LWS786459 MGO786458:MGO786459 MQK786458:MQK786459 NAG786458:NAG786459 NKC786458:NKC786459 NTY786458:NTY786459 ODU786458:ODU786459 ONQ786458:ONQ786459 OXM786458:OXM786459 PHI786458:PHI786459 PRE786458:PRE786459 QBA786458:QBA786459 QKW786458:QKW786459 QUS786458:QUS786459 REO786458:REO786459 ROK786458:ROK786459 RYG786458:RYG786459 SIC786458:SIC786459 SRY786458:SRY786459 TBU786458:TBU786459 TLQ786458:TLQ786459 TVM786458:TVM786459 UFI786458:UFI786459 UPE786458:UPE786459 UZA786458:UZA786459 VIW786458:VIW786459 VSS786458:VSS786459 WCO786458:WCO786459 WMK786458:WMK786459 WWG786458:WWG786459 Y851994:Y851995 JU851994:JU851995 TQ851994:TQ851995 ADM851994:ADM851995 ANI851994:ANI851995 AXE851994:AXE851995 BHA851994:BHA851995 BQW851994:BQW851995 CAS851994:CAS851995 CKO851994:CKO851995 CUK851994:CUK851995 DEG851994:DEG851995 DOC851994:DOC851995 DXY851994:DXY851995 EHU851994:EHU851995 ERQ851994:ERQ851995 FBM851994:FBM851995 FLI851994:FLI851995 FVE851994:FVE851995 GFA851994:GFA851995 GOW851994:GOW851995 GYS851994:GYS851995 HIO851994:HIO851995 HSK851994:HSK851995 ICG851994:ICG851995 IMC851994:IMC851995 IVY851994:IVY851995 JFU851994:JFU851995 JPQ851994:JPQ851995 JZM851994:JZM851995 KJI851994:KJI851995 KTE851994:KTE851995 LDA851994:LDA851995 LMW851994:LMW851995 LWS851994:LWS851995 MGO851994:MGO851995 MQK851994:MQK851995 NAG851994:NAG851995 NKC851994:NKC851995 NTY851994:NTY851995 ODU851994:ODU851995 ONQ851994:ONQ851995 OXM851994:OXM851995 PHI851994:PHI851995 PRE851994:PRE851995 QBA851994:QBA851995 QKW851994:QKW851995 QUS851994:QUS851995 REO851994:REO851995 ROK851994:ROK851995 RYG851994:RYG851995 SIC851994:SIC851995 SRY851994:SRY851995 TBU851994:TBU851995 TLQ851994:TLQ851995 TVM851994:TVM851995 UFI851994:UFI851995 UPE851994:UPE851995 UZA851994:UZA851995 VIW851994:VIW851995 VSS851994:VSS851995 WCO851994:WCO851995 WMK851994:WMK851995 WWG851994:WWG851995 Y917530:Y917531 JU917530:JU917531 TQ917530:TQ917531 ADM917530:ADM917531 ANI917530:ANI917531 AXE917530:AXE917531 BHA917530:BHA917531 BQW917530:BQW917531 CAS917530:CAS917531 CKO917530:CKO917531 CUK917530:CUK917531 DEG917530:DEG917531 DOC917530:DOC917531 DXY917530:DXY917531 EHU917530:EHU917531 ERQ917530:ERQ917531 FBM917530:FBM917531 FLI917530:FLI917531 FVE917530:FVE917531 GFA917530:GFA917531 GOW917530:GOW917531 GYS917530:GYS917531 HIO917530:HIO917531 HSK917530:HSK917531 ICG917530:ICG917531 IMC917530:IMC917531 IVY917530:IVY917531 JFU917530:JFU917531 JPQ917530:JPQ917531 JZM917530:JZM917531 KJI917530:KJI917531 KTE917530:KTE917531 LDA917530:LDA917531 LMW917530:LMW917531 LWS917530:LWS917531 MGO917530:MGO917531 MQK917530:MQK917531 NAG917530:NAG917531 NKC917530:NKC917531 NTY917530:NTY917531 ODU917530:ODU917531 ONQ917530:ONQ917531 OXM917530:OXM917531 PHI917530:PHI917531 PRE917530:PRE917531 QBA917530:QBA917531 QKW917530:QKW917531 QUS917530:QUS917531 REO917530:REO917531 ROK917530:ROK917531 RYG917530:RYG917531 SIC917530:SIC917531 SRY917530:SRY917531 TBU917530:TBU917531 TLQ917530:TLQ917531 TVM917530:TVM917531 UFI917530:UFI917531 UPE917530:UPE917531 UZA917530:UZA917531 VIW917530:VIW917531 VSS917530:VSS917531 WCO917530:WCO917531 WMK917530:WMK917531 WWG917530:WWG917531 Y983066:Y983067 JU983066:JU983067 TQ983066:TQ983067 ADM983066:ADM983067 ANI983066:ANI983067 AXE983066:AXE983067 BHA983066:BHA983067 BQW983066:BQW983067 CAS983066:CAS983067 CKO983066:CKO983067 CUK983066:CUK983067 DEG983066:DEG983067 DOC983066:DOC983067 DXY983066:DXY983067 EHU983066:EHU983067 ERQ983066:ERQ983067 FBM983066:FBM983067 FLI983066:FLI983067 FVE983066:FVE983067 GFA983066:GFA983067 GOW983066:GOW983067 GYS983066:GYS983067 HIO983066:HIO983067 HSK983066:HSK983067 ICG983066:ICG983067 IMC983066:IMC983067 IVY983066:IVY983067 JFU983066:JFU983067 JPQ983066:JPQ983067 JZM983066:JZM983067 KJI983066:KJI983067 KTE983066:KTE983067 LDA983066:LDA983067 LMW983066:LMW983067 LWS983066:LWS983067 MGO983066:MGO983067 MQK983066:MQK983067 NAG983066:NAG983067 NKC983066:NKC983067 NTY983066:NTY983067 ODU983066:ODU983067 ONQ983066:ONQ983067 OXM983066:OXM983067 PHI983066:PHI983067 PRE983066:PRE983067 QBA983066:QBA983067 QKW983066:QKW983067 QUS983066:QUS983067 REO983066:REO983067 ROK983066:ROK983067 RYG983066:RYG983067 SIC983066:SIC983067 SRY983066:SRY983067 TBU983066:TBU983067 TLQ983066:TLQ983067 TVM983066:TVM983067 UFI983066:UFI983067 UPE983066:UPE983067 UZA983066:UZA983067 VIW983066:VIW983067 VSS983066:VSS983067 WCO983066:WCO983067 WMK983066:WMK983067 WWG983066:WWG983067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N131093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N196629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N262165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N327701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N393237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N458773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N524309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N589845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N655381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N720917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N786453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N851989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N917525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N983061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M22:M25 JI22:JI25 TE22:TE25 ADA22:ADA25 AMW22:AMW25 AWS22:AWS25 BGO22:BGO25 BQK22:BQK25 CAG22:CAG25 CKC22:CKC25 CTY22:CTY25 DDU22:DDU25 DNQ22:DNQ25 DXM22:DXM25 EHI22:EHI25 ERE22:ERE25 FBA22:FBA25 FKW22:FKW25 FUS22:FUS25 GEO22:GEO25 GOK22:GOK25 GYG22:GYG25 HIC22:HIC25 HRY22:HRY25 IBU22:IBU25 ILQ22:ILQ25 IVM22:IVM25 JFI22:JFI25 JPE22:JPE25 JZA22:JZA25 KIW22:KIW25 KSS22:KSS25 LCO22:LCO25 LMK22:LMK25 LWG22:LWG25 MGC22:MGC25 MPY22:MPY25 MZU22:MZU25 NJQ22:NJQ25 NTM22:NTM25 ODI22:ODI25 ONE22:ONE25 OXA22:OXA25 PGW22:PGW25 PQS22:PQS25 QAO22:QAO25 QKK22:QKK25 QUG22:QUG25 REC22:REC25 RNY22:RNY25 RXU22:RXU25 SHQ22:SHQ25 SRM22:SRM25 TBI22:TBI25 TLE22:TLE25 TVA22:TVA25 UEW22:UEW25 UOS22:UOS25 UYO22:UYO25 VIK22:VIK25 VSG22:VSG25 WCC22:WCC25 WLY22:WLY25 WVU22:WVU25 M65558:M65561 JI65558:JI65561 TE65558:TE65561 ADA65558:ADA65561 AMW65558:AMW65561 AWS65558:AWS65561 BGO65558:BGO65561 BQK65558:BQK65561 CAG65558:CAG65561 CKC65558:CKC65561 CTY65558:CTY65561 DDU65558:DDU65561 DNQ65558:DNQ65561 DXM65558:DXM65561 EHI65558:EHI65561 ERE65558:ERE65561 FBA65558:FBA65561 FKW65558:FKW65561 FUS65558:FUS65561 GEO65558:GEO65561 GOK65558:GOK65561 GYG65558:GYG65561 HIC65558:HIC65561 HRY65558:HRY65561 IBU65558:IBU65561 ILQ65558:ILQ65561 IVM65558:IVM65561 JFI65558:JFI65561 JPE65558:JPE65561 JZA65558:JZA65561 KIW65558:KIW65561 KSS65558:KSS65561 LCO65558:LCO65561 LMK65558:LMK65561 LWG65558:LWG65561 MGC65558:MGC65561 MPY65558:MPY65561 MZU65558:MZU65561 NJQ65558:NJQ65561 NTM65558:NTM65561 ODI65558:ODI65561 ONE65558:ONE65561 OXA65558:OXA65561 PGW65558:PGW65561 PQS65558:PQS65561 QAO65558:QAO65561 QKK65558:QKK65561 QUG65558:QUG65561 REC65558:REC65561 RNY65558:RNY65561 RXU65558:RXU65561 SHQ65558:SHQ65561 SRM65558:SRM65561 TBI65558:TBI65561 TLE65558:TLE65561 TVA65558:TVA65561 UEW65558:UEW65561 UOS65558:UOS65561 UYO65558:UYO65561 VIK65558:VIK65561 VSG65558:VSG65561 WCC65558:WCC65561 WLY65558:WLY65561 WVU65558:WVU65561 M131094:M131097 JI131094:JI131097 TE131094:TE131097 ADA131094:ADA131097 AMW131094:AMW131097 AWS131094:AWS131097 BGO131094:BGO131097 BQK131094:BQK131097 CAG131094:CAG131097 CKC131094:CKC131097 CTY131094:CTY131097 DDU131094:DDU131097 DNQ131094:DNQ131097 DXM131094:DXM131097 EHI131094:EHI131097 ERE131094:ERE131097 FBA131094:FBA131097 FKW131094:FKW131097 FUS131094:FUS131097 GEO131094:GEO131097 GOK131094:GOK131097 GYG131094:GYG131097 HIC131094:HIC131097 HRY131094:HRY131097 IBU131094:IBU131097 ILQ131094:ILQ131097 IVM131094:IVM131097 JFI131094:JFI131097 JPE131094:JPE131097 JZA131094:JZA131097 KIW131094:KIW131097 KSS131094:KSS131097 LCO131094:LCO131097 LMK131094:LMK131097 LWG131094:LWG131097 MGC131094:MGC131097 MPY131094:MPY131097 MZU131094:MZU131097 NJQ131094:NJQ131097 NTM131094:NTM131097 ODI131094:ODI131097 ONE131094:ONE131097 OXA131094:OXA131097 PGW131094:PGW131097 PQS131094:PQS131097 QAO131094:QAO131097 QKK131094:QKK131097 QUG131094:QUG131097 REC131094:REC131097 RNY131094:RNY131097 RXU131094:RXU131097 SHQ131094:SHQ131097 SRM131094:SRM131097 TBI131094:TBI131097 TLE131094:TLE131097 TVA131094:TVA131097 UEW131094:UEW131097 UOS131094:UOS131097 UYO131094:UYO131097 VIK131094:VIK131097 VSG131094:VSG131097 WCC131094:WCC131097 WLY131094:WLY131097 WVU131094:WVU131097 M196630:M196633 JI196630:JI196633 TE196630:TE196633 ADA196630:ADA196633 AMW196630:AMW196633 AWS196630:AWS196633 BGO196630:BGO196633 BQK196630:BQK196633 CAG196630:CAG196633 CKC196630:CKC196633 CTY196630:CTY196633 DDU196630:DDU196633 DNQ196630:DNQ196633 DXM196630:DXM196633 EHI196630:EHI196633 ERE196630:ERE196633 FBA196630:FBA196633 FKW196630:FKW196633 FUS196630:FUS196633 GEO196630:GEO196633 GOK196630:GOK196633 GYG196630:GYG196633 HIC196630:HIC196633 HRY196630:HRY196633 IBU196630:IBU196633 ILQ196630:ILQ196633 IVM196630:IVM196633 JFI196630:JFI196633 JPE196630:JPE196633 JZA196630:JZA196633 KIW196630:KIW196633 KSS196630:KSS196633 LCO196630:LCO196633 LMK196630:LMK196633 LWG196630:LWG196633 MGC196630:MGC196633 MPY196630:MPY196633 MZU196630:MZU196633 NJQ196630:NJQ196633 NTM196630:NTM196633 ODI196630:ODI196633 ONE196630:ONE196633 OXA196630:OXA196633 PGW196630:PGW196633 PQS196630:PQS196633 QAO196630:QAO196633 QKK196630:QKK196633 QUG196630:QUG196633 REC196630:REC196633 RNY196630:RNY196633 RXU196630:RXU196633 SHQ196630:SHQ196633 SRM196630:SRM196633 TBI196630:TBI196633 TLE196630:TLE196633 TVA196630:TVA196633 UEW196630:UEW196633 UOS196630:UOS196633 UYO196630:UYO196633 VIK196630:VIK196633 VSG196630:VSG196633 WCC196630:WCC196633 WLY196630:WLY196633 WVU196630:WVU196633 M262166:M262169 JI262166:JI262169 TE262166:TE262169 ADA262166:ADA262169 AMW262166:AMW262169 AWS262166:AWS262169 BGO262166:BGO262169 BQK262166:BQK262169 CAG262166:CAG262169 CKC262166:CKC262169 CTY262166:CTY262169 DDU262166:DDU262169 DNQ262166:DNQ262169 DXM262166:DXM262169 EHI262166:EHI262169 ERE262166:ERE262169 FBA262166:FBA262169 FKW262166:FKW262169 FUS262166:FUS262169 GEO262166:GEO262169 GOK262166:GOK262169 GYG262166:GYG262169 HIC262166:HIC262169 HRY262166:HRY262169 IBU262166:IBU262169 ILQ262166:ILQ262169 IVM262166:IVM262169 JFI262166:JFI262169 JPE262166:JPE262169 JZA262166:JZA262169 KIW262166:KIW262169 KSS262166:KSS262169 LCO262166:LCO262169 LMK262166:LMK262169 LWG262166:LWG262169 MGC262166:MGC262169 MPY262166:MPY262169 MZU262166:MZU262169 NJQ262166:NJQ262169 NTM262166:NTM262169 ODI262166:ODI262169 ONE262166:ONE262169 OXA262166:OXA262169 PGW262166:PGW262169 PQS262166:PQS262169 QAO262166:QAO262169 QKK262166:QKK262169 QUG262166:QUG262169 REC262166:REC262169 RNY262166:RNY262169 RXU262166:RXU262169 SHQ262166:SHQ262169 SRM262166:SRM262169 TBI262166:TBI262169 TLE262166:TLE262169 TVA262166:TVA262169 UEW262166:UEW262169 UOS262166:UOS262169 UYO262166:UYO262169 VIK262166:VIK262169 VSG262166:VSG262169 WCC262166:WCC262169 WLY262166:WLY262169 WVU262166:WVU262169 M327702:M327705 JI327702:JI327705 TE327702:TE327705 ADA327702:ADA327705 AMW327702:AMW327705 AWS327702:AWS327705 BGO327702:BGO327705 BQK327702:BQK327705 CAG327702:CAG327705 CKC327702:CKC327705 CTY327702:CTY327705 DDU327702:DDU327705 DNQ327702:DNQ327705 DXM327702:DXM327705 EHI327702:EHI327705 ERE327702:ERE327705 FBA327702:FBA327705 FKW327702:FKW327705 FUS327702:FUS327705 GEO327702:GEO327705 GOK327702:GOK327705 GYG327702:GYG327705 HIC327702:HIC327705 HRY327702:HRY327705 IBU327702:IBU327705 ILQ327702:ILQ327705 IVM327702:IVM327705 JFI327702:JFI327705 JPE327702:JPE327705 JZA327702:JZA327705 KIW327702:KIW327705 KSS327702:KSS327705 LCO327702:LCO327705 LMK327702:LMK327705 LWG327702:LWG327705 MGC327702:MGC327705 MPY327702:MPY327705 MZU327702:MZU327705 NJQ327702:NJQ327705 NTM327702:NTM327705 ODI327702:ODI327705 ONE327702:ONE327705 OXA327702:OXA327705 PGW327702:PGW327705 PQS327702:PQS327705 QAO327702:QAO327705 QKK327702:QKK327705 QUG327702:QUG327705 REC327702:REC327705 RNY327702:RNY327705 RXU327702:RXU327705 SHQ327702:SHQ327705 SRM327702:SRM327705 TBI327702:TBI327705 TLE327702:TLE327705 TVA327702:TVA327705 UEW327702:UEW327705 UOS327702:UOS327705 UYO327702:UYO327705 VIK327702:VIK327705 VSG327702:VSG327705 WCC327702:WCC327705 WLY327702:WLY327705 WVU327702:WVU327705 M393238:M393241 JI393238:JI393241 TE393238:TE393241 ADA393238:ADA393241 AMW393238:AMW393241 AWS393238:AWS393241 BGO393238:BGO393241 BQK393238:BQK393241 CAG393238:CAG393241 CKC393238:CKC393241 CTY393238:CTY393241 DDU393238:DDU393241 DNQ393238:DNQ393241 DXM393238:DXM393241 EHI393238:EHI393241 ERE393238:ERE393241 FBA393238:FBA393241 FKW393238:FKW393241 FUS393238:FUS393241 GEO393238:GEO393241 GOK393238:GOK393241 GYG393238:GYG393241 HIC393238:HIC393241 HRY393238:HRY393241 IBU393238:IBU393241 ILQ393238:ILQ393241 IVM393238:IVM393241 JFI393238:JFI393241 JPE393238:JPE393241 JZA393238:JZA393241 KIW393238:KIW393241 KSS393238:KSS393241 LCO393238:LCO393241 LMK393238:LMK393241 LWG393238:LWG393241 MGC393238:MGC393241 MPY393238:MPY393241 MZU393238:MZU393241 NJQ393238:NJQ393241 NTM393238:NTM393241 ODI393238:ODI393241 ONE393238:ONE393241 OXA393238:OXA393241 PGW393238:PGW393241 PQS393238:PQS393241 QAO393238:QAO393241 QKK393238:QKK393241 QUG393238:QUG393241 REC393238:REC393241 RNY393238:RNY393241 RXU393238:RXU393241 SHQ393238:SHQ393241 SRM393238:SRM393241 TBI393238:TBI393241 TLE393238:TLE393241 TVA393238:TVA393241 UEW393238:UEW393241 UOS393238:UOS393241 UYO393238:UYO393241 VIK393238:VIK393241 VSG393238:VSG393241 WCC393238:WCC393241 WLY393238:WLY393241 WVU393238:WVU393241 M458774:M458777 JI458774:JI458777 TE458774:TE458777 ADA458774:ADA458777 AMW458774:AMW458777 AWS458774:AWS458777 BGO458774:BGO458777 BQK458774:BQK458777 CAG458774:CAG458777 CKC458774:CKC458777 CTY458774:CTY458777 DDU458774:DDU458777 DNQ458774:DNQ458777 DXM458774:DXM458777 EHI458774:EHI458777 ERE458774:ERE458777 FBA458774:FBA458777 FKW458774:FKW458777 FUS458774:FUS458777 GEO458774:GEO458777 GOK458774:GOK458777 GYG458774:GYG458777 HIC458774:HIC458777 HRY458774:HRY458777 IBU458774:IBU458777 ILQ458774:ILQ458777 IVM458774:IVM458777 JFI458774:JFI458777 JPE458774:JPE458777 JZA458774:JZA458777 KIW458774:KIW458777 KSS458774:KSS458777 LCO458774:LCO458777 LMK458774:LMK458777 LWG458774:LWG458777 MGC458774:MGC458777 MPY458774:MPY458777 MZU458774:MZU458777 NJQ458774:NJQ458777 NTM458774:NTM458777 ODI458774:ODI458777 ONE458774:ONE458777 OXA458774:OXA458777 PGW458774:PGW458777 PQS458774:PQS458777 QAO458774:QAO458777 QKK458774:QKK458777 QUG458774:QUG458777 REC458774:REC458777 RNY458774:RNY458777 RXU458774:RXU458777 SHQ458774:SHQ458777 SRM458774:SRM458777 TBI458774:TBI458777 TLE458774:TLE458777 TVA458774:TVA458777 UEW458774:UEW458777 UOS458774:UOS458777 UYO458774:UYO458777 VIK458774:VIK458777 VSG458774:VSG458777 WCC458774:WCC458777 WLY458774:WLY458777 WVU458774:WVU458777 M524310:M524313 JI524310:JI524313 TE524310:TE524313 ADA524310:ADA524313 AMW524310:AMW524313 AWS524310:AWS524313 BGO524310:BGO524313 BQK524310:BQK524313 CAG524310:CAG524313 CKC524310:CKC524313 CTY524310:CTY524313 DDU524310:DDU524313 DNQ524310:DNQ524313 DXM524310:DXM524313 EHI524310:EHI524313 ERE524310:ERE524313 FBA524310:FBA524313 FKW524310:FKW524313 FUS524310:FUS524313 GEO524310:GEO524313 GOK524310:GOK524313 GYG524310:GYG524313 HIC524310:HIC524313 HRY524310:HRY524313 IBU524310:IBU524313 ILQ524310:ILQ524313 IVM524310:IVM524313 JFI524310:JFI524313 JPE524310:JPE524313 JZA524310:JZA524313 KIW524310:KIW524313 KSS524310:KSS524313 LCO524310:LCO524313 LMK524310:LMK524313 LWG524310:LWG524313 MGC524310:MGC524313 MPY524310:MPY524313 MZU524310:MZU524313 NJQ524310:NJQ524313 NTM524310:NTM524313 ODI524310:ODI524313 ONE524310:ONE524313 OXA524310:OXA524313 PGW524310:PGW524313 PQS524310:PQS524313 QAO524310:QAO524313 QKK524310:QKK524313 QUG524310:QUG524313 REC524310:REC524313 RNY524310:RNY524313 RXU524310:RXU524313 SHQ524310:SHQ524313 SRM524310:SRM524313 TBI524310:TBI524313 TLE524310:TLE524313 TVA524310:TVA524313 UEW524310:UEW524313 UOS524310:UOS524313 UYO524310:UYO524313 VIK524310:VIK524313 VSG524310:VSG524313 WCC524310:WCC524313 WLY524310:WLY524313 WVU524310:WVU524313 M589846:M589849 JI589846:JI589849 TE589846:TE589849 ADA589846:ADA589849 AMW589846:AMW589849 AWS589846:AWS589849 BGO589846:BGO589849 BQK589846:BQK589849 CAG589846:CAG589849 CKC589846:CKC589849 CTY589846:CTY589849 DDU589846:DDU589849 DNQ589846:DNQ589849 DXM589846:DXM589849 EHI589846:EHI589849 ERE589846:ERE589849 FBA589846:FBA589849 FKW589846:FKW589849 FUS589846:FUS589849 GEO589846:GEO589849 GOK589846:GOK589849 GYG589846:GYG589849 HIC589846:HIC589849 HRY589846:HRY589849 IBU589846:IBU589849 ILQ589846:ILQ589849 IVM589846:IVM589849 JFI589846:JFI589849 JPE589846:JPE589849 JZA589846:JZA589849 KIW589846:KIW589849 KSS589846:KSS589849 LCO589846:LCO589849 LMK589846:LMK589849 LWG589846:LWG589849 MGC589846:MGC589849 MPY589846:MPY589849 MZU589846:MZU589849 NJQ589846:NJQ589849 NTM589846:NTM589849 ODI589846:ODI589849 ONE589846:ONE589849 OXA589846:OXA589849 PGW589846:PGW589849 PQS589846:PQS589849 QAO589846:QAO589849 QKK589846:QKK589849 QUG589846:QUG589849 REC589846:REC589849 RNY589846:RNY589849 RXU589846:RXU589849 SHQ589846:SHQ589849 SRM589846:SRM589849 TBI589846:TBI589849 TLE589846:TLE589849 TVA589846:TVA589849 UEW589846:UEW589849 UOS589846:UOS589849 UYO589846:UYO589849 VIK589846:VIK589849 VSG589846:VSG589849 WCC589846:WCC589849 WLY589846:WLY589849 WVU589846:WVU589849 M655382:M655385 JI655382:JI655385 TE655382:TE655385 ADA655382:ADA655385 AMW655382:AMW655385 AWS655382:AWS655385 BGO655382:BGO655385 BQK655382:BQK655385 CAG655382:CAG655385 CKC655382:CKC655385 CTY655382:CTY655385 DDU655382:DDU655385 DNQ655382:DNQ655385 DXM655382:DXM655385 EHI655382:EHI655385 ERE655382:ERE655385 FBA655382:FBA655385 FKW655382:FKW655385 FUS655382:FUS655385 GEO655382:GEO655385 GOK655382:GOK655385 GYG655382:GYG655385 HIC655382:HIC655385 HRY655382:HRY655385 IBU655382:IBU655385 ILQ655382:ILQ655385 IVM655382:IVM655385 JFI655382:JFI655385 JPE655382:JPE655385 JZA655382:JZA655385 KIW655382:KIW655385 KSS655382:KSS655385 LCO655382:LCO655385 LMK655382:LMK655385 LWG655382:LWG655385 MGC655382:MGC655385 MPY655382:MPY655385 MZU655382:MZU655385 NJQ655382:NJQ655385 NTM655382:NTM655385 ODI655382:ODI655385 ONE655382:ONE655385 OXA655382:OXA655385 PGW655382:PGW655385 PQS655382:PQS655385 QAO655382:QAO655385 QKK655382:QKK655385 QUG655382:QUG655385 REC655382:REC655385 RNY655382:RNY655385 RXU655382:RXU655385 SHQ655382:SHQ655385 SRM655382:SRM655385 TBI655382:TBI655385 TLE655382:TLE655385 TVA655382:TVA655385 UEW655382:UEW655385 UOS655382:UOS655385 UYO655382:UYO655385 VIK655382:VIK655385 VSG655382:VSG655385 WCC655382:WCC655385 WLY655382:WLY655385 WVU655382:WVU655385 M720918:M720921 JI720918:JI720921 TE720918:TE720921 ADA720918:ADA720921 AMW720918:AMW720921 AWS720918:AWS720921 BGO720918:BGO720921 BQK720918:BQK720921 CAG720918:CAG720921 CKC720918:CKC720921 CTY720918:CTY720921 DDU720918:DDU720921 DNQ720918:DNQ720921 DXM720918:DXM720921 EHI720918:EHI720921 ERE720918:ERE720921 FBA720918:FBA720921 FKW720918:FKW720921 FUS720918:FUS720921 GEO720918:GEO720921 GOK720918:GOK720921 GYG720918:GYG720921 HIC720918:HIC720921 HRY720918:HRY720921 IBU720918:IBU720921 ILQ720918:ILQ720921 IVM720918:IVM720921 JFI720918:JFI720921 JPE720918:JPE720921 JZA720918:JZA720921 KIW720918:KIW720921 KSS720918:KSS720921 LCO720918:LCO720921 LMK720918:LMK720921 LWG720918:LWG720921 MGC720918:MGC720921 MPY720918:MPY720921 MZU720918:MZU720921 NJQ720918:NJQ720921 NTM720918:NTM720921 ODI720918:ODI720921 ONE720918:ONE720921 OXA720918:OXA720921 PGW720918:PGW720921 PQS720918:PQS720921 QAO720918:QAO720921 QKK720918:QKK720921 QUG720918:QUG720921 REC720918:REC720921 RNY720918:RNY720921 RXU720918:RXU720921 SHQ720918:SHQ720921 SRM720918:SRM720921 TBI720918:TBI720921 TLE720918:TLE720921 TVA720918:TVA720921 UEW720918:UEW720921 UOS720918:UOS720921 UYO720918:UYO720921 VIK720918:VIK720921 VSG720918:VSG720921 WCC720918:WCC720921 WLY720918:WLY720921 WVU720918:WVU720921 M786454:M786457 JI786454:JI786457 TE786454:TE786457 ADA786454:ADA786457 AMW786454:AMW786457 AWS786454:AWS786457 BGO786454:BGO786457 BQK786454:BQK786457 CAG786454:CAG786457 CKC786454:CKC786457 CTY786454:CTY786457 DDU786454:DDU786457 DNQ786454:DNQ786457 DXM786454:DXM786457 EHI786454:EHI786457 ERE786454:ERE786457 FBA786454:FBA786457 FKW786454:FKW786457 FUS786454:FUS786457 GEO786454:GEO786457 GOK786454:GOK786457 GYG786454:GYG786457 HIC786454:HIC786457 HRY786454:HRY786457 IBU786454:IBU786457 ILQ786454:ILQ786457 IVM786454:IVM786457 JFI786454:JFI786457 JPE786454:JPE786457 JZA786454:JZA786457 KIW786454:KIW786457 KSS786454:KSS786457 LCO786454:LCO786457 LMK786454:LMK786457 LWG786454:LWG786457 MGC786454:MGC786457 MPY786454:MPY786457 MZU786454:MZU786457 NJQ786454:NJQ786457 NTM786454:NTM786457 ODI786454:ODI786457 ONE786454:ONE786457 OXA786454:OXA786457 PGW786454:PGW786457 PQS786454:PQS786457 QAO786454:QAO786457 QKK786454:QKK786457 QUG786454:QUG786457 REC786454:REC786457 RNY786454:RNY786457 RXU786454:RXU786457 SHQ786454:SHQ786457 SRM786454:SRM786457 TBI786454:TBI786457 TLE786454:TLE786457 TVA786454:TVA786457 UEW786454:UEW786457 UOS786454:UOS786457 UYO786454:UYO786457 VIK786454:VIK786457 VSG786454:VSG786457 WCC786454:WCC786457 WLY786454:WLY786457 WVU786454:WVU786457 M851990:M851993 JI851990:JI851993 TE851990:TE851993 ADA851990:ADA851993 AMW851990:AMW851993 AWS851990:AWS851993 BGO851990:BGO851993 BQK851990:BQK851993 CAG851990:CAG851993 CKC851990:CKC851993 CTY851990:CTY851993 DDU851990:DDU851993 DNQ851990:DNQ851993 DXM851990:DXM851993 EHI851990:EHI851993 ERE851990:ERE851993 FBA851990:FBA851993 FKW851990:FKW851993 FUS851990:FUS851993 GEO851990:GEO851993 GOK851990:GOK851993 GYG851990:GYG851993 HIC851990:HIC851993 HRY851990:HRY851993 IBU851990:IBU851993 ILQ851990:ILQ851993 IVM851990:IVM851993 JFI851990:JFI851993 JPE851990:JPE851993 JZA851990:JZA851993 KIW851990:KIW851993 KSS851990:KSS851993 LCO851990:LCO851993 LMK851990:LMK851993 LWG851990:LWG851993 MGC851990:MGC851993 MPY851990:MPY851993 MZU851990:MZU851993 NJQ851990:NJQ851993 NTM851990:NTM851993 ODI851990:ODI851993 ONE851990:ONE851993 OXA851990:OXA851993 PGW851990:PGW851993 PQS851990:PQS851993 QAO851990:QAO851993 QKK851990:QKK851993 QUG851990:QUG851993 REC851990:REC851993 RNY851990:RNY851993 RXU851990:RXU851993 SHQ851990:SHQ851993 SRM851990:SRM851993 TBI851990:TBI851993 TLE851990:TLE851993 TVA851990:TVA851993 UEW851990:UEW851993 UOS851990:UOS851993 UYO851990:UYO851993 VIK851990:VIK851993 VSG851990:VSG851993 WCC851990:WCC851993 WLY851990:WLY851993 WVU851990:WVU851993 M917526:M917529 JI917526:JI917529 TE917526:TE917529 ADA917526:ADA917529 AMW917526:AMW917529 AWS917526:AWS917529 BGO917526:BGO917529 BQK917526:BQK917529 CAG917526:CAG917529 CKC917526:CKC917529 CTY917526:CTY917529 DDU917526:DDU917529 DNQ917526:DNQ917529 DXM917526:DXM917529 EHI917526:EHI917529 ERE917526:ERE917529 FBA917526:FBA917529 FKW917526:FKW917529 FUS917526:FUS917529 GEO917526:GEO917529 GOK917526:GOK917529 GYG917526:GYG917529 HIC917526:HIC917529 HRY917526:HRY917529 IBU917526:IBU917529 ILQ917526:ILQ917529 IVM917526:IVM917529 JFI917526:JFI917529 JPE917526:JPE917529 JZA917526:JZA917529 KIW917526:KIW917529 KSS917526:KSS917529 LCO917526:LCO917529 LMK917526:LMK917529 LWG917526:LWG917529 MGC917526:MGC917529 MPY917526:MPY917529 MZU917526:MZU917529 NJQ917526:NJQ917529 NTM917526:NTM917529 ODI917526:ODI917529 ONE917526:ONE917529 OXA917526:OXA917529 PGW917526:PGW917529 PQS917526:PQS917529 QAO917526:QAO917529 QKK917526:QKK917529 QUG917526:QUG917529 REC917526:REC917529 RNY917526:RNY917529 RXU917526:RXU917529 SHQ917526:SHQ917529 SRM917526:SRM917529 TBI917526:TBI917529 TLE917526:TLE917529 TVA917526:TVA917529 UEW917526:UEW917529 UOS917526:UOS917529 UYO917526:UYO917529 VIK917526:VIK917529 VSG917526:VSG917529 WCC917526:WCC917529 WLY917526:WLY917529 WVU917526:WVU917529 M983062:M983065 JI983062:JI983065 TE983062:TE983065 ADA983062:ADA983065 AMW983062:AMW983065 AWS983062:AWS983065 BGO983062:BGO983065 BQK983062:BQK983065 CAG983062:CAG983065 CKC983062:CKC983065 CTY983062:CTY983065 DDU983062:DDU983065 DNQ983062:DNQ983065 DXM983062:DXM983065 EHI983062:EHI983065 ERE983062:ERE983065 FBA983062:FBA983065 FKW983062:FKW983065 FUS983062:FUS983065 GEO983062:GEO983065 GOK983062:GOK983065 GYG983062:GYG983065 HIC983062:HIC983065 HRY983062:HRY983065 IBU983062:IBU983065 ILQ983062:ILQ983065 IVM983062:IVM983065 JFI983062:JFI983065 JPE983062:JPE983065 JZA983062:JZA983065 KIW983062:KIW983065 KSS983062:KSS983065 LCO983062:LCO983065 LMK983062:LMK983065 LWG983062:LWG983065 MGC983062:MGC983065 MPY983062:MPY983065 MZU983062:MZU983065 NJQ983062:NJQ983065 NTM983062:NTM983065 ODI983062:ODI983065 ONE983062:ONE983065 OXA983062:OXA983065 PGW983062:PGW983065 PQS983062:PQS983065 QAO983062:QAO983065 QKK983062:QKK983065 QUG983062:QUG983065 REC983062:REC983065 RNY983062:RNY983065 RXU983062:RXU983065 SHQ983062:SHQ983065 SRM983062:SRM983065 TBI983062:TBI983065 TLE983062:TLE983065 TVA983062:TVA983065 UEW983062:UEW983065 UOS983062:UOS983065 UYO983062:UYO983065 VIK983062:VIK983065 VSG983062:VSG983065 WCC983062:WCC983065 WLY983062:WLY983065 WVU983062:WVU983065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K33:K34 JG33:JG34 TC33:TC34 ACY33:ACY34 AMU33:AMU34 AWQ33:AWQ34 BGM33:BGM34 BQI33:BQI34 CAE33:CAE34 CKA33:CKA34 CTW33:CTW34 DDS33:DDS34 DNO33:DNO34 DXK33:DXK34 EHG33:EHG34 ERC33:ERC34 FAY33:FAY34 FKU33:FKU34 FUQ33:FUQ34 GEM33:GEM34 GOI33:GOI34 GYE33:GYE34 HIA33:HIA34 HRW33:HRW34 IBS33:IBS34 ILO33:ILO34 IVK33:IVK34 JFG33:JFG34 JPC33:JPC34 JYY33:JYY34 KIU33:KIU34 KSQ33:KSQ34 LCM33:LCM34 LMI33:LMI34 LWE33:LWE34 MGA33:MGA34 MPW33:MPW34 MZS33:MZS34 NJO33:NJO34 NTK33:NTK34 ODG33:ODG34 ONC33:ONC34 OWY33:OWY34 PGU33:PGU34 PQQ33:PQQ34 QAM33:QAM34 QKI33:QKI34 QUE33:QUE34 REA33:REA34 RNW33:RNW34 RXS33:RXS34 SHO33:SHO34 SRK33:SRK34 TBG33:TBG34 TLC33:TLC34 TUY33:TUY34 UEU33:UEU34 UOQ33:UOQ34 UYM33:UYM34 VII33:VII34 VSE33:VSE34 WCA33:WCA34 WLW33:WLW34 WVS33:WVS34 K65569:K65570 JG65569:JG65570 TC65569:TC65570 ACY65569:ACY65570 AMU65569:AMU65570 AWQ65569:AWQ65570 BGM65569:BGM65570 BQI65569:BQI65570 CAE65569:CAE65570 CKA65569:CKA65570 CTW65569:CTW65570 DDS65569:DDS65570 DNO65569:DNO65570 DXK65569:DXK65570 EHG65569:EHG65570 ERC65569:ERC65570 FAY65569:FAY65570 FKU65569:FKU65570 FUQ65569:FUQ65570 GEM65569:GEM65570 GOI65569:GOI65570 GYE65569:GYE65570 HIA65569:HIA65570 HRW65569:HRW65570 IBS65569:IBS65570 ILO65569:ILO65570 IVK65569:IVK65570 JFG65569:JFG65570 JPC65569:JPC65570 JYY65569:JYY65570 KIU65569:KIU65570 KSQ65569:KSQ65570 LCM65569:LCM65570 LMI65569:LMI65570 LWE65569:LWE65570 MGA65569:MGA65570 MPW65569:MPW65570 MZS65569:MZS65570 NJO65569:NJO65570 NTK65569:NTK65570 ODG65569:ODG65570 ONC65569:ONC65570 OWY65569:OWY65570 PGU65569:PGU65570 PQQ65569:PQQ65570 QAM65569:QAM65570 QKI65569:QKI65570 QUE65569:QUE65570 REA65569:REA65570 RNW65569:RNW65570 RXS65569:RXS65570 SHO65569:SHO65570 SRK65569:SRK65570 TBG65569:TBG65570 TLC65569:TLC65570 TUY65569:TUY65570 UEU65569:UEU65570 UOQ65569:UOQ65570 UYM65569:UYM65570 VII65569:VII65570 VSE65569:VSE65570 WCA65569:WCA65570 WLW65569:WLW65570 WVS65569:WVS65570 K131105:K131106 JG131105:JG131106 TC131105:TC131106 ACY131105:ACY131106 AMU131105:AMU131106 AWQ131105:AWQ131106 BGM131105:BGM131106 BQI131105:BQI131106 CAE131105:CAE131106 CKA131105:CKA131106 CTW131105:CTW131106 DDS131105:DDS131106 DNO131105:DNO131106 DXK131105:DXK131106 EHG131105:EHG131106 ERC131105:ERC131106 FAY131105:FAY131106 FKU131105:FKU131106 FUQ131105:FUQ131106 GEM131105:GEM131106 GOI131105:GOI131106 GYE131105:GYE131106 HIA131105:HIA131106 HRW131105:HRW131106 IBS131105:IBS131106 ILO131105:ILO131106 IVK131105:IVK131106 JFG131105:JFG131106 JPC131105:JPC131106 JYY131105:JYY131106 KIU131105:KIU131106 KSQ131105:KSQ131106 LCM131105:LCM131106 LMI131105:LMI131106 LWE131105:LWE131106 MGA131105:MGA131106 MPW131105:MPW131106 MZS131105:MZS131106 NJO131105:NJO131106 NTK131105:NTK131106 ODG131105:ODG131106 ONC131105:ONC131106 OWY131105:OWY131106 PGU131105:PGU131106 PQQ131105:PQQ131106 QAM131105:QAM131106 QKI131105:QKI131106 QUE131105:QUE131106 REA131105:REA131106 RNW131105:RNW131106 RXS131105:RXS131106 SHO131105:SHO131106 SRK131105:SRK131106 TBG131105:TBG131106 TLC131105:TLC131106 TUY131105:TUY131106 UEU131105:UEU131106 UOQ131105:UOQ131106 UYM131105:UYM131106 VII131105:VII131106 VSE131105:VSE131106 WCA131105:WCA131106 WLW131105:WLW131106 WVS131105:WVS131106 K196641:K196642 JG196641:JG196642 TC196641:TC196642 ACY196641:ACY196642 AMU196641:AMU196642 AWQ196641:AWQ196642 BGM196641:BGM196642 BQI196641:BQI196642 CAE196641:CAE196642 CKA196641:CKA196642 CTW196641:CTW196642 DDS196641:DDS196642 DNO196641:DNO196642 DXK196641:DXK196642 EHG196641:EHG196642 ERC196641:ERC196642 FAY196641:FAY196642 FKU196641:FKU196642 FUQ196641:FUQ196642 GEM196641:GEM196642 GOI196641:GOI196642 GYE196641:GYE196642 HIA196641:HIA196642 HRW196641:HRW196642 IBS196641:IBS196642 ILO196641:ILO196642 IVK196641:IVK196642 JFG196641:JFG196642 JPC196641:JPC196642 JYY196641:JYY196642 KIU196641:KIU196642 KSQ196641:KSQ196642 LCM196641:LCM196642 LMI196641:LMI196642 LWE196641:LWE196642 MGA196641:MGA196642 MPW196641:MPW196642 MZS196641:MZS196642 NJO196641:NJO196642 NTK196641:NTK196642 ODG196641:ODG196642 ONC196641:ONC196642 OWY196641:OWY196642 PGU196641:PGU196642 PQQ196641:PQQ196642 QAM196641:QAM196642 QKI196641:QKI196642 QUE196641:QUE196642 REA196641:REA196642 RNW196641:RNW196642 RXS196641:RXS196642 SHO196641:SHO196642 SRK196641:SRK196642 TBG196641:TBG196642 TLC196641:TLC196642 TUY196641:TUY196642 UEU196641:UEU196642 UOQ196641:UOQ196642 UYM196641:UYM196642 VII196641:VII196642 VSE196641:VSE196642 WCA196641:WCA196642 WLW196641:WLW196642 WVS196641:WVS196642 K262177:K262178 JG262177:JG262178 TC262177:TC262178 ACY262177:ACY262178 AMU262177:AMU262178 AWQ262177:AWQ262178 BGM262177:BGM262178 BQI262177:BQI262178 CAE262177:CAE262178 CKA262177:CKA262178 CTW262177:CTW262178 DDS262177:DDS262178 DNO262177:DNO262178 DXK262177:DXK262178 EHG262177:EHG262178 ERC262177:ERC262178 FAY262177:FAY262178 FKU262177:FKU262178 FUQ262177:FUQ262178 GEM262177:GEM262178 GOI262177:GOI262178 GYE262177:GYE262178 HIA262177:HIA262178 HRW262177:HRW262178 IBS262177:IBS262178 ILO262177:ILO262178 IVK262177:IVK262178 JFG262177:JFG262178 JPC262177:JPC262178 JYY262177:JYY262178 KIU262177:KIU262178 KSQ262177:KSQ262178 LCM262177:LCM262178 LMI262177:LMI262178 LWE262177:LWE262178 MGA262177:MGA262178 MPW262177:MPW262178 MZS262177:MZS262178 NJO262177:NJO262178 NTK262177:NTK262178 ODG262177:ODG262178 ONC262177:ONC262178 OWY262177:OWY262178 PGU262177:PGU262178 PQQ262177:PQQ262178 QAM262177:QAM262178 QKI262177:QKI262178 QUE262177:QUE262178 REA262177:REA262178 RNW262177:RNW262178 RXS262177:RXS262178 SHO262177:SHO262178 SRK262177:SRK262178 TBG262177:TBG262178 TLC262177:TLC262178 TUY262177:TUY262178 UEU262177:UEU262178 UOQ262177:UOQ262178 UYM262177:UYM262178 VII262177:VII262178 VSE262177:VSE262178 WCA262177:WCA262178 WLW262177:WLW262178 WVS262177:WVS262178 K327713:K327714 JG327713:JG327714 TC327713:TC327714 ACY327713:ACY327714 AMU327713:AMU327714 AWQ327713:AWQ327714 BGM327713:BGM327714 BQI327713:BQI327714 CAE327713:CAE327714 CKA327713:CKA327714 CTW327713:CTW327714 DDS327713:DDS327714 DNO327713:DNO327714 DXK327713:DXK327714 EHG327713:EHG327714 ERC327713:ERC327714 FAY327713:FAY327714 FKU327713:FKU327714 FUQ327713:FUQ327714 GEM327713:GEM327714 GOI327713:GOI327714 GYE327713:GYE327714 HIA327713:HIA327714 HRW327713:HRW327714 IBS327713:IBS327714 ILO327713:ILO327714 IVK327713:IVK327714 JFG327713:JFG327714 JPC327713:JPC327714 JYY327713:JYY327714 KIU327713:KIU327714 KSQ327713:KSQ327714 LCM327713:LCM327714 LMI327713:LMI327714 LWE327713:LWE327714 MGA327713:MGA327714 MPW327713:MPW327714 MZS327713:MZS327714 NJO327713:NJO327714 NTK327713:NTK327714 ODG327713:ODG327714 ONC327713:ONC327714 OWY327713:OWY327714 PGU327713:PGU327714 PQQ327713:PQQ327714 QAM327713:QAM327714 QKI327713:QKI327714 QUE327713:QUE327714 REA327713:REA327714 RNW327713:RNW327714 RXS327713:RXS327714 SHO327713:SHO327714 SRK327713:SRK327714 TBG327713:TBG327714 TLC327713:TLC327714 TUY327713:TUY327714 UEU327713:UEU327714 UOQ327713:UOQ327714 UYM327713:UYM327714 VII327713:VII327714 VSE327713:VSE327714 WCA327713:WCA327714 WLW327713:WLW327714 WVS327713:WVS327714 K393249:K393250 JG393249:JG393250 TC393249:TC393250 ACY393249:ACY393250 AMU393249:AMU393250 AWQ393249:AWQ393250 BGM393249:BGM393250 BQI393249:BQI393250 CAE393249:CAE393250 CKA393249:CKA393250 CTW393249:CTW393250 DDS393249:DDS393250 DNO393249:DNO393250 DXK393249:DXK393250 EHG393249:EHG393250 ERC393249:ERC393250 FAY393249:FAY393250 FKU393249:FKU393250 FUQ393249:FUQ393250 GEM393249:GEM393250 GOI393249:GOI393250 GYE393249:GYE393250 HIA393249:HIA393250 HRW393249:HRW393250 IBS393249:IBS393250 ILO393249:ILO393250 IVK393249:IVK393250 JFG393249:JFG393250 JPC393249:JPC393250 JYY393249:JYY393250 KIU393249:KIU393250 KSQ393249:KSQ393250 LCM393249:LCM393250 LMI393249:LMI393250 LWE393249:LWE393250 MGA393249:MGA393250 MPW393249:MPW393250 MZS393249:MZS393250 NJO393249:NJO393250 NTK393249:NTK393250 ODG393249:ODG393250 ONC393249:ONC393250 OWY393249:OWY393250 PGU393249:PGU393250 PQQ393249:PQQ393250 QAM393249:QAM393250 QKI393249:QKI393250 QUE393249:QUE393250 REA393249:REA393250 RNW393249:RNW393250 RXS393249:RXS393250 SHO393249:SHO393250 SRK393249:SRK393250 TBG393249:TBG393250 TLC393249:TLC393250 TUY393249:TUY393250 UEU393249:UEU393250 UOQ393249:UOQ393250 UYM393249:UYM393250 VII393249:VII393250 VSE393249:VSE393250 WCA393249:WCA393250 WLW393249:WLW393250 WVS393249:WVS393250 K458785:K458786 JG458785:JG458786 TC458785:TC458786 ACY458785:ACY458786 AMU458785:AMU458786 AWQ458785:AWQ458786 BGM458785:BGM458786 BQI458785:BQI458786 CAE458785:CAE458786 CKA458785:CKA458786 CTW458785:CTW458786 DDS458785:DDS458786 DNO458785:DNO458786 DXK458785:DXK458786 EHG458785:EHG458786 ERC458785:ERC458786 FAY458785:FAY458786 FKU458785:FKU458786 FUQ458785:FUQ458786 GEM458785:GEM458786 GOI458785:GOI458786 GYE458785:GYE458786 HIA458785:HIA458786 HRW458785:HRW458786 IBS458785:IBS458786 ILO458785:ILO458786 IVK458785:IVK458786 JFG458785:JFG458786 JPC458785:JPC458786 JYY458785:JYY458786 KIU458785:KIU458786 KSQ458785:KSQ458786 LCM458785:LCM458786 LMI458785:LMI458786 LWE458785:LWE458786 MGA458785:MGA458786 MPW458785:MPW458786 MZS458785:MZS458786 NJO458785:NJO458786 NTK458785:NTK458786 ODG458785:ODG458786 ONC458785:ONC458786 OWY458785:OWY458786 PGU458785:PGU458786 PQQ458785:PQQ458786 QAM458785:QAM458786 QKI458785:QKI458786 QUE458785:QUE458786 REA458785:REA458786 RNW458785:RNW458786 RXS458785:RXS458786 SHO458785:SHO458786 SRK458785:SRK458786 TBG458785:TBG458786 TLC458785:TLC458786 TUY458785:TUY458786 UEU458785:UEU458786 UOQ458785:UOQ458786 UYM458785:UYM458786 VII458785:VII458786 VSE458785:VSE458786 WCA458785:WCA458786 WLW458785:WLW458786 WVS458785:WVS458786 K524321:K524322 JG524321:JG524322 TC524321:TC524322 ACY524321:ACY524322 AMU524321:AMU524322 AWQ524321:AWQ524322 BGM524321:BGM524322 BQI524321:BQI524322 CAE524321:CAE524322 CKA524321:CKA524322 CTW524321:CTW524322 DDS524321:DDS524322 DNO524321:DNO524322 DXK524321:DXK524322 EHG524321:EHG524322 ERC524321:ERC524322 FAY524321:FAY524322 FKU524321:FKU524322 FUQ524321:FUQ524322 GEM524321:GEM524322 GOI524321:GOI524322 GYE524321:GYE524322 HIA524321:HIA524322 HRW524321:HRW524322 IBS524321:IBS524322 ILO524321:ILO524322 IVK524321:IVK524322 JFG524321:JFG524322 JPC524321:JPC524322 JYY524321:JYY524322 KIU524321:KIU524322 KSQ524321:KSQ524322 LCM524321:LCM524322 LMI524321:LMI524322 LWE524321:LWE524322 MGA524321:MGA524322 MPW524321:MPW524322 MZS524321:MZS524322 NJO524321:NJO524322 NTK524321:NTK524322 ODG524321:ODG524322 ONC524321:ONC524322 OWY524321:OWY524322 PGU524321:PGU524322 PQQ524321:PQQ524322 QAM524321:QAM524322 QKI524321:QKI524322 QUE524321:QUE524322 REA524321:REA524322 RNW524321:RNW524322 RXS524321:RXS524322 SHO524321:SHO524322 SRK524321:SRK524322 TBG524321:TBG524322 TLC524321:TLC524322 TUY524321:TUY524322 UEU524321:UEU524322 UOQ524321:UOQ524322 UYM524321:UYM524322 VII524321:VII524322 VSE524321:VSE524322 WCA524321:WCA524322 WLW524321:WLW524322 WVS524321:WVS524322 K589857:K589858 JG589857:JG589858 TC589857:TC589858 ACY589857:ACY589858 AMU589857:AMU589858 AWQ589857:AWQ589858 BGM589857:BGM589858 BQI589857:BQI589858 CAE589857:CAE589858 CKA589857:CKA589858 CTW589857:CTW589858 DDS589857:DDS589858 DNO589857:DNO589858 DXK589857:DXK589858 EHG589857:EHG589858 ERC589857:ERC589858 FAY589857:FAY589858 FKU589857:FKU589858 FUQ589857:FUQ589858 GEM589857:GEM589858 GOI589857:GOI589858 GYE589857:GYE589858 HIA589857:HIA589858 HRW589857:HRW589858 IBS589857:IBS589858 ILO589857:ILO589858 IVK589857:IVK589858 JFG589857:JFG589858 JPC589857:JPC589858 JYY589857:JYY589858 KIU589857:KIU589858 KSQ589857:KSQ589858 LCM589857:LCM589858 LMI589857:LMI589858 LWE589857:LWE589858 MGA589857:MGA589858 MPW589857:MPW589858 MZS589857:MZS589858 NJO589857:NJO589858 NTK589857:NTK589858 ODG589857:ODG589858 ONC589857:ONC589858 OWY589857:OWY589858 PGU589857:PGU589858 PQQ589857:PQQ589858 QAM589857:QAM589858 QKI589857:QKI589858 QUE589857:QUE589858 REA589857:REA589858 RNW589857:RNW589858 RXS589857:RXS589858 SHO589857:SHO589858 SRK589857:SRK589858 TBG589857:TBG589858 TLC589857:TLC589858 TUY589857:TUY589858 UEU589857:UEU589858 UOQ589857:UOQ589858 UYM589857:UYM589858 VII589857:VII589858 VSE589857:VSE589858 WCA589857:WCA589858 WLW589857:WLW589858 WVS589857:WVS589858 K655393:K655394 JG655393:JG655394 TC655393:TC655394 ACY655393:ACY655394 AMU655393:AMU655394 AWQ655393:AWQ655394 BGM655393:BGM655394 BQI655393:BQI655394 CAE655393:CAE655394 CKA655393:CKA655394 CTW655393:CTW655394 DDS655393:DDS655394 DNO655393:DNO655394 DXK655393:DXK655394 EHG655393:EHG655394 ERC655393:ERC655394 FAY655393:FAY655394 FKU655393:FKU655394 FUQ655393:FUQ655394 GEM655393:GEM655394 GOI655393:GOI655394 GYE655393:GYE655394 HIA655393:HIA655394 HRW655393:HRW655394 IBS655393:IBS655394 ILO655393:ILO655394 IVK655393:IVK655394 JFG655393:JFG655394 JPC655393:JPC655394 JYY655393:JYY655394 KIU655393:KIU655394 KSQ655393:KSQ655394 LCM655393:LCM655394 LMI655393:LMI655394 LWE655393:LWE655394 MGA655393:MGA655394 MPW655393:MPW655394 MZS655393:MZS655394 NJO655393:NJO655394 NTK655393:NTK655394 ODG655393:ODG655394 ONC655393:ONC655394 OWY655393:OWY655394 PGU655393:PGU655394 PQQ655393:PQQ655394 QAM655393:QAM655394 QKI655393:QKI655394 QUE655393:QUE655394 REA655393:REA655394 RNW655393:RNW655394 RXS655393:RXS655394 SHO655393:SHO655394 SRK655393:SRK655394 TBG655393:TBG655394 TLC655393:TLC655394 TUY655393:TUY655394 UEU655393:UEU655394 UOQ655393:UOQ655394 UYM655393:UYM655394 VII655393:VII655394 VSE655393:VSE655394 WCA655393:WCA655394 WLW655393:WLW655394 WVS655393:WVS655394 K720929:K720930 JG720929:JG720930 TC720929:TC720930 ACY720929:ACY720930 AMU720929:AMU720930 AWQ720929:AWQ720930 BGM720929:BGM720930 BQI720929:BQI720930 CAE720929:CAE720930 CKA720929:CKA720930 CTW720929:CTW720930 DDS720929:DDS720930 DNO720929:DNO720930 DXK720929:DXK720930 EHG720929:EHG720930 ERC720929:ERC720930 FAY720929:FAY720930 FKU720929:FKU720930 FUQ720929:FUQ720930 GEM720929:GEM720930 GOI720929:GOI720930 GYE720929:GYE720930 HIA720929:HIA720930 HRW720929:HRW720930 IBS720929:IBS720930 ILO720929:ILO720930 IVK720929:IVK720930 JFG720929:JFG720930 JPC720929:JPC720930 JYY720929:JYY720930 KIU720929:KIU720930 KSQ720929:KSQ720930 LCM720929:LCM720930 LMI720929:LMI720930 LWE720929:LWE720930 MGA720929:MGA720930 MPW720929:MPW720930 MZS720929:MZS720930 NJO720929:NJO720930 NTK720929:NTK720930 ODG720929:ODG720930 ONC720929:ONC720930 OWY720929:OWY720930 PGU720929:PGU720930 PQQ720929:PQQ720930 QAM720929:QAM720930 QKI720929:QKI720930 QUE720929:QUE720930 REA720929:REA720930 RNW720929:RNW720930 RXS720929:RXS720930 SHO720929:SHO720930 SRK720929:SRK720930 TBG720929:TBG720930 TLC720929:TLC720930 TUY720929:TUY720930 UEU720929:UEU720930 UOQ720929:UOQ720930 UYM720929:UYM720930 VII720929:VII720930 VSE720929:VSE720930 WCA720929:WCA720930 WLW720929:WLW720930 WVS720929:WVS720930 K786465:K786466 JG786465:JG786466 TC786465:TC786466 ACY786465:ACY786466 AMU786465:AMU786466 AWQ786465:AWQ786466 BGM786465:BGM786466 BQI786465:BQI786466 CAE786465:CAE786466 CKA786465:CKA786466 CTW786465:CTW786466 DDS786465:DDS786466 DNO786465:DNO786466 DXK786465:DXK786466 EHG786465:EHG786466 ERC786465:ERC786466 FAY786465:FAY786466 FKU786465:FKU786466 FUQ786465:FUQ786466 GEM786465:GEM786466 GOI786465:GOI786466 GYE786465:GYE786466 HIA786465:HIA786466 HRW786465:HRW786466 IBS786465:IBS786466 ILO786465:ILO786466 IVK786465:IVK786466 JFG786465:JFG786466 JPC786465:JPC786466 JYY786465:JYY786466 KIU786465:KIU786466 KSQ786465:KSQ786466 LCM786465:LCM786466 LMI786465:LMI786466 LWE786465:LWE786466 MGA786465:MGA786466 MPW786465:MPW786466 MZS786465:MZS786466 NJO786465:NJO786466 NTK786465:NTK786466 ODG786465:ODG786466 ONC786465:ONC786466 OWY786465:OWY786466 PGU786465:PGU786466 PQQ786465:PQQ786466 QAM786465:QAM786466 QKI786465:QKI786466 QUE786465:QUE786466 REA786465:REA786466 RNW786465:RNW786466 RXS786465:RXS786466 SHO786465:SHO786466 SRK786465:SRK786466 TBG786465:TBG786466 TLC786465:TLC786466 TUY786465:TUY786466 UEU786465:UEU786466 UOQ786465:UOQ786466 UYM786465:UYM786466 VII786465:VII786466 VSE786465:VSE786466 WCA786465:WCA786466 WLW786465:WLW786466 WVS786465:WVS786466 K852001:K852002 JG852001:JG852002 TC852001:TC852002 ACY852001:ACY852002 AMU852001:AMU852002 AWQ852001:AWQ852002 BGM852001:BGM852002 BQI852001:BQI852002 CAE852001:CAE852002 CKA852001:CKA852002 CTW852001:CTW852002 DDS852001:DDS852002 DNO852001:DNO852002 DXK852001:DXK852002 EHG852001:EHG852002 ERC852001:ERC852002 FAY852001:FAY852002 FKU852001:FKU852002 FUQ852001:FUQ852002 GEM852001:GEM852002 GOI852001:GOI852002 GYE852001:GYE852002 HIA852001:HIA852002 HRW852001:HRW852002 IBS852001:IBS852002 ILO852001:ILO852002 IVK852001:IVK852002 JFG852001:JFG852002 JPC852001:JPC852002 JYY852001:JYY852002 KIU852001:KIU852002 KSQ852001:KSQ852002 LCM852001:LCM852002 LMI852001:LMI852002 LWE852001:LWE852002 MGA852001:MGA852002 MPW852001:MPW852002 MZS852001:MZS852002 NJO852001:NJO852002 NTK852001:NTK852002 ODG852001:ODG852002 ONC852001:ONC852002 OWY852001:OWY852002 PGU852001:PGU852002 PQQ852001:PQQ852002 QAM852001:QAM852002 QKI852001:QKI852002 QUE852001:QUE852002 REA852001:REA852002 RNW852001:RNW852002 RXS852001:RXS852002 SHO852001:SHO852002 SRK852001:SRK852002 TBG852001:TBG852002 TLC852001:TLC852002 TUY852001:TUY852002 UEU852001:UEU852002 UOQ852001:UOQ852002 UYM852001:UYM852002 VII852001:VII852002 VSE852001:VSE852002 WCA852001:WCA852002 WLW852001:WLW852002 WVS852001:WVS852002 K917537:K917538 JG917537:JG917538 TC917537:TC917538 ACY917537:ACY917538 AMU917537:AMU917538 AWQ917537:AWQ917538 BGM917537:BGM917538 BQI917537:BQI917538 CAE917537:CAE917538 CKA917537:CKA917538 CTW917537:CTW917538 DDS917537:DDS917538 DNO917537:DNO917538 DXK917537:DXK917538 EHG917537:EHG917538 ERC917537:ERC917538 FAY917537:FAY917538 FKU917537:FKU917538 FUQ917537:FUQ917538 GEM917537:GEM917538 GOI917537:GOI917538 GYE917537:GYE917538 HIA917537:HIA917538 HRW917537:HRW917538 IBS917537:IBS917538 ILO917537:ILO917538 IVK917537:IVK917538 JFG917537:JFG917538 JPC917537:JPC917538 JYY917537:JYY917538 KIU917537:KIU917538 KSQ917537:KSQ917538 LCM917537:LCM917538 LMI917537:LMI917538 LWE917537:LWE917538 MGA917537:MGA917538 MPW917537:MPW917538 MZS917537:MZS917538 NJO917537:NJO917538 NTK917537:NTK917538 ODG917537:ODG917538 ONC917537:ONC917538 OWY917537:OWY917538 PGU917537:PGU917538 PQQ917537:PQQ917538 QAM917537:QAM917538 QKI917537:QKI917538 QUE917537:QUE917538 REA917537:REA917538 RNW917537:RNW917538 RXS917537:RXS917538 SHO917537:SHO917538 SRK917537:SRK917538 TBG917537:TBG917538 TLC917537:TLC917538 TUY917537:TUY917538 UEU917537:UEU917538 UOQ917537:UOQ917538 UYM917537:UYM917538 VII917537:VII917538 VSE917537:VSE917538 WCA917537:WCA917538 WLW917537:WLW917538 WVS917537:WVS917538 K983073:K983074 JG983073:JG983074 TC983073:TC983074 ACY983073:ACY983074 AMU983073:AMU983074 AWQ983073:AWQ983074 BGM983073:BGM983074 BQI983073:BQI983074 CAE983073:CAE983074 CKA983073:CKA983074 CTW983073:CTW983074 DDS983073:DDS983074 DNO983073:DNO983074 DXK983073:DXK983074 EHG983073:EHG983074 ERC983073:ERC983074 FAY983073:FAY983074 FKU983073:FKU983074 FUQ983073:FUQ983074 GEM983073:GEM983074 GOI983073:GOI983074 GYE983073:GYE983074 HIA983073:HIA983074 HRW983073:HRW983074 IBS983073:IBS983074 ILO983073:ILO983074 IVK983073:IVK983074 JFG983073:JFG983074 JPC983073:JPC983074 JYY983073:JYY983074 KIU983073:KIU983074 KSQ983073:KSQ983074 LCM983073:LCM983074 LMI983073:LMI983074 LWE983073:LWE983074 MGA983073:MGA983074 MPW983073:MPW983074 MZS983073:MZS983074 NJO983073:NJO983074 NTK983073:NTK983074 ODG983073:ODG983074 ONC983073:ONC983074 OWY983073:OWY983074 PGU983073:PGU983074 PQQ983073:PQQ983074 QAM983073:QAM983074 QKI983073:QKI983074 QUE983073:QUE983074 REA983073:REA983074 RNW983073:RNW983074 RXS983073:RXS983074 SHO983073:SHO983074 SRK983073:SRK983074 TBG983073:TBG983074 TLC983073:TLC983074 TUY983073:TUY983074 UEU983073:UEU983074 UOQ983073:UOQ983074 UYM983073:UYM983074 VII983073:VII983074 VSE983073:VSE983074 WCA983073:WCA983074 WLW983073:WLW983074 WVS983073:WVS983074 Q33:Q37 JM33:JM37 TI33:TI37 ADE33:ADE37 ANA33:ANA37 AWW33:AWW37 BGS33:BGS37 BQO33:BQO37 CAK33:CAK37 CKG33:CKG37 CUC33:CUC37 DDY33:DDY37 DNU33:DNU37 DXQ33:DXQ37 EHM33:EHM37 ERI33:ERI37 FBE33:FBE37 FLA33:FLA37 FUW33:FUW37 GES33:GES37 GOO33:GOO37 GYK33:GYK37 HIG33:HIG37 HSC33:HSC37 IBY33:IBY37 ILU33:ILU37 IVQ33:IVQ37 JFM33:JFM37 JPI33:JPI37 JZE33:JZE37 KJA33:KJA37 KSW33:KSW37 LCS33:LCS37 LMO33:LMO37 LWK33:LWK37 MGG33:MGG37 MQC33:MQC37 MZY33:MZY37 NJU33:NJU37 NTQ33:NTQ37 ODM33:ODM37 ONI33:ONI37 OXE33:OXE37 PHA33:PHA37 PQW33:PQW37 QAS33:QAS37 QKO33:QKO37 QUK33:QUK37 REG33:REG37 ROC33:ROC37 RXY33:RXY37 SHU33:SHU37 SRQ33:SRQ37 TBM33:TBM37 TLI33:TLI37 TVE33:TVE37 UFA33:UFA37 UOW33:UOW37 UYS33:UYS37 VIO33:VIO37 VSK33:VSK37 WCG33:WCG37 WMC33:WMC37 WVY33:WVY37 Q65569:Q65573 JM65569:JM65573 TI65569:TI65573 ADE65569:ADE65573 ANA65569:ANA65573 AWW65569:AWW65573 BGS65569:BGS65573 BQO65569:BQO65573 CAK65569:CAK65573 CKG65569:CKG65573 CUC65569:CUC65573 DDY65569:DDY65573 DNU65569:DNU65573 DXQ65569:DXQ65573 EHM65569:EHM65573 ERI65569:ERI65573 FBE65569:FBE65573 FLA65569:FLA65573 FUW65569:FUW65573 GES65569:GES65573 GOO65569:GOO65573 GYK65569:GYK65573 HIG65569:HIG65573 HSC65569:HSC65573 IBY65569:IBY65573 ILU65569:ILU65573 IVQ65569:IVQ65573 JFM65569:JFM65573 JPI65569:JPI65573 JZE65569:JZE65573 KJA65569:KJA65573 KSW65569:KSW65573 LCS65569:LCS65573 LMO65569:LMO65573 LWK65569:LWK65573 MGG65569:MGG65573 MQC65569:MQC65573 MZY65569:MZY65573 NJU65569:NJU65573 NTQ65569:NTQ65573 ODM65569:ODM65573 ONI65569:ONI65573 OXE65569:OXE65573 PHA65569:PHA65573 PQW65569:PQW65573 QAS65569:QAS65573 QKO65569:QKO65573 QUK65569:QUK65573 REG65569:REG65573 ROC65569:ROC65573 RXY65569:RXY65573 SHU65569:SHU65573 SRQ65569:SRQ65573 TBM65569:TBM65573 TLI65569:TLI65573 TVE65569:TVE65573 UFA65569:UFA65573 UOW65569:UOW65573 UYS65569:UYS65573 VIO65569:VIO65573 VSK65569:VSK65573 WCG65569:WCG65573 WMC65569:WMC65573 WVY65569:WVY65573 Q131105:Q131109 JM131105:JM131109 TI131105:TI131109 ADE131105:ADE131109 ANA131105:ANA131109 AWW131105:AWW131109 BGS131105:BGS131109 BQO131105:BQO131109 CAK131105:CAK131109 CKG131105:CKG131109 CUC131105:CUC131109 DDY131105:DDY131109 DNU131105:DNU131109 DXQ131105:DXQ131109 EHM131105:EHM131109 ERI131105:ERI131109 FBE131105:FBE131109 FLA131105:FLA131109 FUW131105:FUW131109 GES131105:GES131109 GOO131105:GOO131109 GYK131105:GYK131109 HIG131105:HIG131109 HSC131105:HSC131109 IBY131105:IBY131109 ILU131105:ILU131109 IVQ131105:IVQ131109 JFM131105:JFM131109 JPI131105:JPI131109 JZE131105:JZE131109 KJA131105:KJA131109 KSW131105:KSW131109 LCS131105:LCS131109 LMO131105:LMO131109 LWK131105:LWK131109 MGG131105:MGG131109 MQC131105:MQC131109 MZY131105:MZY131109 NJU131105:NJU131109 NTQ131105:NTQ131109 ODM131105:ODM131109 ONI131105:ONI131109 OXE131105:OXE131109 PHA131105:PHA131109 PQW131105:PQW131109 QAS131105:QAS131109 QKO131105:QKO131109 QUK131105:QUK131109 REG131105:REG131109 ROC131105:ROC131109 RXY131105:RXY131109 SHU131105:SHU131109 SRQ131105:SRQ131109 TBM131105:TBM131109 TLI131105:TLI131109 TVE131105:TVE131109 UFA131105:UFA131109 UOW131105:UOW131109 UYS131105:UYS131109 VIO131105:VIO131109 VSK131105:VSK131109 WCG131105:WCG131109 WMC131105:WMC131109 WVY131105:WVY131109 Q196641:Q196645 JM196641:JM196645 TI196641:TI196645 ADE196641:ADE196645 ANA196641:ANA196645 AWW196641:AWW196645 BGS196641:BGS196645 BQO196641:BQO196645 CAK196641:CAK196645 CKG196641:CKG196645 CUC196641:CUC196645 DDY196641:DDY196645 DNU196641:DNU196645 DXQ196641:DXQ196645 EHM196641:EHM196645 ERI196641:ERI196645 FBE196641:FBE196645 FLA196641:FLA196645 FUW196641:FUW196645 GES196641:GES196645 GOO196641:GOO196645 GYK196641:GYK196645 HIG196641:HIG196645 HSC196641:HSC196645 IBY196641:IBY196645 ILU196641:ILU196645 IVQ196641:IVQ196645 JFM196641:JFM196645 JPI196641:JPI196645 JZE196641:JZE196645 KJA196641:KJA196645 KSW196641:KSW196645 LCS196641:LCS196645 LMO196641:LMO196645 LWK196641:LWK196645 MGG196641:MGG196645 MQC196641:MQC196645 MZY196641:MZY196645 NJU196641:NJU196645 NTQ196641:NTQ196645 ODM196641:ODM196645 ONI196641:ONI196645 OXE196641:OXE196645 PHA196641:PHA196645 PQW196641:PQW196645 QAS196641:QAS196645 QKO196641:QKO196645 QUK196641:QUK196645 REG196641:REG196645 ROC196641:ROC196645 RXY196641:RXY196645 SHU196641:SHU196645 SRQ196641:SRQ196645 TBM196641:TBM196645 TLI196641:TLI196645 TVE196641:TVE196645 UFA196641:UFA196645 UOW196641:UOW196645 UYS196641:UYS196645 VIO196641:VIO196645 VSK196641:VSK196645 WCG196641:WCG196645 WMC196641:WMC196645 WVY196641:WVY196645 Q262177:Q262181 JM262177:JM262181 TI262177:TI262181 ADE262177:ADE262181 ANA262177:ANA262181 AWW262177:AWW262181 BGS262177:BGS262181 BQO262177:BQO262181 CAK262177:CAK262181 CKG262177:CKG262181 CUC262177:CUC262181 DDY262177:DDY262181 DNU262177:DNU262181 DXQ262177:DXQ262181 EHM262177:EHM262181 ERI262177:ERI262181 FBE262177:FBE262181 FLA262177:FLA262181 FUW262177:FUW262181 GES262177:GES262181 GOO262177:GOO262181 GYK262177:GYK262181 HIG262177:HIG262181 HSC262177:HSC262181 IBY262177:IBY262181 ILU262177:ILU262181 IVQ262177:IVQ262181 JFM262177:JFM262181 JPI262177:JPI262181 JZE262177:JZE262181 KJA262177:KJA262181 KSW262177:KSW262181 LCS262177:LCS262181 LMO262177:LMO262181 LWK262177:LWK262181 MGG262177:MGG262181 MQC262177:MQC262181 MZY262177:MZY262181 NJU262177:NJU262181 NTQ262177:NTQ262181 ODM262177:ODM262181 ONI262177:ONI262181 OXE262177:OXE262181 PHA262177:PHA262181 PQW262177:PQW262181 QAS262177:QAS262181 QKO262177:QKO262181 QUK262177:QUK262181 REG262177:REG262181 ROC262177:ROC262181 RXY262177:RXY262181 SHU262177:SHU262181 SRQ262177:SRQ262181 TBM262177:TBM262181 TLI262177:TLI262181 TVE262177:TVE262181 UFA262177:UFA262181 UOW262177:UOW262181 UYS262177:UYS262181 VIO262177:VIO262181 VSK262177:VSK262181 WCG262177:WCG262181 WMC262177:WMC262181 WVY262177:WVY262181 Q327713:Q327717 JM327713:JM327717 TI327713:TI327717 ADE327713:ADE327717 ANA327713:ANA327717 AWW327713:AWW327717 BGS327713:BGS327717 BQO327713:BQO327717 CAK327713:CAK327717 CKG327713:CKG327717 CUC327713:CUC327717 DDY327713:DDY327717 DNU327713:DNU327717 DXQ327713:DXQ327717 EHM327713:EHM327717 ERI327713:ERI327717 FBE327713:FBE327717 FLA327713:FLA327717 FUW327713:FUW327717 GES327713:GES327717 GOO327713:GOO327717 GYK327713:GYK327717 HIG327713:HIG327717 HSC327713:HSC327717 IBY327713:IBY327717 ILU327713:ILU327717 IVQ327713:IVQ327717 JFM327713:JFM327717 JPI327713:JPI327717 JZE327713:JZE327717 KJA327713:KJA327717 KSW327713:KSW327717 LCS327713:LCS327717 LMO327713:LMO327717 LWK327713:LWK327717 MGG327713:MGG327717 MQC327713:MQC327717 MZY327713:MZY327717 NJU327713:NJU327717 NTQ327713:NTQ327717 ODM327713:ODM327717 ONI327713:ONI327717 OXE327713:OXE327717 PHA327713:PHA327717 PQW327713:PQW327717 QAS327713:QAS327717 QKO327713:QKO327717 QUK327713:QUK327717 REG327713:REG327717 ROC327713:ROC327717 RXY327713:RXY327717 SHU327713:SHU327717 SRQ327713:SRQ327717 TBM327713:TBM327717 TLI327713:TLI327717 TVE327713:TVE327717 UFA327713:UFA327717 UOW327713:UOW327717 UYS327713:UYS327717 VIO327713:VIO327717 VSK327713:VSK327717 WCG327713:WCG327717 WMC327713:WMC327717 WVY327713:WVY327717 Q393249:Q393253 JM393249:JM393253 TI393249:TI393253 ADE393249:ADE393253 ANA393249:ANA393253 AWW393249:AWW393253 BGS393249:BGS393253 BQO393249:BQO393253 CAK393249:CAK393253 CKG393249:CKG393253 CUC393249:CUC393253 DDY393249:DDY393253 DNU393249:DNU393253 DXQ393249:DXQ393253 EHM393249:EHM393253 ERI393249:ERI393253 FBE393249:FBE393253 FLA393249:FLA393253 FUW393249:FUW393253 GES393249:GES393253 GOO393249:GOO393253 GYK393249:GYK393253 HIG393249:HIG393253 HSC393249:HSC393253 IBY393249:IBY393253 ILU393249:ILU393253 IVQ393249:IVQ393253 JFM393249:JFM393253 JPI393249:JPI393253 JZE393249:JZE393253 KJA393249:KJA393253 KSW393249:KSW393253 LCS393249:LCS393253 LMO393249:LMO393253 LWK393249:LWK393253 MGG393249:MGG393253 MQC393249:MQC393253 MZY393249:MZY393253 NJU393249:NJU393253 NTQ393249:NTQ393253 ODM393249:ODM393253 ONI393249:ONI393253 OXE393249:OXE393253 PHA393249:PHA393253 PQW393249:PQW393253 QAS393249:QAS393253 QKO393249:QKO393253 QUK393249:QUK393253 REG393249:REG393253 ROC393249:ROC393253 RXY393249:RXY393253 SHU393249:SHU393253 SRQ393249:SRQ393253 TBM393249:TBM393253 TLI393249:TLI393253 TVE393249:TVE393253 UFA393249:UFA393253 UOW393249:UOW393253 UYS393249:UYS393253 VIO393249:VIO393253 VSK393249:VSK393253 WCG393249:WCG393253 WMC393249:WMC393253 WVY393249:WVY393253 Q458785:Q458789 JM458785:JM458789 TI458785:TI458789 ADE458785:ADE458789 ANA458785:ANA458789 AWW458785:AWW458789 BGS458785:BGS458789 BQO458785:BQO458789 CAK458785:CAK458789 CKG458785:CKG458789 CUC458785:CUC458789 DDY458785:DDY458789 DNU458785:DNU458789 DXQ458785:DXQ458789 EHM458785:EHM458789 ERI458785:ERI458789 FBE458785:FBE458789 FLA458785:FLA458789 FUW458785:FUW458789 GES458785:GES458789 GOO458785:GOO458789 GYK458785:GYK458789 HIG458785:HIG458789 HSC458785:HSC458789 IBY458785:IBY458789 ILU458785:ILU458789 IVQ458785:IVQ458789 JFM458785:JFM458789 JPI458785:JPI458789 JZE458785:JZE458789 KJA458785:KJA458789 KSW458785:KSW458789 LCS458785:LCS458789 LMO458785:LMO458789 LWK458785:LWK458789 MGG458785:MGG458789 MQC458785:MQC458789 MZY458785:MZY458789 NJU458785:NJU458789 NTQ458785:NTQ458789 ODM458785:ODM458789 ONI458785:ONI458789 OXE458785:OXE458789 PHA458785:PHA458789 PQW458785:PQW458789 QAS458785:QAS458789 QKO458785:QKO458789 QUK458785:QUK458789 REG458785:REG458789 ROC458785:ROC458789 RXY458785:RXY458789 SHU458785:SHU458789 SRQ458785:SRQ458789 TBM458785:TBM458789 TLI458785:TLI458789 TVE458785:TVE458789 UFA458785:UFA458789 UOW458785:UOW458789 UYS458785:UYS458789 VIO458785:VIO458789 VSK458785:VSK458789 WCG458785:WCG458789 WMC458785:WMC458789 WVY458785:WVY458789 Q524321:Q524325 JM524321:JM524325 TI524321:TI524325 ADE524321:ADE524325 ANA524321:ANA524325 AWW524321:AWW524325 BGS524321:BGS524325 BQO524321:BQO524325 CAK524321:CAK524325 CKG524321:CKG524325 CUC524321:CUC524325 DDY524321:DDY524325 DNU524321:DNU524325 DXQ524321:DXQ524325 EHM524321:EHM524325 ERI524321:ERI524325 FBE524321:FBE524325 FLA524321:FLA524325 FUW524321:FUW524325 GES524321:GES524325 GOO524321:GOO524325 GYK524321:GYK524325 HIG524321:HIG524325 HSC524321:HSC524325 IBY524321:IBY524325 ILU524321:ILU524325 IVQ524321:IVQ524325 JFM524321:JFM524325 JPI524321:JPI524325 JZE524321:JZE524325 KJA524321:KJA524325 KSW524321:KSW524325 LCS524321:LCS524325 LMO524321:LMO524325 LWK524321:LWK524325 MGG524321:MGG524325 MQC524321:MQC524325 MZY524321:MZY524325 NJU524321:NJU524325 NTQ524321:NTQ524325 ODM524321:ODM524325 ONI524321:ONI524325 OXE524321:OXE524325 PHA524321:PHA524325 PQW524321:PQW524325 QAS524321:QAS524325 QKO524321:QKO524325 QUK524321:QUK524325 REG524321:REG524325 ROC524321:ROC524325 RXY524321:RXY524325 SHU524321:SHU524325 SRQ524321:SRQ524325 TBM524321:TBM524325 TLI524321:TLI524325 TVE524321:TVE524325 UFA524321:UFA524325 UOW524321:UOW524325 UYS524321:UYS524325 VIO524321:VIO524325 VSK524321:VSK524325 WCG524321:WCG524325 WMC524321:WMC524325 WVY524321:WVY524325 Q589857:Q589861 JM589857:JM589861 TI589857:TI589861 ADE589857:ADE589861 ANA589857:ANA589861 AWW589857:AWW589861 BGS589857:BGS589861 BQO589857:BQO589861 CAK589857:CAK589861 CKG589857:CKG589861 CUC589857:CUC589861 DDY589857:DDY589861 DNU589857:DNU589861 DXQ589857:DXQ589861 EHM589857:EHM589861 ERI589857:ERI589861 FBE589857:FBE589861 FLA589857:FLA589861 FUW589857:FUW589861 GES589857:GES589861 GOO589857:GOO589861 GYK589857:GYK589861 HIG589857:HIG589861 HSC589857:HSC589861 IBY589857:IBY589861 ILU589857:ILU589861 IVQ589857:IVQ589861 JFM589857:JFM589861 JPI589857:JPI589861 JZE589857:JZE589861 KJA589857:KJA589861 KSW589857:KSW589861 LCS589857:LCS589861 LMO589857:LMO589861 LWK589857:LWK589861 MGG589857:MGG589861 MQC589857:MQC589861 MZY589857:MZY589861 NJU589857:NJU589861 NTQ589857:NTQ589861 ODM589857:ODM589861 ONI589857:ONI589861 OXE589857:OXE589861 PHA589857:PHA589861 PQW589857:PQW589861 QAS589857:QAS589861 QKO589857:QKO589861 QUK589857:QUK589861 REG589857:REG589861 ROC589857:ROC589861 RXY589857:RXY589861 SHU589857:SHU589861 SRQ589857:SRQ589861 TBM589857:TBM589861 TLI589857:TLI589861 TVE589857:TVE589861 UFA589857:UFA589861 UOW589857:UOW589861 UYS589857:UYS589861 VIO589857:VIO589861 VSK589857:VSK589861 WCG589857:WCG589861 WMC589857:WMC589861 WVY589857:WVY589861 Q655393:Q655397 JM655393:JM655397 TI655393:TI655397 ADE655393:ADE655397 ANA655393:ANA655397 AWW655393:AWW655397 BGS655393:BGS655397 BQO655393:BQO655397 CAK655393:CAK655397 CKG655393:CKG655397 CUC655393:CUC655397 DDY655393:DDY655397 DNU655393:DNU655397 DXQ655393:DXQ655397 EHM655393:EHM655397 ERI655393:ERI655397 FBE655393:FBE655397 FLA655393:FLA655397 FUW655393:FUW655397 GES655393:GES655397 GOO655393:GOO655397 GYK655393:GYK655397 HIG655393:HIG655397 HSC655393:HSC655397 IBY655393:IBY655397 ILU655393:ILU655397 IVQ655393:IVQ655397 JFM655393:JFM655397 JPI655393:JPI655397 JZE655393:JZE655397 KJA655393:KJA655397 KSW655393:KSW655397 LCS655393:LCS655397 LMO655393:LMO655397 LWK655393:LWK655397 MGG655393:MGG655397 MQC655393:MQC655397 MZY655393:MZY655397 NJU655393:NJU655397 NTQ655393:NTQ655397 ODM655393:ODM655397 ONI655393:ONI655397 OXE655393:OXE655397 PHA655393:PHA655397 PQW655393:PQW655397 QAS655393:QAS655397 QKO655393:QKO655397 QUK655393:QUK655397 REG655393:REG655397 ROC655393:ROC655397 RXY655393:RXY655397 SHU655393:SHU655397 SRQ655393:SRQ655397 TBM655393:TBM655397 TLI655393:TLI655397 TVE655393:TVE655397 UFA655393:UFA655397 UOW655393:UOW655397 UYS655393:UYS655397 VIO655393:VIO655397 VSK655393:VSK655397 WCG655393:WCG655397 WMC655393:WMC655397 WVY655393:WVY655397 Q720929:Q720933 JM720929:JM720933 TI720929:TI720933 ADE720929:ADE720933 ANA720929:ANA720933 AWW720929:AWW720933 BGS720929:BGS720933 BQO720929:BQO720933 CAK720929:CAK720933 CKG720929:CKG720933 CUC720929:CUC720933 DDY720929:DDY720933 DNU720929:DNU720933 DXQ720929:DXQ720933 EHM720929:EHM720933 ERI720929:ERI720933 FBE720929:FBE720933 FLA720929:FLA720933 FUW720929:FUW720933 GES720929:GES720933 GOO720929:GOO720933 GYK720929:GYK720933 HIG720929:HIG720933 HSC720929:HSC720933 IBY720929:IBY720933 ILU720929:ILU720933 IVQ720929:IVQ720933 JFM720929:JFM720933 JPI720929:JPI720933 JZE720929:JZE720933 KJA720929:KJA720933 KSW720929:KSW720933 LCS720929:LCS720933 LMO720929:LMO720933 LWK720929:LWK720933 MGG720929:MGG720933 MQC720929:MQC720933 MZY720929:MZY720933 NJU720929:NJU720933 NTQ720929:NTQ720933 ODM720929:ODM720933 ONI720929:ONI720933 OXE720929:OXE720933 PHA720929:PHA720933 PQW720929:PQW720933 QAS720929:QAS720933 QKO720929:QKO720933 QUK720929:QUK720933 REG720929:REG720933 ROC720929:ROC720933 RXY720929:RXY720933 SHU720929:SHU720933 SRQ720929:SRQ720933 TBM720929:TBM720933 TLI720929:TLI720933 TVE720929:TVE720933 UFA720929:UFA720933 UOW720929:UOW720933 UYS720929:UYS720933 VIO720929:VIO720933 VSK720929:VSK720933 WCG720929:WCG720933 WMC720929:WMC720933 WVY720929:WVY720933 Q786465:Q786469 JM786465:JM786469 TI786465:TI786469 ADE786465:ADE786469 ANA786465:ANA786469 AWW786465:AWW786469 BGS786465:BGS786469 BQO786465:BQO786469 CAK786465:CAK786469 CKG786465:CKG786469 CUC786465:CUC786469 DDY786465:DDY786469 DNU786465:DNU786469 DXQ786465:DXQ786469 EHM786465:EHM786469 ERI786465:ERI786469 FBE786465:FBE786469 FLA786465:FLA786469 FUW786465:FUW786469 GES786465:GES786469 GOO786465:GOO786469 GYK786465:GYK786469 HIG786465:HIG786469 HSC786465:HSC786469 IBY786465:IBY786469 ILU786465:ILU786469 IVQ786465:IVQ786469 JFM786465:JFM786469 JPI786465:JPI786469 JZE786465:JZE786469 KJA786465:KJA786469 KSW786465:KSW786469 LCS786465:LCS786469 LMO786465:LMO786469 LWK786465:LWK786469 MGG786465:MGG786469 MQC786465:MQC786469 MZY786465:MZY786469 NJU786465:NJU786469 NTQ786465:NTQ786469 ODM786465:ODM786469 ONI786465:ONI786469 OXE786465:OXE786469 PHA786465:PHA786469 PQW786465:PQW786469 QAS786465:QAS786469 QKO786465:QKO786469 QUK786465:QUK786469 REG786465:REG786469 ROC786465:ROC786469 RXY786465:RXY786469 SHU786465:SHU786469 SRQ786465:SRQ786469 TBM786465:TBM786469 TLI786465:TLI786469 TVE786465:TVE786469 UFA786465:UFA786469 UOW786465:UOW786469 UYS786465:UYS786469 VIO786465:VIO786469 VSK786465:VSK786469 WCG786465:WCG786469 WMC786465:WMC786469 WVY786465:WVY786469 Q852001:Q852005 JM852001:JM852005 TI852001:TI852005 ADE852001:ADE852005 ANA852001:ANA852005 AWW852001:AWW852005 BGS852001:BGS852005 BQO852001:BQO852005 CAK852001:CAK852005 CKG852001:CKG852005 CUC852001:CUC852005 DDY852001:DDY852005 DNU852001:DNU852005 DXQ852001:DXQ852005 EHM852001:EHM852005 ERI852001:ERI852005 FBE852001:FBE852005 FLA852001:FLA852005 FUW852001:FUW852005 GES852001:GES852005 GOO852001:GOO852005 GYK852001:GYK852005 HIG852001:HIG852005 HSC852001:HSC852005 IBY852001:IBY852005 ILU852001:ILU852005 IVQ852001:IVQ852005 JFM852001:JFM852005 JPI852001:JPI852005 JZE852001:JZE852005 KJA852001:KJA852005 KSW852001:KSW852005 LCS852001:LCS852005 LMO852001:LMO852005 LWK852001:LWK852005 MGG852001:MGG852005 MQC852001:MQC852005 MZY852001:MZY852005 NJU852001:NJU852005 NTQ852001:NTQ852005 ODM852001:ODM852005 ONI852001:ONI852005 OXE852001:OXE852005 PHA852001:PHA852005 PQW852001:PQW852005 QAS852001:QAS852005 QKO852001:QKO852005 QUK852001:QUK852005 REG852001:REG852005 ROC852001:ROC852005 RXY852001:RXY852005 SHU852001:SHU852005 SRQ852001:SRQ852005 TBM852001:TBM852005 TLI852001:TLI852005 TVE852001:TVE852005 UFA852001:UFA852005 UOW852001:UOW852005 UYS852001:UYS852005 VIO852001:VIO852005 VSK852001:VSK852005 WCG852001:WCG852005 WMC852001:WMC852005 WVY852001:WVY852005 Q917537:Q917541 JM917537:JM917541 TI917537:TI917541 ADE917537:ADE917541 ANA917537:ANA917541 AWW917537:AWW917541 BGS917537:BGS917541 BQO917537:BQO917541 CAK917537:CAK917541 CKG917537:CKG917541 CUC917537:CUC917541 DDY917537:DDY917541 DNU917537:DNU917541 DXQ917537:DXQ917541 EHM917537:EHM917541 ERI917537:ERI917541 FBE917537:FBE917541 FLA917537:FLA917541 FUW917537:FUW917541 GES917537:GES917541 GOO917537:GOO917541 GYK917537:GYK917541 HIG917537:HIG917541 HSC917537:HSC917541 IBY917537:IBY917541 ILU917537:ILU917541 IVQ917537:IVQ917541 JFM917537:JFM917541 JPI917537:JPI917541 JZE917537:JZE917541 KJA917537:KJA917541 KSW917537:KSW917541 LCS917537:LCS917541 LMO917537:LMO917541 LWK917537:LWK917541 MGG917537:MGG917541 MQC917537:MQC917541 MZY917537:MZY917541 NJU917537:NJU917541 NTQ917537:NTQ917541 ODM917537:ODM917541 ONI917537:ONI917541 OXE917537:OXE917541 PHA917537:PHA917541 PQW917537:PQW917541 QAS917537:QAS917541 QKO917537:QKO917541 QUK917537:QUK917541 REG917537:REG917541 ROC917537:ROC917541 RXY917537:RXY917541 SHU917537:SHU917541 SRQ917537:SRQ917541 TBM917537:TBM917541 TLI917537:TLI917541 TVE917537:TVE917541 UFA917537:UFA917541 UOW917537:UOW917541 UYS917537:UYS917541 VIO917537:VIO917541 VSK917537:VSK917541 WCG917537:WCG917541 WMC917537:WMC917541 WVY917537:WVY917541 Q983073:Q983077 JM983073:JM983077 TI983073:TI983077 ADE983073:ADE983077 ANA983073:ANA983077 AWW983073:AWW983077 BGS983073:BGS983077 BQO983073:BQO983077 CAK983073:CAK983077 CKG983073:CKG983077 CUC983073:CUC983077 DDY983073:DDY983077 DNU983073:DNU983077 DXQ983073:DXQ983077 EHM983073:EHM983077 ERI983073:ERI983077 FBE983073:FBE983077 FLA983073:FLA983077 FUW983073:FUW983077 GES983073:GES983077 GOO983073:GOO983077 GYK983073:GYK983077 HIG983073:HIG983077 HSC983073:HSC983077 IBY983073:IBY983077 ILU983073:ILU983077 IVQ983073:IVQ983077 JFM983073:JFM983077 JPI983073:JPI983077 JZE983073:JZE983077 KJA983073:KJA983077 KSW983073:KSW983077 LCS983073:LCS983077 LMO983073:LMO983077 LWK983073:LWK983077 MGG983073:MGG983077 MQC983073:MQC983077 MZY983073:MZY983077 NJU983073:NJU983077 NTQ983073:NTQ983077 ODM983073:ODM983077 ONI983073:ONI983077 OXE983073:OXE983077 PHA983073:PHA983077 PQW983073:PQW983077 QAS983073:QAS983077 QKO983073:QKO983077 QUK983073:QUK983077 REG983073:REG983077 ROC983073:ROC983077 RXY983073:RXY983077 SHU983073:SHU983077 SRQ983073:SRQ983077 TBM983073:TBM983077 TLI983073:TLI983077 TVE983073:TVE983077 UFA983073:UFA983077 UOW983073:UOW983077 UYS983073:UYS983077 VIO983073:VIO983077 VSK983073:VSK983077 WCG983073:WCG983077 WMC983073:WMC983077 WVY983073:WVY983077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M34:M40 JI34:JI40 TE34:TE40 ADA34:ADA40 AMW34:AMW40 AWS34:AWS40 BGO34:BGO40 BQK34:BQK40 CAG34:CAG40 CKC34:CKC40 CTY34:CTY40 DDU34:DDU40 DNQ34:DNQ40 DXM34:DXM40 EHI34:EHI40 ERE34:ERE40 FBA34:FBA40 FKW34:FKW40 FUS34:FUS40 GEO34:GEO40 GOK34:GOK40 GYG34:GYG40 HIC34:HIC40 HRY34:HRY40 IBU34:IBU40 ILQ34:ILQ40 IVM34:IVM40 JFI34:JFI40 JPE34:JPE40 JZA34:JZA40 KIW34:KIW40 KSS34:KSS40 LCO34:LCO40 LMK34:LMK40 LWG34:LWG40 MGC34:MGC40 MPY34:MPY40 MZU34:MZU40 NJQ34:NJQ40 NTM34:NTM40 ODI34:ODI40 ONE34:ONE40 OXA34:OXA40 PGW34:PGW40 PQS34:PQS40 QAO34:QAO40 QKK34:QKK40 QUG34:QUG40 REC34:REC40 RNY34:RNY40 RXU34:RXU40 SHQ34:SHQ40 SRM34:SRM40 TBI34:TBI40 TLE34:TLE40 TVA34:TVA40 UEW34:UEW40 UOS34:UOS40 UYO34:UYO40 VIK34:VIK40 VSG34:VSG40 WCC34:WCC40 WLY34:WLY40 WVU34:WVU40 M65570:M65576 JI65570:JI65576 TE65570:TE65576 ADA65570:ADA65576 AMW65570:AMW65576 AWS65570:AWS65576 BGO65570:BGO65576 BQK65570:BQK65576 CAG65570:CAG65576 CKC65570:CKC65576 CTY65570:CTY65576 DDU65570:DDU65576 DNQ65570:DNQ65576 DXM65570:DXM65576 EHI65570:EHI65576 ERE65570:ERE65576 FBA65570:FBA65576 FKW65570:FKW65576 FUS65570:FUS65576 GEO65570:GEO65576 GOK65570:GOK65576 GYG65570:GYG65576 HIC65570:HIC65576 HRY65570:HRY65576 IBU65570:IBU65576 ILQ65570:ILQ65576 IVM65570:IVM65576 JFI65570:JFI65576 JPE65570:JPE65576 JZA65570:JZA65576 KIW65570:KIW65576 KSS65570:KSS65576 LCO65570:LCO65576 LMK65570:LMK65576 LWG65570:LWG65576 MGC65570:MGC65576 MPY65570:MPY65576 MZU65570:MZU65576 NJQ65570:NJQ65576 NTM65570:NTM65576 ODI65570:ODI65576 ONE65570:ONE65576 OXA65570:OXA65576 PGW65570:PGW65576 PQS65570:PQS65576 QAO65570:QAO65576 QKK65570:QKK65576 QUG65570:QUG65576 REC65570:REC65576 RNY65570:RNY65576 RXU65570:RXU65576 SHQ65570:SHQ65576 SRM65570:SRM65576 TBI65570:TBI65576 TLE65570:TLE65576 TVA65570:TVA65576 UEW65570:UEW65576 UOS65570:UOS65576 UYO65570:UYO65576 VIK65570:VIK65576 VSG65570:VSG65576 WCC65570:WCC65576 WLY65570:WLY65576 WVU65570:WVU65576 M131106:M131112 JI131106:JI131112 TE131106:TE131112 ADA131106:ADA131112 AMW131106:AMW131112 AWS131106:AWS131112 BGO131106:BGO131112 BQK131106:BQK131112 CAG131106:CAG131112 CKC131106:CKC131112 CTY131106:CTY131112 DDU131106:DDU131112 DNQ131106:DNQ131112 DXM131106:DXM131112 EHI131106:EHI131112 ERE131106:ERE131112 FBA131106:FBA131112 FKW131106:FKW131112 FUS131106:FUS131112 GEO131106:GEO131112 GOK131106:GOK131112 GYG131106:GYG131112 HIC131106:HIC131112 HRY131106:HRY131112 IBU131106:IBU131112 ILQ131106:ILQ131112 IVM131106:IVM131112 JFI131106:JFI131112 JPE131106:JPE131112 JZA131106:JZA131112 KIW131106:KIW131112 KSS131106:KSS131112 LCO131106:LCO131112 LMK131106:LMK131112 LWG131106:LWG131112 MGC131106:MGC131112 MPY131106:MPY131112 MZU131106:MZU131112 NJQ131106:NJQ131112 NTM131106:NTM131112 ODI131106:ODI131112 ONE131106:ONE131112 OXA131106:OXA131112 PGW131106:PGW131112 PQS131106:PQS131112 QAO131106:QAO131112 QKK131106:QKK131112 QUG131106:QUG131112 REC131106:REC131112 RNY131106:RNY131112 RXU131106:RXU131112 SHQ131106:SHQ131112 SRM131106:SRM131112 TBI131106:TBI131112 TLE131106:TLE131112 TVA131106:TVA131112 UEW131106:UEW131112 UOS131106:UOS131112 UYO131106:UYO131112 VIK131106:VIK131112 VSG131106:VSG131112 WCC131106:WCC131112 WLY131106:WLY131112 WVU131106:WVU131112 M196642:M196648 JI196642:JI196648 TE196642:TE196648 ADA196642:ADA196648 AMW196642:AMW196648 AWS196642:AWS196648 BGO196642:BGO196648 BQK196642:BQK196648 CAG196642:CAG196648 CKC196642:CKC196648 CTY196642:CTY196648 DDU196642:DDU196648 DNQ196642:DNQ196648 DXM196642:DXM196648 EHI196642:EHI196648 ERE196642:ERE196648 FBA196642:FBA196648 FKW196642:FKW196648 FUS196642:FUS196648 GEO196642:GEO196648 GOK196642:GOK196648 GYG196642:GYG196648 HIC196642:HIC196648 HRY196642:HRY196648 IBU196642:IBU196648 ILQ196642:ILQ196648 IVM196642:IVM196648 JFI196642:JFI196648 JPE196642:JPE196648 JZA196642:JZA196648 KIW196642:KIW196648 KSS196642:KSS196648 LCO196642:LCO196648 LMK196642:LMK196648 LWG196642:LWG196648 MGC196642:MGC196648 MPY196642:MPY196648 MZU196642:MZU196648 NJQ196642:NJQ196648 NTM196642:NTM196648 ODI196642:ODI196648 ONE196642:ONE196648 OXA196642:OXA196648 PGW196642:PGW196648 PQS196642:PQS196648 QAO196642:QAO196648 QKK196642:QKK196648 QUG196642:QUG196648 REC196642:REC196648 RNY196642:RNY196648 RXU196642:RXU196648 SHQ196642:SHQ196648 SRM196642:SRM196648 TBI196642:TBI196648 TLE196642:TLE196648 TVA196642:TVA196648 UEW196642:UEW196648 UOS196642:UOS196648 UYO196642:UYO196648 VIK196642:VIK196648 VSG196642:VSG196648 WCC196642:WCC196648 WLY196642:WLY196648 WVU196642:WVU196648 M262178:M262184 JI262178:JI262184 TE262178:TE262184 ADA262178:ADA262184 AMW262178:AMW262184 AWS262178:AWS262184 BGO262178:BGO262184 BQK262178:BQK262184 CAG262178:CAG262184 CKC262178:CKC262184 CTY262178:CTY262184 DDU262178:DDU262184 DNQ262178:DNQ262184 DXM262178:DXM262184 EHI262178:EHI262184 ERE262178:ERE262184 FBA262178:FBA262184 FKW262178:FKW262184 FUS262178:FUS262184 GEO262178:GEO262184 GOK262178:GOK262184 GYG262178:GYG262184 HIC262178:HIC262184 HRY262178:HRY262184 IBU262178:IBU262184 ILQ262178:ILQ262184 IVM262178:IVM262184 JFI262178:JFI262184 JPE262178:JPE262184 JZA262178:JZA262184 KIW262178:KIW262184 KSS262178:KSS262184 LCO262178:LCO262184 LMK262178:LMK262184 LWG262178:LWG262184 MGC262178:MGC262184 MPY262178:MPY262184 MZU262178:MZU262184 NJQ262178:NJQ262184 NTM262178:NTM262184 ODI262178:ODI262184 ONE262178:ONE262184 OXA262178:OXA262184 PGW262178:PGW262184 PQS262178:PQS262184 QAO262178:QAO262184 QKK262178:QKK262184 QUG262178:QUG262184 REC262178:REC262184 RNY262178:RNY262184 RXU262178:RXU262184 SHQ262178:SHQ262184 SRM262178:SRM262184 TBI262178:TBI262184 TLE262178:TLE262184 TVA262178:TVA262184 UEW262178:UEW262184 UOS262178:UOS262184 UYO262178:UYO262184 VIK262178:VIK262184 VSG262178:VSG262184 WCC262178:WCC262184 WLY262178:WLY262184 WVU262178:WVU262184 M327714:M327720 JI327714:JI327720 TE327714:TE327720 ADA327714:ADA327720 AMW327714:AMW327720 AWS327714:AWS327720 BGO327714:BGO327720 BQK327714:BQK327720 CAG327714:CAG327720 CKC327714:CKC327720 CTY327714:CTY327720 DDU327714:DDU327720 DNQ327714:DNQ327720 DXM327714:DXM327720 EHI327714:EHI327720 ERE327714:ERE327720 FBA327714:FBA327720 FKW327714:FKW327720 FUS327714:FUS327720 GEO327714:GEO327720 GOK327714:GOK327720 GYG327714:GYG327720 HIC327714:HIC327720 HRY327714:HRY327720 IBU327714:IBU327720 ILQ327714:ILQ327720 IVM327714:IVM327720 JFI327714:JFI327720 JPE327714:JPE327720 JZA327714:JZA327720 KIW327714:KIW327720 KSS327714:KSS327720 LCO327714:LCO327720 LMK327714:LMK327720 LWG327714:LWG327720 MGC327714:MGC327720 MPY327714:MPY327720 MZU327714:MZU327720 NJQ327714:NJQ327720 NTM327714:NTM327720 ODI327714:ODI327720 ONE327714:ONE327720 OXA327714:OXA327720 PGW327714:PGW327720 PQS327714:PQS327720 QAO327714:QAO327720 QKK327714:QKK327720 QUG327714:QUG327720 REC327714:REC327720 RNY327714:RNY327720 RXU327714:RXU327720 SHQ327714:SHQ327720 SRM327714:SRM327720 TBI327714:TBI327720 TLE327714:TLE327720 TVA327714:TVA327720 UEW327714:UEW327720 UOS327714:UOS327720 UYO327714:UYO327720 VIK327714:VIK327720 VSG327714:VSG327720 WCC327714:WCC327720 WLY327714:WLY327720 WVU327714:WVU327720 M393250:M393256 JI393250:JI393256 TE393250:TE393256 ADA393250:ADA393256 AMW393250:AMW393256 AWS393250:AWS393256 BGO393250:BGO393256 BQK393250:BQK393256 CAG393250:CAG393256 CKC393250:CKC393256 CTY393250:CTY393256 DDU393250:DDU393256 DNQ393250:DNQ393256 DXM393250:DXM393256 EHI393250:EHI393256 ERE393250:ERE393256 FBA393250:FBA393256 FKW393250:FKW393256 FUS393250:FUS393256 GEO393250:GEO393256 GOK393250:GOK393256 GYG393250:GYG393256 HIC393250:HIC393256 HRY393250:HRY393256 IBU393250:IBU393256 ILQ393250:ILQ393256 IVM393250:IVM393256 JFI393250:JFI393256 JPE393250:JPE393256 JZA393250:JZA393256 KIW393250:KIW393256 KSS393250:KSS393256 LCO393250:LCO393256 LMK393250:LMK393256 LWG393250:LWG393256 MGC393250:MGC393256 MPY393250:MPY393256 MZU393250:MZU393256 NJQ393250:NJQ393256 NTM393250:NTM393256 ODI393250:ODI393256 ONE393250:ONE393256 OXA393250:OXA393256 PGW393250:PGW393256 PQS393250:PQS393256 QAO393250:QAO393256 QKK393250:QKK393256 QUG393250:QUG393256 REC393250:REC393256 RNY393250:RNY393256 RXU393250:RXU393256 SHQ393250:SHQ393256 SRM393250:SRM393256 TBI393250:TBI393256 TLE393250:TLE393256 TVA393250:TVA393256 UEW393250:UEW393256 UOS393250:UOS393256 UYO393250:UYO393256 VIK393250:VIK393256 VSG393250:VSG393256 WCC393250:WCC393256 WLY393250:WLY393256 WVU393250:WVU393256 M458786:M458792 JI458786:JI458792 TE458786:TE458792 ADA458786:ADA458792 AMW458786:AMW458792 AWS458786:AWS458792 BGO458786:BGO458792 BQK458786:BQK458792 CAG458786:CAG458792 CKC458786:CKC458792 CTY458786:CTY458792 DDU458786:DDU458792 DNQ458786:DNQ458792 DXM458786:DXM458792 EHI458786:EHI458792 ERE458786:ERE458792 FBA458786:FBA458792 FKW458786:FKW458792 FUS458786:FUS458792 GEO458786:GEO458792 GOK458786:GOK458792 GYG458786:GYG458792 HIC458786:HIC458792 HRY458786:HRY458792 IBU458786:IBU458792 ILQ458786:ILQ458792 IVM458786:IVM458792 JFI458786:JFI458792 JPE458786:JPE458792 JZA458786:JZA458792 KIW458786:KIW458792 KSS458786:KSS458792 LCO458786:LCO458792 LMK458786:LMK458792 LWG458786:LWG458792 MGC458786:MGC458792 MPY458786:MPY458792 MZU458786:MZU458792 NJQ458786:NJQ458792 NTM458786:NTM458792 ODI458786:ODI458792 ONE458786:ONE458792 OXA458786:OXA458792 PGW458786:PGW458792 PQS458786:PQS458792 QAO458786:QAO458792 QKK458786:QKK458792 QUG458786:QUG458792 REC458786:REC458792 RNY458786:RNY458792 RXU458786:RXU458792 SHQ458786:SHQ458792 SRM458786:SRM458792 TBI458786:TBI458792 TLE458786:TLE458792 TVA458786:TVA458792 UEW458786:UEW458792 UOS458786:UOS458792 UYO458786:UYO458792 VIK458786:VIK458792 VSG458786:VSG458792 WCC458786:WCC458792 WLY458786:WLY458792 WVU458786:WVU458792 M524322:M524328 JI524322:JI524328 TE524322:TE524328 ADA524322:ADA524328 AMW524322:AMW524328 AWS524322:AWS524328 BGO524322:BGO524328 BQK524322:BQK524328 CAG524322:CAG524328 CKC524322:CKC524328 CTY524322:CTY524328 DDU524322:DDU524328 DNQ524322:DNQ524328 DXM524322:DXM524328 EHI524322:EHI524328 ERE524322:ERE524328 FBA524322:FBA524328 FKW524322:FKW524328 FUS524322:FUS524328 GEO524322:GEO524328 GOK524322:GOK524328 GYG524322:GYG524328 HIC524322:HIC524328 HRY524322:HRY524328 IBU524322:IBU524328 ILQ524322:ILQ524328 IVM524322:IVM524328 JFI524322:JFI524328 JPE524322:JPE524328 JZA524322:JZA524328 KIW524322:KIW524328 KSS524322:KSS524328 LCO524322:LCO524328 LMK524322:LMK524328 LWG524322:LWG524328 MGC524322:MGC524328 MPY524322:MPY524328 MZU524322:MZU524328 NJQ524322:NJQ524328 NTM524322:NTM524328 ODI524322:ODI524328 ONE524322:ONE524328 OXA524322:OXA524328 PGW524322:PGW524328 PQS524322:PQS524328 QAO524322:QAO524328 QKK524322:QKK524328 QUG524322:QUG524328 REC524322:REC524328 RNY524322:RNY524328 RXU524322:RXU524328 SHQ524322:SHQ524328 SRM524322:SRM524328 TBI524322:TBI524328 TLE524322:TLE524328 TVA524322:TVA524328 UEW524322:UEW524328 UOS524322:UOS524328 UYO524322:UYO524328 VIK524322:VIK524328 VSG524322:VSG524328 WCC524322:WCC524328 WLY524322:WLY524328 WVU524322:WVU524328 M589858:M589864 JI589858:JI589864 TE589858:TE589864 ADA589858:ADA589864 AMW589858:AMW589864 AWS589858:AWS589864 BGO589858:BGO589864 BQK589858:BQK589864 CAG589858:CAG589864 CKC589858:CKC589864 CTY589858:CTY589864 DDU589858:DDU589864 DNQ589858:DNQ589864 DXM589858:DXM589864 EHI589858:EHI589864 ERE589858:ERE589864 FBA589858:FBA589864 FKW589858:FKW589864 FUS589858:FUS589864 GEO589858:GEO589864 GOK589858:GOK589864 GYG589858:GYG589864 HIC589858:HIC589864 HRY589858:HRY589864 IBU589858:IBU589864 ILQ589858:ILQ589864 IVM589858:IVM589864 JFI589858:JFI589864 JPE589858:JPE589864 JZA589858:JZA589864 KIW589858:KIW589864 KSS589858:KSS589864 LCO589858:LCO589864 LMK589858:LMK589864 LWG589858:LWG589864 MGC589858:MGC589864 MPY589858:MPY589864 MZU589858:MZU589864 NJQ589858:NJQ589864 NTM589858:NTM589864 ODI589858:ODI589864 ONE589858:ONE589864 OXA589858:OXA589864 PGW589858:PGW589864 PQS589858:PQS589864 QAO589858:QAO589864 QKK589858:QKK589864 QUG589858:QUG589864 REC589858:REC589864 RNY589858:RNY589864 RXU589858:RXU589864 SHQ589858:SHQ589864 SRM589858:SRM589864 TBI589858:TBI589864 TLE589858:TLE589864 TVA589858:TVA589864 UEW589858:UEW589864 UOS589858:UOS589864 UYO589858:UYO589864 VIK589858:VIK589864 VSG589858:VSG589864 WCC589858:WCC589864 WLY589858:WLY589864 WVU589858:WVU589864 M655394:M655400 JI655394:JI655400 TE655394:TE655400 ADA655394:ADA655400 AMW655394:AMW655400 AWS655394:AWS655400 BGO655394:BGO655400 BQK655394:BQK655400 CAG655394:CAG655400 CKC655394:CKC655400 CTY655394:CTY655400 DDU655394:DDU655400 DNQ655394:DNQ655400 DXM655394:DXM655400 EHI655394:EHI655400 ERE655394:ERE655400 FBA655394:FBA655400 FKW655394:FKW655400 FUS655394:FUS655400 GEO655394:GEO655400 GOK655394:GOK655400 GYG655394:GYG655400 HIC655394:HIC655400 HRY655394:HRY655400 IBU655394:IBU655400 ILQ655394:ILQ655400 IVM655394:IVM655400 JFI655394:JFI655400 JPE655394:JPE655400 JZA655394:JZA655400 KIW655394:KIW655400 KSS655394:KSS655400 LCO655394:LCO655400 LMK655394:LMK655400 LWG655394:LWG655400 MGC655394:MGC655400 MPY655394:MPY655400 MZU655394:MZU655400 NJQ655394:NJQ655400 NTM655394:NTM655400 ODI655394:ODI655400 ONE655394:ONE655400 OXA655394:OXA655400 PGW655394:PGW655400 PQS655394:PQS655400 QAO655394:QAO655400 QKK655394:QKK655400 QUG655394:QUG655400 REC655394:REC655400 RNY655394:RNY655400 RXU655394:RXU655400 SHQ655394:SHQ655400 SRM655394:SRM655400 TBI655394:TBI655400 TLE655394:TLE655400 TVA655394:TVA655400 UEW655394:UEW655400 UOS655394:UOS655400 UYO655394:UYO655400 VIK655394:VIK655400 VSG655394:VSG655400 WCC655394:WCC655400 WLY655394:WLY655400 WVU655394:WVU655400 M720930:M720936 JI720930:JI720936 TE720930:TE720936 ADA720930:ADA720936 AMW720930:AMW720936 AWS720930:AWS720936 BGO720930:BGO720936 BQK720930:BQK720936 CAG720930:CAG720936 CKC720930:CKC720936 CTY720930:CTY720936 DDU720930:DDU720936 DNQ720930:DNQ720936 DXM720930:DXM720936 EHI720930:EHI720936 ERE720930:ERE720936 FBA720930:FBA720936 FKW720930:FKW720936 FUS720930:FUS720936 GEO720930:GEO720936 GOK720930:GOK720936 GYG720930:GYG720936 HIC720930:HIC720936 HRY720930:HRY720936 IBU720930:IBU720936 ILQ720930:ILQ720936 IVM720930:IVM720936 JFI720930:JFI720936 JPE720930:JPE720936 JZA720930:JZA720936 KIW720930:KIW720936 KSS720930:KSS720936 LCO720930:LCO720936 LMK720930:LMK720936 LWG720930:LWG720936 MGC720930:MGC720936 MPY720930:MPY720936 MZU720930:MZU720936 NJQ720930:NJQ720936 NTM720930:NTM720936 ODI720930:ODI720936 ONE720930:ONE720936 OXA720930:OXA720936 PGW720930:PGW720936 PQS720930:PQS720936 QAO720930:QAO720936 QKK720930:QKK720936 QUG720930:QUG720936 REC720930:REC720936 RNY720930:RNY720936 RXU720930:RXU720936 SHQ720930:SHQ720936 SRM720930:SRM720936 TBI720930:TBI720936 TLE720930:TLE720936 TVA720930:TVA720936 UEW720930:UEW720936 UOS720930:UOS720936 UYO720930:UYO720936 VIK720930:VIK720936 VSG720930:VSG720936 WCC720930:WCC720936 WLY720930:WLY720936 WVU720930:WVU720936 M786466:M786472 JI786466:JI786472 TE786466:TE786472 ADA786466:ADA786472 AMW786466:AMW786472 AWS786466:AWS786472 BGO786466:BGO786472 BQK786466:BQK786472 CAG786466:CAG786472 CKC786466:CKC786472 CTY786466:CTY786472 DDU786466:DDU786472 DNQ786466:DNQ786472 DXM786466:DXM786472 EHI786466:EHI786472 ERE786466:ERE786472 FBA786466:FBA786472 FKW786466:FKW786472 FUS786466:FUS786472 GEO786466:GEO786472 GOK786466:GOK786472 GYG786466:GYG786472 HIC786466:HIC786472 HRY786466:HRY786472 IBU786466:IBU786472 ILQ786466:ILQ786472 IVM786466:IVM786472 JFI786466:JFI786472 JPE786466:JPE786472 JZA786466:JZA786472 KIW786466:KIW786472 KSS786466:KSS786472 LCO786466:LCO786472 LMK786466:LMK786472 LWG786466:LWG786472 MGC786466:MGC786472 MPY786466:MPY786472 MZU786466:MZU786472 NJQ786466:NJQ786472 NTM786466:NTM786472 ODI786466:ODI786472 ONE786466:ONE786472 OXA786466:OXA786472 PGW786466:PGW786472 PQS786466:PQS786472 QAO786466:QAO786472 QKK786466:QKK786472 QUG786466:QUG786472 REC786466:REC786472 RNY786466:RNY786472 RXU786466:RXU786472 SHQ786466:SHQ786472 SRM786466:SRM786472 TBI786466:TBI786472 TLE786466:TLE786472 TVA786466:TVA786472 UEW786466:UEW786472 UOS786466:UOS786472 UYO786466:UYO786472 VIK786466:VIK786472 VSG786466:VSG786472 WCC786466:WCC786472 WLY786466:WLY786472 WVU786466:WVU786472 M852002:M852008 JI852002:JI852008 TE852002:TE852008 ADA852002:ADA852008 AMW852002:AMW852008 AWS852002:AWS852008 BGO852002:BGO852008 BQK852002:BQK852008 CAG852002:CAG852008 CKC852002:CKC852008 CTY852002:CTY852008 DDU852002:DDU852008 DNQ852002:DNQ852008 DXM852002:DXM852008 EHI852002:EHI852008 ERE852002:ERE852008 FBA852002:FBA852008 FKW852002:FKW852008 FUS852002:FUS852008 GEO852002:GEO852008 GOK852002:GOK852008 GYG852002:GYG852008 HIC852002:HIC852008 HRY852002:HRY852008 IBU852002:IBU852008 ILQ852002:ILQ852008 IVM852002:IVM852008 JFI852002:JFI852008 JPE852002:JPE852008 JZA852002:JZA852008 KIW852002:KIW852008 KSS852002:KSS852008 LCO852002:LCO852008 LMK852002:LMK852008 LWG852002:LWG852008 MGC852002:MGC852008 MPY852002:MPY852008 MZU852002:MZU852008 NJQ852002:NJQ852008 NTM852002:NTM852008 ODI852002:ODI852008 ONE852002:ONE852008 OXA852002:OXA852008 PGW852002:PGW852008 PQS852002:PQS852008 QAO852002:QAO852008 QKK852002:QKK852008 QUG852002:QUG852008 REC852002:REC852008 RNY852002:RNY852008 RXU852002:RXU852008 SHQ852002:SHQ852008 SRM852002:SRM852008 TBI852002:TBI852008 TLE852002:TLE852008 TVA852002:TVA852008 UEW852002:UEW852008 UOS852002:UOS852008 UYO852002:UYO852008 VIK852002:VIK852008 VSG852002:VSG852008 WCC852002:WCC852008 WLY852002:WLY852008 WVU852002:WVU852008 M917538:M917544 JI917538:JI917544 TE917538:TE917544 ADA917538:ADA917544 AMW917538:AMW917544 AWS917538:AWS917544 BGO917538:BGO917544 BQK917538:BQK917544 CAG917538:CAG917544 CKC917538:CKC917544 CTY917538:CTY917544 DDU917538:DDU917544 DNQ917538:DNQ917544 DXM917538:DXM917544 EHI917538:EHI917544 ERE917538:ERE917544 FBA917538:FBA917544 FKW917538:FKW917544 FUS917538:FUS917544 GEO917538:GEO917544 GOK917538:GOK917544 GYG917538:GYG917544 HIC917538:HIC917544 HRY917538:HRY917544 IBU917538:IBU917544 ILQ917538:ILQ917544 IVM917538:IVM917544 JFI917538:JFI917544 JPE917538:JPE917544 JZA917538:JZA917544 KIW917538:KIW917544 KSS917538:KSS917544 LCO917538:LCO917544 LMK917538:LMK917544 LWG917538:LWG917544 MGC917538:MGC917544 MPY917538:MPY917544 MZU917538:MZU917544 NJQ917538:NJQ917544 NTM917538:NTM917544 ODI917538:ODI917544 ONE917538:ONE917544 OXA917538:OXA917544 PGW917538:PGW917544 PQS917538:PQS917544 QAO917538:QAO917544 QKK917538:QKK917544 QUG917538:QUG917544 REC917538:REC917544 RNY917538:RNY917544 RXU917538:RXU917544 SHQ917538:SHQ917544 SRM917538:SRM917544 TBI917538:TBI917544 TLE917538:TLE917544 TVA917538:TVA917544 UEW917538:UEW917544 UOS917538:UOS917544 UYO917538:UYO917544 VIK917538:VIK917544 VSG917538:VSG917544 WCC917538:WCC917544 WLY917538:WLY917544 WVU917538:WVU917544 M983074:M983080 JI983074:JI983080 TE983074:TE983080 ADA983074:ADA983080 AMW983074:AMW983080 AWS983074:AWS983080 BGO983074:BGO983080 BQK983074:BQK983080 CAG983074:CAG983080 CKC983074:CKC983080 CTY983074:CTY983080 DDU983074:DDU983080 DNQ983074:DNQ983080 DXM983074:DXM983080 EHI983074:EHI983080 ERE983074:ERE983080 FBA983074:FBA983080 FKW983074:FKW983080 FUS983074:FUS983080 GEO983074:GEO983080 GOK983074:GOK983080 GYG983074:GYG983080 HIC983074:HIC983080 HRY983074:HRY983080 IBU983074:IBU983080 ILQ983074:ILQ983080 IVM983074:IVM983080 JFI983074:JFI983080 JPE983074:JPE983080 JZA983074:JZA983080 KIW983074:KIW983080 KSS983074:KSS983080 LCO983074:LCO983080 LMK983074:LMK983080 LWG983074:LWG983080 MGC983074:MGC983080 MPY983074:MPY983080 MZU983074:MZU983080 NJQ983074:NJQ983080 NTM983074:NTM983080 ODI983074:ODI983080 ONE983074:ONE983080 OXA983074:OXA983080 PGW983074:PGW983080 PQS983074:PQS983080 QAO983074:QAO983080 QKK983074:QKK983080 QUG983074:QUG983080 REC983074:REC983080 RNY983074:RNY983080 RXU983074:RXU983080 SHQ983074:SHQ983080 SRM983074:SRM983080 TBI983074:TBI983080 TLE983074:TLE983080 TVA983074:TVA983080 UEW983074:UEW983080 UOS983074:UOS983080 UYO983074:UYO983080 VIK983074:VIK983080 VSG983074:VSG983080 WCC983074:WCC983080 WLY983074:WLY983080 WVU983074:WVU983080 I34:I40 JE34:JE40 TA34:TA40 ACW34:ACW40 AMS34:AMS40 AWO34:AWO40 BGK34:BGK40 BQG34:BQG40 CAC34:CAC40 CJY34:CJY40 CTU34:CTU40 DDQ34:DDQ40 DNM34:DNM40 DXI34:DXI40 EHE34:EHE40 ERA34:ERA40 FAW34:FAW40 FKS34:FKS40 FUO34:FUO40 GEK34:GEK40 GOG34:GOG40 GYC34:GYC40 HHY34:HHY40 HRU34:HRU40 IBQ34:IBQ40 ILM34:ILM40 IVI34:IVI40 JFE34:JFE40 JPA34:JPA40 JYW34:JYW40 KIS34:KIS40 KSO34:KSO40 LCK34:LCK40 LMG34:LMG40 LWC34:LWC40 MFY34:MFY40 MPU34:MPU40 MZQ34:MZQ40 NJM34:NJM40 NTI34:NTI40 ODE34:ODE40 ONA34:ONA40 OWW34:OWW40 PGS34:PGS40 PQO34:PQO40 QAK34:QAK40 QKG34:QKG40 QUC34:QUC40 RDY34:RDY40 RNU34:RNU40 RXQ34:RXQ40 SHM34:SHM40 SRI34:SRI40 TBE34:TBE40 TLA34:TLA40 TUW34:TUW40 UES34:UES40 UOO34:UOO40 UYK34:UYK40 VIG34:VIG40 VSC34:VSC40 WBY34:WBY40 WLU34:WLU40 WVQ34:WVQ40 I65570:I65576 JE65570:JE65576 TA65570:TA65576 ACW65570:ACW65576 AMS65570:AMS65576 AWO65570:AWO65576 BGK65570:BGK65576 BQG65570:BQG65576 CAC65570:CAC65576 CJY65570:CJY65576 CTU65570:CTU65576 DDQ65570:DDQ65576 DNM65570:DNM65576 DXI65570:DXI65576 EHE65570:EHE65576 ERA65570:ERA65576 FAW65570:FAW65576 FKS65570:FKS65576 FUO65570:FUO65576 GEK65570:GEK65576 GOG65570:GOG65576 GYC65570:GYC65576 HHY65570:HHY65576 HRU65570:HRU65576 IBQ65570:IBQ65576 ILM65570:ILM65576 IVI65570:IVI65576 JFE65570:JFE65576 JPA65570:JPA65576 JYW65570:JYW65576 KIS65570:KIS65576 KSO65570:KSO65576 LCK65570:LCK65576 LMG65570:LMG65576 LWC65570:LWC65576 MFY65570:MFY65576 MPU65570:MPU65576 MZQ65570:MZQ65576 NJM65570:NJM65576 NTI65570:NTI65576 ODE65570:ODE65576 ONA65570:ONA65576 OWW65570:OWW65576 PGS65570:PGS65576 PQO65570:PQO65576 QAK65570:QAK65576 QKG65570:QKG65576 QUC65570:QUC65576 RDY65570:RDY65576 RNU65570:RNU65576 RXQ65570:RXQ65576 SHM65570:SHM65576 SRI65570:SRI65576 TBE65570:TBE65576 TLA65570:TLA65576 TUW65570:TUW65576 UES65570:UES65576 UOO65570:UOO65576 UYK65570:UYK65576 VIG65570:VIG65576 VSC65570:VSC65576 WBY65570:WBY65576 WLU65570:WLU65576 WVQ65570:WVQ65576 I131106:I131112 JE131106:JE131112 TA131106:TA131112 ACW131106:ACW131112 AMS131106:AMS131112 AWO131106:AWO131112 BGK131106:BGK131112 BQG131106:BQG131112 CAC131106:CAC131112 CJY131106:CJY131112 CTU131106:CTU131112 DDQ131106:DDQ131112 DNM131106:DNM131112 DXI131106:DXI131112 EHE131106:EHE131112 ERA131106:ERA131112 FAW131106:FAW131112 FKS131106:FKS131112 FUO131106:FUO131112 GEK131106:GEK131112 GOG131106:GOG131112 GYC131106:GYC131112 HHY131106:HHY131112 HRU131106:HRU131112 IBQ131106:IBQ131112 ILM131106:ILM131112 IVI131106:IVI131112 JFE131106:JFE131112 JPA131106:JPA131112 JYW131106:JYW131112 KIS131106:KIS131112 KSO131106:KSO131112 LCK131106:LCK131112 LMG131106:LMG131112 LWC131106:LWC131112 MFY131106:MFY131112 MPU131106:MPU131112 MZQ131106:MZQ131112 NJM131106:NJM131112 NTI131106:NTI131112 ODE131106:ODE131112 ONA131106:ONA131112 OWW131106:OWW131112 PGS131106:PGS131112 PQO131106:PQO131112 QAK131106:QAK131112 QKG131106:QKG131112 QUC131106:QUC131112 RDY131106:RDY131112 RNU131106:RNU131112 RXQ131106:RXQ131112 SHM131106:SHM131112 SRI131106:SRI131112 TBE131106:TBE131112 TLA131106:TLA131112 TUW131106:TUW131112 UES131106:UES131112 UOO131106:UOO131112 UYK131106:UYK131112 VIG131106:VIG131112 VSC131106:VSC131112 WBY131106:WBY131112 WLU131106:WLU131112 WVQ131106:WVQ131112 I196642:I196648 JE196642:JE196648 TA196642:TA196648 ACW196642:ACW196648 AMS196642:AMS196648 AWO196642:AWO196648 BGK196642:BGK196648 BQG196642:BQG196648 CAC196642:CAC196648 CJY196642:CJY196648 CTU196642:CTU196648 DDQ196642:DDQ196648 DNM196642:DNM196648 DXI196642:DXI196648 EHE196642:EHE196648 ERA196642:ERA196648 FAW196642:FAW196648 FKS196642:FKS196648 FUO196642:FUO196648 GEK196642:GEK196648 GOG196642:GOG196648 GYC196642:GYC196648 HHY196642:HHY196648 HRU196642:HRU196648 IBQ196642:IBQ196648 ILM196642:ILM196648 IVI196642:IVI196648 JFE196642:JFE196648 JPA196642:JPA196648 JYW196642:JYW196648 KIS196642:KIS196648 KSO196642:KSO196648 LCK196642:LCK196648 LMG196642:LMG196648 LWC196642:LWC196648 MFY196642:MFY196648 MPU196642:MPU196648 MZQ196642:MZQ196648 NJM196642:NJM196648 NTI196642:NTI196648 ODE196642:ODE196648 ONA196642:ONA196648 OWW196642:OWW196648 PGS196642:PGS196648 PQO196642:PQO196648 QAK196642:QAK196648 QKG196642:QKG196648 QUC196642:QUC196648 RDY196642:RDY196648 RNU196642:RNU196648 RXQ196642:RXQ196648 SHM196642:SHM196648 SRI196642:SRI196648 TBE196642:TBE196648 TLA196642:TLA196648 TUW196642:TUW196648 UES196642:UES196648 UOO196642:UOO196648 UYK196642:UYK196648 VIG196642:VIG196648 VSC196642:VSC196648 WBY196642:WBY196648 WLU196642:WLU196648 WVQ196642:WVQ196648 I262178:I262184 JE262178:JE262184 TA262178:TA262184 ACW262178:ACW262184 AMS262178:AMS262184 AWO262178:AWO262184 BGK262178:BGK262184 BQG262178:BQG262184 CAC262178:CAC262184 CJY262178:CJY262184 CTU262178:CTU262184 DDQ262178:DDQ262184 DNM262178:DNM262184 DXI262178:DXI262184 EHE262178:EHE262184 ERA262178:ERA262184 FAW262178:FAW262184 FKS262178:FKS262184 FUO262178:FUO262184 GEK262178:GEK262184 GOG262178:GOG262184 GYC262178:GYC262184 HHY262178:HHY262184 HRU262178:HRU262184 IBQ262178:IBQ262184 ILM262178:ILM262184 IVI262178:IVI262184 JFE262178:JFE262184 JPA262178:JPA262184 JYW262178:JYW262184 KIS262178:KIS262184 KSO262178:KSO262184 LCK262178:LCK262184 LMG262178:LMG262184 LWC262178:LWC262184 MFY262178:MFY262184 MPU262178:MPU262184 MZQ262178:MZQ262184 NJM262178:NJM262184 NTI262178:NTI262184 ODE262178:ODE262184 ONA262178:ONA262184 OWW262178:OWW262184 PGS262178:PGS262184 PQO262178:PQO262184 QAK262178:QAK262184 QKG262178:QKG262184 QUC262178:QUC262184 RDY262178:RDY262184 RNU262178:RNU262184 RXQ262178:RXQ262184 SHM262178:SHM262184 SRI262178:SRI262184 TBE262178:TBE262184 TLA262178:TLA262184 TUW262178:TUW262184 UES262178:UES262184 UOO262178:UOO262184 UYK262178:UYK262184 VIG262178:VIG262184 VSC262178:VSC262184 WBY262178:WBY262184 WLU262178:WLU262184 WVQ262178:WVQ262184 I327714:I327720 JE327714:JE327720 TA327714:TA327720 ACW327714:ACW327720 AMS327714:AMS327720 AWO327714:AWO327720 BGK327714:BGK327720 BQG327714:BQG327720 CAC327714:CAC327720 CJY327714:CJY327720 CTU327714:CTU327720 DDQ327714:DDQ327720 DNM327714:DNM327720 DXI327714:DXI327720 EHE327714:EHE327720 ERA327714:ERA327720 FAW327714:FAW327720 FKS327714:FKS327720 FUO327714:FUO327720 GEK327714:GEK327720 GOG327714:GOG327720 GYC327714:GYC327720 HHY327714:HHY327720 HRU327714:HRU327720 IBQ327714:IBQ327720 ILM327714:ILM327720 IVI327714:IVI327720 JFE327714:JFE327720 JPA327714:JPA327720 JYW327714:JYW327720 KIS327714:KIS327720 KSO327714:KSO327720 LCK327714:LCK327720 LMG327714:LMG327720 LWC327714:LWC327720 MFY327714:MFY327720 MPU327714:MPU327720 MZQ327714:MZQ327720 NJM327714:NJM327720 NTI327714:NTI327720 ODE327714:ODE327720 ONA327714:ONA327720 OWW327714:OWW327720 PGS327714:PGS327720 PQO327714:PQO327720 QAK327714:QAK327720 QKG327714:QKG327720 QUC327714:QUC327720 RDY327714:RDY327720 RNU327714:RNU327720 RXQ327714:RXQ327720 SHM327714:SHM327720 SRI327714:SRI327720 TBE327714:TBE327720 TLA327714:TLA327720 TUW327714:TUW327720 UES327714:UES327720 UOO327714:UOO327720 UYK327714:UYK327720 VIG327714:VIG327720 VSC327714:VSC327720 WBY327714:WBY327720 WLU327714:WLU327720 WVQ327714:WVQ327720 I393250:I393256 JE393250:JE393256 TA393250:TA393256 ACW393250:ACW393256 AMS393250:AMS393256 AWO393250:AWO393256 BGK393250:BGK393256 BQG393250:BQG393256 CAC393250:CAC393256 CJY393250:CJY393256 CTU393250:CTU393256 DDQ393250:DDQ393256 DNM393250:DNM393256 DXI393250:DXI393256 EHE393250:EHE393256 ERA393250:ERA393256 FAW393250:FAW393256 FKS393250:FKS393256 FUO393250:FUO393256 GEK393250:GEK393256 GOG393250:GOG393256 GYC393250:GYC393256 HHY393250:HHY393256 HRU393250:HRU393256 IBQ393250:IBQ393256 ILM393250:ILM393256 IVI393250:IVI393256 JFE393250:JFE393256 JPA393250:JPA393256 JYW393250:JYW393256 KIS393250:KIS393256 KSO393250:KSO393256 LCK393250:LCK393256 LMG393250:LMG393256 LWC393250:LWC393256 MFY393250:MFY393256 MPU393250:MPU393256 MZQ393250:MZQ393256 NJM393250:NJM393256 NTI393250:NTI393256 ODE393250:ODE393256 ONA393250:ONA393256 OWW393250:OWW393256 PGS393250:PGS393256 PQO393250:PQO393256 QAK393250:QAK393256 QKG393250:QKG393256 QUC393250:QUC393256 RDY393250:RDY393256 RNU393250:RNU393256 RXQ393250:RXQ393256 SHM393250:SHM393256 SRI393250:SRI393256 TBE393250:TBE393256 TLA393250:TLA393256 TUW393250:TUW393256 UES393250:UES393256 UOO393250:UOO393256 UYK393250:UYK393256 VIG393250:VIG393256 VSC393250:VSC393256 WBY393250:WBY393256 WLU393250:WLU393256 WVQ393250:WVQ393256 I458786:I458792 JE458786:JE458792 TA458786:TA458792 ACW458786:ACW458792 AMS458786:AMS458792 AWO458786:AWO458792 BGK458786:BGK458792 BQG458786:BQG458792 CAC458786:CAC458792 CJY458786:CJY458792 CTU458786:CTU458792 DDQ458786:DDQ458792 DNM458786:DNM458792 DXI458786:DXI458792 EHE458786:EHE458792 ERA458786:ERA458792 FAW458786:FAW458792 FKS458786:FKS458792 FUO458786:FUO458792 GEK458786:GEK458792 GOG458786:GOG458792 GYC458786:GYC458792 HHY458786:HHY458792 HRU458786:HRU458792 IBQ458786:IBQ458792 ILM458786:ILM458792 IVI458786:IVI458792 JFE458786:JFE458792 JPA458786:JPA458792 JYW458786:JYW458792 KIS458786:KIS458792 KSO458786:KSO458792 LCK458786:LCK458792 LMG458786:LMG458792 LWC458786:LWC458792 MFY458786:MFY458792 MPU458786:MPU458792 MZQ458786:MZQ458792 NJM458786:NJM458792 NTI458786:NTI458792 ODE458786:ODE458792 ONA458786:ONA458792 OWW458786:OWW458792 PGS458786:PGS458792 PQO458786:PQO458792 QAK458786:QAK458792 QKG458786:QKG458792 QUC458786:QUC458792 RDY458786:RDY458792 RNU458786:RNU458792 RXQ458786:RXQ458792 SHM458786:SHM458792 SRI458786:SRI458792 TBE458786:TBE458792 TLA458786:TLA458792 TUW458786:TUW458792 UES458786:UES458792 UOO458786:UOO458792 UYK458786:UYK458792 VIG458786:VIG458792 VSC458786:VSC458792 WBY458786:WBY458792 WLU458786:WLU458792 WVQ458786:WVQ458792 I524322:I524328 JE524322:JE524328 TA524322:TA524328 ACW524322:ACW524328 AMS524322:AMS524328 AWO524322:AWO524328 BGK524322:BGK524328 BQG524322:BQG524328 CAC524322:CAC524328 CJY524322:CJY524328 CTU524322:CTU524328 DDQ524322:DDQ524328 DNM524322:DNM524328 DXI524322:DXI524328 EHE524322:EHE524328 ERA524322:ERA524328 FAW524322:FAW524328 FKS524322:FKS524328 FUO524322:FUO524328 GEK524322:GEK524328 GOG524322:GOG524328 GYC524322:GYC524328 HHY524322:HHY524328 HRU524322:HRU524328 IBQ524322:IBQ524328 ILM524322:ILM524328 IVI524322:IVI524328 JFE524322:JFE524328 JPA524322:JPA524328 JYW524322:JYW524328 KIS524322:KIS524328 KSO524322:KSO524328 LCK524322:LCK524328 LMG524322:LMG524328 LWC524322:LWC524328 MFY524322:MFY524328 MPU524322:MPU524328 MZQ524322:MZQ524328 NJM524322:NJM524328 NTI524322:NTI524328 ODE524322:ODE524328 ONA524322:ONA524328 OWW524322:OWW524328 PGS524322:PGS524328 PQO524322:PQO524328 QAK524322:QAK524328 QKG524322:QKG524328 QUC524322:QUC524328 RDY524322:RDY524328 RNU524322:RNU524328 RXQ524322:RXQ524328 SHM524322:SHM524328 SRI524322:SRI524328 TBE524322:TBE524328 TLA524322:TLA524328 TUW524322:TUW524328 UES524322:UES524328 UOO524322:UOO524328 UYK524322:UYK524328 VIG524322:VIG524328 VSC524322:VSC524328 WBY524322:WBY524328 WLU524322:WLU524328 WVQ524322:WVQ524328 I589858:I589864 JE589858:JE589864 TA589858:TA589864 ACW589858:ACW589864 AMS589858:AMS589864 AWO589858:AWO589864 BGK589858:BGK589864 BQG589858:BQG589864 CAC589858:CAC589864 CJY589858:CJY589864 CTU589858:CTU589864 DDQ589858:DDQ589864 DNM589858:DNM589864 DXI589858:DXI589864 EHE589858:EHE589864 ERA589858:ERA589864 FAW589858:FAW589864 FKS589858:FKS589864 FUO589858:FUO589864 GEK589858:GEK589864 GOG589858:GOG589864 GYC589858:GYC589864 HHY589858:HHY589864 HRU589858:HRU589864 IBQ589858:IBQ589864 ILM589858:ILM589864 IVI589858:IVI589864 JFE589858:JFE589864 JPA589858:JPA589864 JYW589858:JYW589864 KIS589858:KIS589864 KSO589858:KSO589864 LCK589858:LCK589864 LMG589858:LMG589864 LWC589858:LWC589864 MFY589858:MFY589864 MPU589858:MPU589864 MZQ589858:MZQ589864 NJM589858:NJM589864 NTI589858:NTI589864 ODE589858:ODE589864 ONA589858:ONA589864 OWW589858:OWW589864 PGS589858:PGS589864 PQO589858:PQO589864 QAK589858:QAK589864 QKG589858:QKG589864 QUC589858:QUC589864 RDY589858:RDY589864 RNU589858:RNU589864 RXQ589858:RXQ589864 SHM589858:SHM589864 SRI589858:SRI589864 TBE589858:TBE589864 TLA589858:TLA589864 TUW589858:TUW589864 UES589858:UES589864 UOO589858:UOO589864 UYK589858:UYK589864 VIG589858:VIG589864 VSC589858:VSC589864 WBY589858:WBY589864 WLU589858:WLU589864 WVQ589858:WVQ589864 I655394:I655400 JE655394:JE655400 TA655394:TA655400 ACW655394:ACW655400 AMS655394:AMS655400 AWO655394:AWO655400 BGK655394:BGK655400 BQG655394:BQG655400 CAC655394:CAC655400 CJY655394:CJY655400 CTU655394:CTU655400 DDQ655394:DDQ655400 DNM655394:DNM655400 DXI655394:DXI655400 EHE655394:EHE655400 ERA655394:ERA655400 FAW655394:FAW655400 FKS655394:FKS655400 FUO655394:FUO655400 GEK655394:GEK655400 GOG655394:GOG655400 GYC655394:GYC655400 HHY655394:HHY655400 HRU655394:HRU655400 IBQ655394:IBQ655400 ILM655394:ILM655400 IVI655394:IVI655400 JFE655394:JFE655400 JPA655394:JPA655400 JYW655394:JYW655400 KIS655394:KIS655400 KSO655394:KSO655400 LCK655394:LCK655400 LMG655394:LMG655400 LWC655394:LWC655400 MFY655394:MFY655400 MPU655394:MPU655400 MZQ655394:MZQ655400 NJM655394:NJM655400 NTI655394:NTI655400 ODE655394:ODE655400 ONA655394:ONA655400 OWW655394:OWW655400 PGS655394:PGS655400 PQO655394:PQO655400 QAK655394:QAK655400 QKG655394:QKG655400 QUC655394:QUC655400 RDY655394:RDY655400 RNU655394:RNU655400 RXQ655394:RXQ655400 SHM655394:SHM655400 SRI655394:SRI655400 TBE655394:TBE655400 TLA655394:TLA655400 TUW655394:TUW655400 UES655394:UES655400 UOO655394:UOO655400 UYK655394:UYK655400 VIG655394:VIG655400 VSC655394:VSC655400 WBY655394:WBY655400 WLU655394:WLU655400 WVQ655394:WVQ655400 I720930:I720936 JE720930:JE720936 TA720930:TA720936 ACW720930:ACW720936 AMS720930:AMS720936 AWO720930:AWO720936 BGK720930:BGK720936 BQG720930:BQG720936 CAC720930:CAC720936 CJY720930:CJY720936 CTU720930:CTU720936 DDQ720930:DDQ720936 DNM720930:DNM720936 DXI720930:DXI720936 EHE720930:EHE720936 ERA720930:ERA720936 FAW720930:FAW720936 FKS720930:FKS720936 FUO720930:FUO720936 GEK720930:GEK720936 GOG720930:GOG720936 GYC720930:GYC720936 HHY720930:HHY720936 HRU720930:HRU720936 IBQ720930:IBQ720936 ILM720930:ILM720936 IVI720930:IVI720936 JFE720930:JFE720936 JPA720930:JPA720936 JYW720930:JYW720936 KIS720930:KIS720936 KSO720930:KSO720936 LCK720930:LCK720936 LMG720930:LMG720936 LWC720930:LWC720936 MFY720930:MFY720936 MPU720930:MPU720936 MZQ720930:MZQ720936 NJM720930:NJM720936 NTI720930:NTI720936 ODE720930:ODE720936 ONA720930:ONA720936 OWW720930:OWW720936 PGS720930:PGS720936 PQO720930:PQO720936 QAK720930:QAK720936 QKG720930:QKG720936 QUC720930:QUC720936 RDY720930:RDY720936 RNU720930:RNU720936 RXQ720930:RXQ720936 SHM720930:SHM720936 SRI720930:SRI720936 TBE720930:TBE720936 TLA720930:TLA720936 TUW720930:TUW720936 UES720930:UES720936 UOO720930:UOO720936 UYK720930:UYK720936 VIG720930:VIG720936 VSC720930:VSC720936 WBY720930:WBY720936 WLU720930:WLU720936 WVQ720930:WVQ720936 I786466:I786472 JE786466:JE786472 TA786466:TA786472 ACW786466:ACW786472 AMS786466:AMS786472 AWO786466:AWO786472 BGK786466:BGK786472 BQG786466:BQG786472 CAC786466:CAC786472 CJY786466:CJY786472 CTU786466:CTU786472 DDQ786466:DDQ786472 DNM786466:DNM786472 DXI786466:DXI786472 EHE786466:EHE786472 ERA786466:ERA786472 FAW786466:FAW786472 FKS786466:FKS786472 FUO786466:FUO786472 GEK786466:GEK786472 GOG786466:GOG786472 GYC786466:GYC786472 HHY786466:HHY786472 HRU786466:HRU786472 IBQ786466:IBQ786472 ILM786466:ILM786472 IVI786466:IVI786472 JFE786466:JFE786472 JPA786466:JPA786472 JYW786466:JYW786472 KIS786466:KIS786472 KSO786466:KSO786472 LCK786466:LCK786472 LMG786466:LMG786472 LWC786466:LWC786472 MFY786466:MFY786472 MPU786466:MPU786472 MZQ786466:MZQ786472 NJM786466:NJM786472 NTI786466:NTI786472 ODE786466:ODE786472 ONA786466:ONA786472 OWW786466:OWW786472 PGS786466:PGS786472 PQO786466:PQO786472 QAK786466:QAK786472 QKG786466:QKG786472 QUC786466:QUC786472 RDY786466:RDY786472 RNU786466:RNU786472 RXQ786466:RXQ786472 SHM786466:SHM786472 SRI786466:SRI786472 TBE786466:TBE786472 TLA786466:TLA786472 TUW786466:TUW786472 UES786466:UES786472 UOO786466:UOO786472 UYK786466:UYK786472 VIG786466:VIG786472 VSC786466:VSC786472 WBY786466:WBY786472 WLU786466:WLU786472 WVQ786466:WVQ786472 I852002:I852008 JE852002:JE852008 TA852002:TA852008 ACW852002:ACW852008 AMS852002:AMS852008 AWO852002:AWO852008 BGK852002:BGK852008 BQG852002:BQG852008 CAC852002:CAC852008 CJY852002:CJY852008 CTU852002:CTU852008 DDQ852002:DDQ852008 DNM852002:DNM852008 DXI852002:DXI852008 EHE852002:EHE852008 ERA852002:ERA852008 FAW852002:FAW852008 FKS852002:FKS852008 FUO852002:FUO852008 GEK852002:GEK852008 GOG852002:GOG852008 GYC852002:GYC852008 HHY852002:HHY852008 HRU852002:HRU852008 IBQ852002:IBQ852008 ILM852002:ILM852008 IVI852002:IVI852008 JFE852002:JFE852008 JPA852002:JPA852008 JYW852002:JYW852008 KIS852002:KIS852008 KSO852002:KSO852008 LCK852002:LCK852008 LMG852002:LMG852008 LWC852002:LWC852008 MFY852002:MFY852008 MPU852002:MPU852008 MZQ852002:MZQ852008 NJM852002:NJM852008 NTI852002:NTI852008 ODE852002:ODE852008 ONA852002:ONA852008 OWW852002:OWW852008 PGS852002:PGS852008 PQO852002:PQO852008 QAK852002:QAK852008 QKG852002:QKG852008 QUC852002:QUC852008 RDY852002:RDY852008 RNU852002:RNU852008 RXQ852002:RXQ852008 SHM852002:SHM852008 SRI852002:SRI852008 TBE852002:TBE852008 TLA852002:TLA852008 TUW852002:TUW852008 UES852002:UES852008 UOO852002:UOO852008 UYK852002:UYK852008 VIG852002:VIG852008 VSC852002:VSC852008 WBY852002:WBY852008 WLU852002:WLU852008 WVQ852002:WVQ852008 I917538:I917544 JE917538:JE917544 TA917538:TA917544 ACW917538:ACW917544 AMS917538:AMS917544 AWO917538:AWO917544 BGK917538:BGK917544 BQG917538:BQG917544 CAC917538:CAC917544 CJY917538:CJY917544 CTU917538:CTU917544 DDQ917538:DDQ917544 DNM917538:DNM917544 DXI917538:DXI917544 EHE917538:EHE917544 ERA917538:ERA917544 FAW917538:FAW917544 FKS917538:FKS917544 FUO917538:FUO917544 GEK917538:GEK917544 GOG917538:GOG917544 GYC917538:GYC917544 HHY917538:HHY917544 HRU917538:HRU917544 IBQ917538:IBQ917544 ILM917538:ILM917544 IVI917538:IVI917544 JFE917538:JFE917544 JPA917538:JPA917544 JYW917538:JYW917544 KIS917538:KIS917544 KSO917538:KSO917544 LCK917538:LCK917544 LMG917538:LMG917544 LWC917538:LWC917544 MFY917538:MFY917544 MPU917538:MPU917544 MZQ917538:MZQ917544 NJM917538:NJM917544 NTI917538:NTI917544 ODE917538:ODE917544 ONA917538:ONA917544 OWW917538:OWW917544 PGS917538:PGS917544 PQO917538:PQO917544 QAK917538:QAK917544 QKG917538:QKG917544 QUC917538:QUC917544 RDY917538:RDY917544 RNU917538:RNU917544 RXQ917538:RXQ917544 SHM917538:SHM917544 SRI917538:SRI917544 TBE917538:TBE917544 TLA917538:TLA917544 TUW917538:TUW917544 UES917538:UES917544 UOO917538:UOO917544 UYK917538:UYK917544 VIG917538:VIG917544 VSC917538:VSC917544 WBY917538:WBY917544 WLU917538:WLU917544 WVQ917538:WVQ917544 I983074:I983080 JE983074:JE983080 TA983074:TA983080 ACW983074:ACW983080 AMS983074:AMS983080 AWO983074:AWO983080 BGK983074:BGK983080 BQG983074:BQG983080 CAC983074:CAC983080 CJY983074:CJY983080 CTU983074:CTU983080 DDQ983074:DDQ983080 DNM983074:DNM983080 DXI983074:DXI983080 EHE983074:EHE983080 ERA983074:ERA983080 FAW983074:FAW983080 FKS983074:FKS983080 FUO983074:FUO983080 GEK983074:GEK983080 GOG983074:GOG983080 GYC983074:GYC983080 HHY983074:HHY983080 HRU983074:HRU983080 IBQ983074:IBQ983080 ILM983074:ILM983080 IVI983074:IVI983080 JFE983074:JFE983080 JPA983074:JPA983080 JYW983074:JYW983080 KIS983074:KIS983080 KSO983074:KSO983080 LCK983074:LCK983080 LMG983074:LMG983080 LWC983074:LWC983080 MFY983074:MFY983080 MPU983074:MPU983080 MZQ983074:MZQ983080 NJM983074:NJM983080 NTI983074:NTI983080 ODE983074:ODE983080 ONA983074:ONA983080 OWW983074:OWW983080 PGS983074:PGS983080 PQO983074:PQO983080 QAK983074:QAK983080 QKG983074:QKG983080 QUC983074:QUC983080 RDY983074:RDY983080 RNU983074:RNU983080 RXQ983074:RXQ983080 SHM983074:SHM983080 SRI983074:SRI983080 TBE983074:TBE983080 TLA983074:TLA983080 TUW983074:TUW983080 UES983074:UES983080 UOO983074:UOO983080 UYK983074:UYK983080 VIG983074:VIG983080 VSC983074:VSC983080 WBY983074:WBY983080 WLU983074:WLU983080 WVQ983074:WVQ983080 H41:H49 JD41:JD49 SZ41:SZ49 ACV41:ACV49 AMR41:AMR49 AWN41:AWN49 BGJ41:BGJ49 BQF41:BQF49 CAB41:CAB49 CJX41:CJX49 CTT41:CTT49 DDP41:DDP49 DNL41:DNL49 DXH41:DXH49 EHD41:EHD49 EQZ41:EQZ49 FAV41:FAV49 FKR41:FKR49 FUN41:FUN49 GEJ41:GEJ49 GOF41:GOF49 GYB41:GYB49 HHX41:HHX49 HRT41:HRT49 IBP41:IBP49 ILL41:ILL49 IVH41:IVH49 JFD41:JFD49 JOZ41:JOZ49 JYV41:JYV49 KIR41:KIR49 KSN41:KSN49 LCJ41:LCJ49 LMF41:LMF49 LWB41:LWB49 MFX41:MFX49 MPT41:MPT49 MZP41:MZP49 NJL41:NJL49 NTH41:NTH49 ODD41:ODD49 OMZ41:OMZ49 OWV41:OWV49 PGR41:PGR49 PQN41:PQN49 QAJ41:QAJ49 QKF41:QKF49 QUB41:QUB49 RDX41:RDX49 RNT41:RNT49 RXP41:RXP49 SHL41:SHL49 SRH41:SRH49 TBD41:TBD49 TKZ41:TKZ49 TUV41:TUV49 UER41:UER49 UON41:UON49 UYJ41:UYJ49 VIF41:VIF49 VSB41:VSB49 WBX41:WBX49 WLT41:WLT49 WVP41:WVP49 H65577:H65585 JD65577:JD65585 SZ65577:SZ65585 ACV65577:ACV65585 AMR65577:AMR65585 AWN65577:AWN65585 BGJ65577:BGJ65585 BQF65577:BQF65585 CAB65577:CAB65585 CJX65577:CJX65585 CTT65577:CTT65585 DDP65577:DDP65585 DNL65577:DNL65585 DXH65577:DXH65585 EHD65577:EHD65585 EQZ65577:EQZ65585 FAV65577:FAV65585 FKR65577:FKR65585 FUN65577:FUN65585 GEJ65577:GEJ65585 GOF65577:GOF65585 GYB65577:GYB65585 HHX65577:HHX65585 HRT65577:HRT65585 IBP65577:IBP65585 ILL65577:ILL65585 IVH65577:IVH65585 JFD65577:JFD65585 JOZ65577:JOZ65585 JYV65577:JYV65585 KIR65577:KIR65585 KSN65577:KSN65585 LCJ65577:LCJ65585 LMF65577:LMF65585 LWB65577:LWB65585 MFX65577:MFX65585 MPT65577:MPT65585 MZP65577:MZP65585 NJL65577:NJL65585 NTH65577:NTH65585 ODD65577:ODD65585 OMZ65577:OMZ65585 OWV65577:OWV65585 PGR65577:PGR65585 PQN65577:PQN65585 QAJ65577:QAJ65585 QKF65577:QKF65585 QUB65577:QUB65585 RDX65577:RDX65585 RNT65577:RNT65585 RXP65577:RXP65585 SHL65577:SHL65585 SRH65577:SRH65585 TBD65577:TBD65585 TKZ65577:TKZ65585 TUV65577:TUV65585 UER65577:UER65585 UON65577:UON65585 UYJ65577:UYJ65585 VIF65577:VIF65585 VSB65577:VSB65585 WBX65577:WBX65585 WLT65577:WLT65585 WVP65577:WVP65585 H131113:H131121 JD131113:JD131121 SZ131113:SZ131121 ACV131113:ACV131121 AMR131113:AMR131121 AWN131113:AWN131121 BGJ131113:BGJ131121 BQF131113:BQF131121 CAB131113:CAB131121 CJX131113:CJX131121 CTT131113:CTT131121 DDP131113:DDP131121 DNL131113:DNL131121 DXH131113:DXH131121 EHD131113:EHD131121 EQZ131113:EQZ131121 FAV131113:FAV131121 FKR131113:FKR131121 FUN131113:FUN131121 GEJ131113:GEJ131121 GOF131113:GOF131121 GYB131113:GYB131121 HHX131113:HHX131121 HRT131113:HRT131121 IBP131113:IBP131121 ILL131113:ILL131121 IVH131113:IVH131121 JFD131113:JFD131121 JOZ131113:JOZ131121 JYV131113:JYV131121 KIR131113:KIR131121 KSN131113:KSN131121 LCJ131113:LCJ131121 LMF131113:LMF131121 LWB131113:LWB131121 MFX131113:MFX131121 MPT131113:MPT131121 MZP131113:MZP131121 NJL131113:NJL131121 NTH131113:NTH131121 ODD131113:ODD131121 OMZ131113:OMZ131121 OWV131113:OWV131121 PGR131113:PGR131121 PQN131113:PQN131121 QAJ131113:QAJ131121 QKF131113:QKF131121 QUB131113:QUB131121 RDX131113:RDX131121 RNT131113:RNT131121 RXP131113:RXP131121 SHL131113:SHL131121 SRH131113:SRH131121 TBD131113:TBD131121 TKZ131113:TKZ131121 TUV131113:TUV131121 UER131113:UER131121 UON131113:UON131121 UYJ131113:UYJ131121 VIF131113:VIF131121 VSB131113:VSB131121 WBX131113:WBX131121 WLT131113:WLT131121 WVP131113:WVP131121 H196649:H196657 JD196649:JD196657 SZ196649:SZ196657 ACV196649:ACV196657 AMR196649:AMR196657 AWN196649:AWN196657 BGJ196649:BGJ196657 BQF196649:BQF196657 CAB196649:CAB196657 CJX196649:CJX196657 CTT196649:CTT196657 DDP196649:DDP196657 DNL196649:DNL196657 DXH196649:DXH196657 EHD196649:EHD196657 EQZ196649:EQZ196657 FAV196649:FAV196657 FKR196649:FKR196657 FUN196649:FUN196657 GEJ196649:GEJ196657 GOF196649:GOF196657 GYB196649:GYB196657 HHX196649:HHX196657 HRT196649:HRT196657 IBP196649:IBP196657 ILL196649:ILL196657 IVH196649:IVH196657 JFD196649:JFD196657 JOZ196649:JOZ196657 JYV196649:JYV196657 KIR196649:KIR196657 KSN196649:KSN196657 LCJ196649:LCJ196657 LMF196649:LMF196657 LWB196649:LWB196657 MFX196649:MFX196657 MPT196649:MPT196657 MZP196649:MZP196657 NJL196649:NJL196657 NTH196649:NTH196657 ODD196649:ODD196657 OMZ196649:OMZ196657 OWV196649:OWV196657 PGR196649:PGR196657 PQN196649:PQN196657 QAJ196649:QAJ196657 QKF196649:QKF196657 QUB196649:QUB196657 RDX196649:RDX196657 RNT196649:RNT196657 RXP196649:RXP196657 SHL196649:SHL196657 SRH196649:SRH196657 TBD196649:TBD196657 TKZ196649:TKZ196657 TUV196649:TUV196657 UER196649:UER196657 UON196649:UON196657 UYJ196649:UYJ196657 VIF196649:VIF196657 VSB196649:VSB196657 WBX196649:WBX196657 WLT196649:WLT196657 WVP196649:WVP196657 H262185:H262193 JD262185:JD262193 SZ262185:SZ262193 ACV262185:ACV262193 AMR262185:AMR262193 AWN262185:AWN262193 BGJ262185:BGJ262193 BQF262185:BQF262193 CAB262185:CAB262193 CJX262185:CJX262193 CTT262185:CTT262193 DDP262185:DDP262193 DNL262185:DNL262193 DXH262185:DXH262193 EHD262185:EHD262193 EQZ262185:EQZ262193 FAV262185:FAV262193 FKR262185:FKR262193 FUN262185:FUN262193 GEJ262185:GEJ262193 GOF262185:GOF262193 GYB262185:GYB262193 HHX262185:HHX262193 HRT262185:HRT262193 IBP262185:IBP262193 ILL262185:ILL262193 IVH262185:IVH262193 JFD262185:JFD262193 JOZ262185:JOZ262193 JYV262185:JYV262193 KIR262185:KIR262193 KSN262185:KSN262193 LCJ262185:LCJ262193 LMF262185:LMF262193 LWB262185:LWB262193 MFX262185:MFX262193 MPT262185:MPT262193 MZP262185:MZP262193 NJL262185:NJL262193 NTH262185:NTH262193 ODD262185:ODD262193 OMZ262185:OMZ262193 OWV262185:OWV262193 PGR262185:PGR262193 PQN262185:PQN262193 QAJ262185:QAJ262193 QKF262185:QKF262193 QUB262185:QUB262193 RDX262185:RDX262193 RNT262185:RNT262193 RXP262185:RXP262193 SHL262185:SHL262193 SRH262185:SRH262193 TBD262185:TBD262193 TKZ262185:TKZ262193 TUV262185:TUV262193 UER262185:UER262193 UON262185:UON262193 UYJ262185:UYJ262193 VIF262185:VIF262193 VSB262185:VSB262193 WBX262185:WBX262193 WLT262185:WLT262193 WVP262185:WVP262193 H327721:H327729 JD327721:JD327729 SZ327721:SZ327729 ACV327721:ACV327729 AMR327721:AMR327729 AWN327721:AWN327729 BGJ327721:BGJ327729 BQF327721:BQF327729 CAB327721:CAB327729 CJX327721:CJX327729 CTT327721:CTT327729 DDP327721:DDP327729 DNL327721:DNL327729 DXH327721:DXH327729 EHD327721:EHD327729 EQZ327721:EQZ327729 FAV327721:FAV327729 FKR327721:FKR327729 FUN327721:FUN327729 GEJ327721:GEJ327729 GOF327721:GOF327729 GYB327721:GYB327729 HHX327721:HHX327729 HRT327721:HRT327729 IBP327721:IBP327729 ILL327721:ILL327729 IVH327721:IVH327729 JFD327721:JFD327729 JOZ327721:JOZ327729 JYV327721:JYV327729 KIR327721:KIR327729 KSN327721:KSN327729 LCJ327721:LCJ327729 LMF327721:LMF327729 LWB327721:LWB327729 MFX327721:MFX327729 MPT327721:MPT327729 MZP327721:MZP327729 NJL327721:NJL327729 NTH327721:NTH327729 ODD327721:ODD327729 OMZ327721:OMZ327729 OWV327721:OWV327729 PGR327721:PGR327729 PQN327721:PQN327729 QAJ327721:QAJ327729 QKF327721:QKF327729 QUB327721:QUB327729 RDX327721:RDX327729 RNT327721:RNT327729 RXP327721:RXP327729 SHL327721:SHL327729 SRH327721:SRH327729 TBD327721:TBD327729 TKZ327721:TKZ327729 TUV327721:TUV327729 UER327721:UER327729 UON327721:UON327729 UYJ327721:UYJ327729 VIF327721:VIF327729 VSB327721:VSB327729 WBX327721:WBX327729 WLT327721:WLT327729 WVP327721:WVP327729 H393257:H393265 JD393257:JD393265 SZ393257:SZ393265 ACV393257:ACV393265 AMR393257:AMR393265 AWN393257:AWN393265 BGJ393257:BGJ393265 BQF393257:BQF393265 CAB393257:CAB393265 CJX393257:CJX393265 CTT393257:CTT393265 DDP393257:DDP393265 DNL393257:DNL393265 DXH393257:DXH393265 EHD393257:EHD393265 EQZ393257:EQZ393265 FAV393257:FAV393265 FKR393257:FKR393265 FUN393257:FUN393265 GEJ393257:GEJ393265 GOF393257:GOF393265 GYB393257:GYB393265 HHX393257:HHX393265 HRT393257:HRT393265 IBP393257:IBP393265 ILL393257:ILL393265 IVH393257:IVH393265 JFD393257:JFD393265 JOZ393257:JOZ393265 JYV393257:JYV393265 KIR393257:KIR393265 KSN393257:KSN393265 LCJ393257:LCJ393265 LMF393257:LMF393265 LWB393257:LWB393265 MFX393257:MFX393265 MPT393257:MPT393265 MZP393257:MZP393265 NJL393257:NJL393265 NTH393257:NTH393265 ODD393257:ODD393265 OMZ393257:OMZ393265 OWV393257:OWV393265 PGR393257:PGR393265 PQN393257:PQN393265 QAJ393257:QAJ393265 QKF393257:QKF393265 QUB393257:QUB393265 RDX393257:RDX393265 RNT393257:RNT393265 RXP393257:RXP393265 SHL393257:SHL393265 SRH393257:SRH393265 TBD393257:TBD393265 TKZ393257:TKZ393265 TUV393257:TUV393265 UER393257:UER393265 UON393257:UON393265 UYJ393257:UYJ393265 VIF393257:VIF393265 VSB393257:VSB393265 WBX393257:WBX393265 WLT393257:WLT393265 WVP393257:WVP393265 H458793:H458801 JD458793:JD458801 SZ458793:SZ458801 ACV458793:ACV458801 AMR458793:AMR458801 AWN458793:AWN458801 BGJ458793:BGJ458801 BQF458793:BQF458801 CAB458793:CAB458801 CJX458793:CJX458801 CTT458793:CTT458801 DDP458793:DDP458801 DNL458793:DNL458801 DXH458793:DXH458801 EHD458793:EHD458801 EQZ458793:EQZ458801 FAV458793:FAV458801 FKR458793:FKR458801 FUN458793:FUN458801 GEJ458793:GEJ458801 GOF458793:GOF458801 GYB458793:GYB458801 HHX458793:HHX458801 HRT458793:HRT458801 IBP458793:IBP458801 ILL458793:ILL458801 IVH458793:IVH458801 JFD458793:JFD458801 JOZ458793:JOZ458801 JYV458793:JYV458801 KIR458793:KIR458801 KSN458793:KSN458801 LCJ458793:LCJ458801 LMF458793:LMF458801 LWB458793:LWB458801 MFX458793:MFX458801 MPT458793:MPT458801 MZP458793:MZP458801 NJL458793:NJL458801 NTH458793:NTH458801 ODD458793:ODD458801 OMZ458793:OMZ458801 OWV458793:OWV458801 PGR458793:PGR458801 PQN458793:PQN458801 QAJ458793:QAJ458801 QKF458793:QKF458801 QUB458793:QUB458801 RDX458793:RDX458801 RNT458793:RNT458801 RXP458793:RXP458801 SHL458793:SHL458801 SRH458793:SRH458801 TBD458793:TBD458801 TKZ458793:TKZ458801 TUV458793:TUV458801 UER458793:UER458801 UON458793:UON458801 UYJ458793:UYJ458801 VIF458793:VIF458801 VSB458793:VSB458801 WBX458793:WBX458801 WLT458793:WLT458801 WVP458793:WVP458801 H524329:H524337 JD524329:JD524337 SZ524329:SZ524337 ACV524329:ACV524337 AMR524329:AMR524337 AWN524329:AWN524337 BGJ524329:BGJ524337 BQF524329:BQF524337 CAB524329:CAB524337 CJX524329:CJX524337 CTT524329:CTT524337 DDP524329:DDP524337 DNL524329:DNL524337 DXH524329:DXH524337 EHD524329:EHD524337 EQZ524329:EQZ524337 FAV524329:FAV524337 FKR524329:FKR524337 FUN524329:FUN524337 GEJ524329:GEJ524337 GOF524329:GOF524337 GYB524329:GYB524337 HHX524329:HHX524337 HRT524329:HRT524337 IBP524329:IBP524337 ILL524329:ILL524337 IVH524329:IVH524337 JFD524329:JFD524337 JOZ524329:JOZ524337 JYV524329:JYV524337 KIR524329:KIR524337 KSN524329:KSN524337 LCJ524329:LCJ524337 LMF524329:LMF524337 LWB524329:LWB524337 MFX524329:MFX524337 MPT524329:MPT524337 MZP524329:MZP524337 NJL524329:NJL524337 NTH524329:NTH524337 ODD524329:ODD524337 OMZ524329:OMZ524337 OWV524329:OWV524337 PGR524329:PGR524337 PQN524329:PQN524337 QAJ524329:QAJ524337 QKF524329:QKF524337 QUB524329:QUB524337 RDX524329:RDX524337 RNT524329:RNT524337 RXP524329:RXP524337 SHL524329:SHL524337 SRH524329:SRH524337 TBD524329:TBD524337 TKZ524329:TKZ524337 TUV524329:TUV524337 UER524329:UER524337 UON524329:UON524337 UYJ524329:UYJ524337 VIF524329:VIF524337 VSB524329:VSB524337 WBX524329:WBX524337 WLT524329:WLT524337 WVP524329:WVP524337 H589865:H589873 JD589865:JD589873 SZ589865:SZ589873 ACV589865:ACV589873 AMR589865:AMR589873 AWN589865:AWN589873 BGJ589865:BGJ589873 BQF589865:BQF589873 CAB589865:CAB589873 CJX589865:CJX589873 CTT589865:CTT589873 DDP589865:DDP589873 DNL589865:DNL589873 DXH589865:DXH589873 EHD589865:EHD589873 EQZ589865:EQZ589873 FAV589865:FAV589873 FKR589865:FKR589873 FUN589865:FUN589873 GEJ589865:GEJ589873 GOF589865:GOF589873 GYB589865:GYB589873 HHX589865:HHX589873 HRT589865:HRT589873 IBP589865:IBP589873 ILL589865:ILL589873 IVH589865:IVH589873 JFD589865:JFD589873 JOZ589865:JOZ589873 JYV589865:JYV589873 KIR589865:KIR589873 KSN589865:KSN589873 LCJ589865:LCJ589873 LMF589865:LMF589873 LWB589865:LWB589873 MFX589865:MFX589873 MPT589865:MPT589873 MZP589865:MZP589873 NJL589865:NJL589873 NTH589865:NTH589873 ODD589865:ODD589873 OMZ589865:OMZ589873 OWV589865:OWV589873 PGR589865:PGR589873 PQN589865:PQN589873 QAJ589865:QAJ589873 QKF589865:QKF589873 QUB589865:QUB589873 RDX589865:RDX589873 RNT589865:RNT589873 RXP589865:RXP589873 SHL589865:SHL589873 SRH589865:SRH589873 TBD589865:TBD589873 TKZ589865:TKZ589873 TUV589865:TUV589873 UER589865:UER589873 UON589865:UON589873 UYJ589865:UYJ589873 VIF589865:VIF589873 VSB589865:VSB589873 WBX589865:WBX589873 WLT589865:WLT589873 WVP589865:WVP589873 H655401:H655409 JD655401:JD655409 SZ655401:SZ655409 ACV655401:ACV655409 AMR655401:AMR655409 AWN655401:AWN655409 BGJ655401:BGJ655409 BQF655401:BQF655409 CAB655401:CAB655409 CJX655401:CJX655409 CTT655401:CTT655409 DDP655401:DDP655409 DNL655401:DNL655409 DXH655401:DXH655409 EHD655401:EHD655409 EQZ655401:EQZ655409 FAV655401:FAV655409 FKR655401:FKR655409 FUN655401:FUN655409 GEJ655401:GEJ655409 GOF655401:GOF655409 GYB655401:GYB655409 HHX655401:HHX655409 HRT655401:HRT655409 IBP655401:IBP655409 ILL655401:ILL655409 IVH655401:IVH655409 JFD655401:JFD655409 JOZ655401:JOZ655409 JYV655401:JYV655409 KIR655401:KIR655409 KSN655401:KSN655409 LCJ655401:LCJ655409 LMF655401:LMF655409 LWB655401:LWB655409 MFX655401:MFX655409 MPT655401:MPT655409 MZP655401:MZP655409 NJL655401:NJL655409 NTH655401:NTH655409 ODD655401:ODD655409 OMZ655401:OMZ655409 OWV655401:OWV655409 PGR655401:PGR655409 PQN655401:PQN655409 QAJ655401:QAJ655409 QKF655401:QKF655409 QUB655401:QUB655409 RDX655401:RDX655409 RNT655401:RNT655409 RXP655401:RXP655409 SHL655401:SHL655409 SRH655401:SRH655409 TBD655401:TBD655409 TKZ655401:TKZ655409 TUV655401:TUV655409 UER655401:UER655409 UON655401:UON655409 UYJ655401:UYJ655409 VIF655401:VIF655409 VSB655401:VSB655409 WBX655401:WBX655409 WLT655401:WLT655409 WVP655401:WVP655409 H720937:H720945 JD720937:JD720945 SZ720937:SZ720945 ACV720937:ACV720945 AMR720937:AMR720945 AWN720937:AWN720945 BGJ720937:BGJ720945 BQF720937:BQF720945 CAB720937:CAB720945 CJX720937:CJX720945 CTT720937:CTT720945 DDP720937:DDP720945 DNL720937:DNL720945 DXH720937:DXH720945 EHD720937:EHD720945 EQZ720937:EQZ720945 FAV720937:FAV720945 FKR720937:FKR720945 FUN720937:FUN720945 GEJ720937:GEJ720945 GOF720937:GOF720945 GYB720937:GYB720945 HHX720937:HHX720945 HRT720937:HRT720945 IBP720937:IBP720945 ILL720937:ILL720945 IVH720937:IVH720945 JFD720937:JFD720945 JOZ720937:JOZ720945 JYV720937:JYV720945 KIR720937:KIR720945 KSN720937:KSN720945 LCJ720937:LCJ720945 LMF720937:LMF720945 LWB720937:LWB720945 MFX720937:MFX720945 MPT720937:MPT720945 MZP720937:MZP720945 NJL720937:NJL720945 NTH720937:NTH720945 ODD720937:ODD720945 OMZ720937:OMZ720945 OWV720937:OWV720945 PGR720937:PGR720945 PQN720937:PQN720945 QAJ720937:QAJ720945 QKF720937:QKF720945 QUB720937:QUB720945 RDX720937:RDX720945 RNT720937:RNT720945 RXP720937:RXP720945 SHL720937:SHL720945 SRH720937:SRH720945 TBD720937:TBD720945 TKZ720937:TKZ720945 TUV720937:TUV720945 UER720937:UER720945 UON720937:UON720945 UYJ720937:UYJ720945 VIF720937:VIF720945 VSB720937:VSB720945 WBX720937:WBX720945 WLT720937:WLT720945 WVP720937:WVP720945 H786473:H786481 JD786473:JD786481 SZ786473:SZ786481 ACV786473:ACV786481 AMR786473:AMR786481 AWN786473:AWN786481 BGJ786473:BGJ786481 BQF786473:BQF786481 CAB786473:CAB786481 CJX786473:CJX786481 CTT786473:CTT786481 DDP786473:DDP786481 DNL786473:DNL786481 DXH786473:DXH786481 EHD786473:EHD786481 EQZ786473:EQZ786481 FAV786473:FAV786481 FKR786473:FKR786481 FUN786473:FUN786481 GEJ786473:GEJ786481 GOF786473:GOF786481 GYB786473:GYB786481 HHX786473:HHX786481 HRT786473:HRT786481 IBP786473:IBP786481 ILL786473:ILL786481 IVH786473:IVH786481 JFD786473:JFD786481 JOZ786473:JOZ786481 JYV786473:JYV786481 KIR786473:KIR786481 KSN786473:KSN786481 LCJ786473:LCJ786481 LMF786473:LMF786481 LWB786473:LWB786481 MFX786473:MFX786481 MPT786473:MPT786481 MZP786473:MZP786481 NJL786473:NJL786481 NTH786473:NTH786481 ODD786473:ODD786481 OMZ786473:OMZ786481 OWV786473:OWV786481 PGR786473:PGR786481 PQN786473:PQN786481 QAJ786473:QAJ786481 QKF786473:QKF786481 QUB786473:QUB786481 RDX786473:RDX786481 RNT786473:RNT786481 RXP786473:RXP786481 SHL786473:SHL786481 SRH786473:SRH786481 TBD786473:TBD786481 TKZ786473:TKZ786481 TUV786473:TUV786481 UER786473:UER786481 UON786473:UON786481 UYJ786473:UYJ786481 VIF786473:VIF786481 VSB786473:VSB786481 WBX786473:WBX786481 WLT786473:WLT786481 WVP786473:WVP786481 H852009:H852017 JD852009:JD852017 SZ852009:SZ852017 ACV852009:ACV852017 AMR852009:AMR852017 AWN852009:AWN852017 BGJ852009:BGJ852017 BQF852009:BQF852017 CAB852009:CAB852017 CJX852009:CJX852017 CTT852009:CTT852017 DDP852009:DDP852017 DNL852009:DNL852017 DXH852009:DXH852017 EHD852009:EHD852017 EQZ852009:EQZ852017 FAV852009:FAV852017 FKR852009:FKR852017 FUN852009:FUN852017 GEJ852009:GEJ852017 GOF852009:GOF852017 GYB852009:GYB852017 HHX852009:HHX852017 HRT852009:HRT852017 IBP852009:IBP852017 ILL852009:ILL852017 IVH852009:IVH852017 JFD852009:JFD852017 JOZ852009:JOZ852017 JYV852009:JYV852017 KIR852009:KIR852017 KSN852009:KSN852017 LCJ852009:LCJ852017 LMF852009:LMF852017 LWB852009:LWB852017 MFX852009:MFX852017 MPT852009:MPT852017 MZP852009:MZP852017 NJL852009:NJL852017 NTH852009:NTH852017 ODD852009:ODD852017 OMZ852009:OMZ852017 OWV852009:OWV852017 PGR852009:PGR852017 PQN852009:PQN852017 QAJ852009:QAJ852017 QKF852009:QKF852017 QUB852009:QUB852017 RDX852009:RDX852017 RNT852009:RNT852017 RXP852009:RXP852017 SHL852009:SHL852017 SRH852009:SRH852017 TBD852009:TBD852017 TKZ852009:TKZ852017 TUV852009:TUV852017 UER852009:UER852017 UON852009:UON852017 UYJ852009:UYJ852017 VIF852009:VIF852017 VSB852009:VSB852017 WBX852009:WBX852017 WLT852009:WLT852017 WVP852009:WVP852017 H917545:H917553 JD917545:JD917553 SZ917545:SZ917553 ACV917545:ACV917553 AMR917545:AMR917553 AWN917545:AWN917553 BGJ917545:BGJ917553 BQF917545:BQF917553 CAB917545:CAB917553 CJX917545:CJX917553 CTT917545:CTT917553 DDP917545:DDP917553 DNL917545:DNL917553 DXH917545:DXH917553 EHD917545:EHD917553 EQZ917545:EQZ917553 FAV917545:FAV917553 FKR917545:FKR917553 FUN917545:FUN917553 GEJ917545:GEJ917553 GOF917545:GOF917553 GYB917545:GYB917553 HHX917545:HHX917553 HRT917545:HRT917553 IBP917545:IBP917553 ILL917545:ILL917553 IVH917545:IVH917553 JFD917545:JFD917553 JOZ917545:JOZ917553 JYV917545:JYV917553 KIR917545:KIR917553 KSN917545:KSN917553 LCJ917545:LCJ917553 LMF917545:LMF917553 LWB917545:LWB917553 MFX917545:MFX917553 MPT917545:MPT917553 MZP917545:MZP917553 NJL917545:NJL917553 NTH917545:NTH917553 ODD917545:ODD917553 OMZ917545:OMZ917553 OWV917545:OWV917553 PGR917545:PGR917553 PQN917545:PQN917553 QAJ917545:QAJ917553 QKF917545:QKF917553 QUB917545:QUB917553 RDX917545:RDX917553 RNT917545:RNT917553 RXP917545:RXP917553 SHL917545:SHL917553 SRH917545:SRH917553 TBD917545:TBD917553 TKZ917545:TKZ917553 TUV917545:TUV917553 UER917545:UER917553 UON917545:UON917553 UYJ917545:UYJ917553 VIF917545:VIF917553 VSB917545:VSB917553 WBX917545:WBX917553 WLT917545:WLT917553 WVP917545:WVP917553 H983081:H983089 JD983081:JD983089 SZ983081:SZ983089 ACV983081:ACV983089 AMR983081:AMR983089 AWN983081:AWN983089 BGJ983081:BGJ983089 BQF983081:BQF983089 CAB983081:CAB983089 CJX983081:CJX983089 CTT983081:CTT983089 DDP983081:DDP983089 DNL983081:DNL983089 DXH983081:DXH983089 EHD983081:EHD983089 EQZ983081:EQZ983089 FAV983081:FAV983089 FKR983081:FKR983089 FUN983081:FUN983089 GEJ983081:GEJ983089 GOF983081:GOF983089 GYB983081:GYB983089 HHX983081:HHX983089 HRT983081:HRT983089 IBP983081:IBP983089 ILL983081:ILL983089 IVH983081:IVH983089 JFD983081:JFD983089 JOZ983081:JOZ983089 JYV983081:JYV983089 KIR983081:KIR983089 KSN983081:KSN983089 LCJ983081:LCJ983089 LMF983081:LMF983089 LWB983081:LWB983089 MFX983081:MFX983089 MPT983081:MPT983089 MZP983081:MZP983089 NJL983081:NJL983089 NTH983081:NTH983089 ODD983081:ODD983089 OMZ983081:OMZ983089 OWV983081:OWV983089 PGR983081:PGR983089 PQN983081:PQN983089 QAJ983081:QAJ983089 QKF983081:QKF983089 QUB983081:QUB983089 RDX983081:RDX983089 RNT983081:RNT983089 RXP983081:RXP983089 SHL983081:SHL983089 SRH983081:SRH983089 TBD983081:TBD983089 TKZ983081:TKZ983089 TUV983081:TUV983089 UER983081:UER983089 UON983081:UON983089 UYJ983081:UYJ983089 VIF983081:VIF983089 VSB983081:VSB983089 WBX983081:WBX983089 WLT983081:WLT983089 WVP983081:WVP983089 K49:K50 JG49:JG50 TC49:TC50 ACY49:ACY50 AMU49:AMU50 AWQ49:AWQ50 BGM49:BGM50 BQI49:BQI50 CAE49:CAE50 CKA49:CKA50 CTW49:CTW50 DDS49:DDS50 DNO49:DNO50 DXK49:DXK50 EHG49:EHG50 ERC49:ERC50 FAY49:FAY50 FKU49:FKU50 FUQ49:FUQ50 GEM49:GEM50 GOI49:GOI50 GYE49:GYE50 HIA49:HIA50 HRW49:HRW50 IBS49:IBS50 ILO49:ILO50 IVK49:IVK50 JFG49:JFG50 JPC49:JPC50 JYY49:JYY50 KIU49:KIU50 KSQ49:KSQ50 LCM49:LCM50 LMI49:LMI50 LWE49:LWE50 MGA49:MGA50 MPW49:MPW50 MZS49:MZS50 NJO49:NJO50 NTK49:NTK50 ODG49:ODG50 ONC49:ONC50 OWY49:OWY50 PGU49:PGU50 PQQ49:PQQ50 QAM49:QAM50 QKI49:QKI50 QUE49:QUE50 REA49:REA50 RNW49:RNW50 RXS49:RXS50 SHO49:SHO50 SRK49:SRK50 TBG49:TBG50 TLC49:TLC50 TUY49:TUY50 UEU49:UEU50 UOQ49:UOQ50 UYM49:UYM50 VII49:VII50 VSE49:VSE50 WCA49:WCA50 WLW49:WLW50 WVS49:WVS50 K65585:K65586 JG65585:JG65586 TC65585:TC65586 ACY65585:ACY65586 AMU65585:AMU65586 AWQ65585:AWQ65586 BGM65585:BGM65586 BQI65585:BQI65586 CAE65585:CAE65586 CKA65585:CKA65586 CTW65585:CTW65586 DDS65585:DDS65586 DNO65585:DNO65586 DXK65585:DXK65586 EHG65585:EHG65586 ERC65585:ERC65586 FAY65585:FAY65586 FKU65585:FKU65586 FUQ65585:FUQ65586 GEM65585:GEM65586 GOI65585:GOI65586 GYE65585:GYE65586 HIA65585:HIA65586 HRW65585:HRW65586 IBS65585:IBS65586 ILO65585:ILO65586 IVK65585:IVK65586 JFG65585:JFG65586 JPC65585:JPC65586 JYY65585:JYY65586 KIU65585:KIU65586 KSQ65585:KSQ65586 LCM65585:LCM65586 LMI65585:LMI65586 LWE65585:LWE65586 MGA65585:MGA65586 MPW65585:MPW65586 MZS65585:MZS65586 NJO65585:NJO65586 NTK65585:NTK65586 ODG65585:ODG65586 ONC65585:ONC65586 OWY65585:OWY65586 PGU65585:PGU65586 PQQ65585:PQQ65586 QAM65585:QAM65586 QKI65585:QKI65586 QUE65585:QUE65586 REA65585:REA65586 RNW65585:RNW65586 RXS65585:RXS65586 SHO65585:SHO65586 SRK65585:SRK65586 TBG65585:TBG65586 TLC65585:TLC65586 TUY65585:TUY65586 UEU65585:UEU65586 UOQ65585:UOQ65586 UYM65585:UYM65586 VII65585:VII65586 VSE65585:VSE65586 WCA65585:WCA65586 WLW65585:WLW65586 WVS65585:WVS65586 K131121:K131122 JG131121:JG131122 TC131121:TC131122 ACY131121:ACY131122 AMU131121:AMU131122 AWQ131121:AWQ131122 BGM131121:BGM131122 BQI131121:BQI131122 CAE131121:CAE131122 CKA131121:CKA131122 CTW131121:CTW131122 DDS131121:DDS131122 DNO131121:DNO131122 DXK131121:DXK131122 EHG131121:EHG131122 ERC131121:ERC131122 FAY131121:FAY131122 FKU131121:FKU131122 FUQ131121:FUQ131122 GEM131121:GEM131122 GOI131121:GOI131122 GYE131121:GYE131122 HIA131121:HIA131122 HRW131121:HRW131122 IBS131121:IBS131122 ILO131121:ILO131122 IVK131121:IVK131122 JFG131121:JFG131122 JPC131121:JPC131122 JYY131121:JYY131122 KIU131121:KIU131122 KSQ131121:KSQ131122 LCM131121:LCM131122 LMI131121:LMI131122 LWE131121:LWE131122 MGA131121:MGA131122 MPW131121:MPW131122 MZS131121:MZS131122 NJO131121:NJO131122 NTK131121:NTK131122 ODG131121:ODG131122 ONC131121:ONC131122 OWY131121:OWY131122 PGU131121:PGU131122 PQQ131121:PQQ131122 QAM131121:QAM131122 QKI131121:QKI131122 QUE131121:QUE131122 REA131121:REA131122 RNW131121:RNW131122 RXS131121:RXS131122 SHO131121:SHO131122 SRK131121:SRK131122 TBG131121:TBG131122 TLC131121:TLC131122 TUY131121:TUY131122 UEU131121:UEU131122 UOQ131121:UOQ131122 UYM131121:UYM131122 VII131121:VII131122 VSE131121:VSE131122 WCA131121:WCA131122 WLW131121:WLW131122 WVS131121:WVS131122 K196657:K196658 JG196657:JG196658 TC196657:TC196658 ACY196657:ACY196658 AMU196657:AMU196658 AWQ196657:AWQ196658 BGM196657:BGM196658 BQI196657:BQI196658 CAE196657:CAE196658 CKA196657:CKA196658 CTW196657:CTW196658 DDS196657:DDS196658 DNO196657:DNO196658 DXK196657:DXK196658 EHG196657:EHG196658 ERC196657:ERC196658 FAY196657:FAY196658 FKU196657:FKU196658 FUQ196657:FUQ196658 GEM196657:GEM196658 GOI196657:GOI196658 GYE196657:GYE196658 HIA196657:HIA196658 HRW196657:HRW196658 IBS196657:IBS196658 ILO196657:ILO196658 IVK196657:IVK196658 JFG196657:JFG196658 JPC196657:JPC196658 JYY196657:JYY196658 KIU196657:KIU196658 KSQ196657:KSQ196658 LCM196657:LCM196658 LMI196657:LMI196658 LWE196657:LWE196658 MGA196657:MGA196658 MPW196657:MPW196658 MZS196657:MZS196658 NJO196657:NJO196658 NTK196657:NTK196658 ODG196657:ODG196658 ONC196657:ONC196658 OWY196657:OWY196658 PGU196657:PGU196658 PQQ196657:PQQ196658 QAM196657:QAM196658 QKI196657:QKI196658 QUE196657:QUE196658 REA196657:REA196658 RNW196657:RNW196658 RXS196657:RXS196658 SHO196657:SHO196658 SRK196657:SRK196658 TBG196657:TBG196658 TLC196657:TLC196658 TUY196657:TUY196658 UEU196657:UEU196658 UOQ196657:UOQ196658 UYM196657:UYM196658 VII196657:VII196658 VSE196657:VSE196658 WCA196657:WCA196658 WLW196657:WLW196658 WVS196657:WVS196658 K262193:K262194 JG262193:JG262194 TC262193:TC262194 ACY262193:ACY262194 AMU262193:AMU262194 AWQ262193:AWQ262194 BGM262193:BGM262194 BQI262193:BQI262194 CAE262193:CAE262194 CKA262193:CKA262194 CTW262193:CTW262194 DDS262193:DDS262194 DNO262193:DNO262194 DXK262193:DXK262194 EHG262193:EHG262194 ERC262193:ERC262194 FAY262193:FAY262194 FKU262193:FKU262194 FUQ262193:FUQ262194 GEM262193:GEM262194 GOI262193:GOI262194 GYE262193:GYE262194 HIA262193:HIA262194 HRW262193:HRW262194 IBS262193:IBS262194 ILO262193:ILO262194 IVK262193:IVK262194 JFG262193:JFG262194 JPC262193:JPC262194 JYY262193:JYY262194 KIU262193:KIU262194 KSQ262193:KSQ262194 LCM262193:LCM262194 LMI262193:LMI262194 LWE262193:LWE262194 MGA262193:MGA262194 MPW262193:MPW262194 MZS262193:MZS262194 NJO262193:NJO262194 NTK262193:NTK262194 ODG262193:ODG262194 ONC262193:ONC262194 OWY262193:OWY262194 PGU262193:PGU262194 PQQ262193:PQQ262194 QAM262193:QAM262194 QKI262193:QKI262194 QUE262193:QUE262194 REA262193:REA262194 RNW262193:RNW262194 RXS262193:RXS262194 SHO262193:SHO262194 SRK262193:SRK262194 TBG262193:TBG262194 TLC262193:TLC262194 TUY262193:TUY262194 UEU262193:UEU262194 UOQ262193:UOQ262194 UYM262193:UYM262194 VII262193:VII262194 VSE262193:VSE262194 WCA262193:WCA262194 WLW262193:WLW262194 WVS262193:WVS262194 K327729:K327730 JG327729:JG327730 TC327729:TC327730 ACY327729:ACY327730 AMU327729:AMU327730 AWQ327729:AWQ327730 BGM327729:BGM327730 BQI327729:BQI327730 CAE327729:CAE327730 CKA327729:CKA327730 CTW327729:CTW327730 DDS327729:DDS327730 DNO327729:DNO327730 DXK327729:DXK327730 EHG327729:EHG327730 ERC327729:ERC327730 FAY327729:FAY327730 FKU327729:FKU327730 FUQ327729:FUQ327730 GEM327729:GEM327730 GOI327729:GOI327730 GYE327729:GYE327730 HIA327729:HIA327730 HRW327729:HRW327730 IBS327729:IBS327730 ILO327729:ILO327730 IVK327729:IVK327730 JFG327729:JFG327730 JPC327729:JPC327730 JYY327729:JYY327730 KIU327729:KIU327730 KSQ327729:KSQ327730 LCM327729:LCM327730 LMI327729:LMI327730 LWE327729:LWE327730 MGA327729:MGA327730 MPW327729:MPW327730 MZS327729:MZS327730 NJO327729:NJO327730 NTK327729:NTK327730 ODG327729:ODG327730 ONC327729:ONC327730 OWY327729:OWY327730 PGU327729:PGU327730 PQQ327729:PQQ327730 QAM327729:QAM327730 QKI327729:QKI327730 QUE327729:QUE327730 REA327729:REA327730 RNW327729:RNW327730 RXS327729:RXS327730 SHO327729:SHO327730 SRK327729:SRK327730 TBG327729:TBG327730 TLC327729:TLC327730 TUY327729:TUY327730 UEU327729:UEU327730 UOQ327729:UOQ327730 UYM327729:UYM327730 VII327729:VII327730 VSE327729:VSE327730 WCA327729:WCA327730 WLW327729:WLW327730 WVS327729:WVS327730 K393265:K393266 JG393265:JG393266 TC393265:TC393266 ACY393265:ACY393266 AMU393265:AMU393266 AWQ393265:AWQ393266 BGM393265:BGM393266 BQI393265:BQI393266 CAE393265:CAE393266 CKA393265:CKA393266 CTW393265:CTW393266 DDS393265:DDS393266 DNO393265:DNO393266 DXK393265:DXK393266 EHG393265:EHG393266 ERC393265:ERC393266 FAY393265:FAY393266 FKU393265:FKU393266 FUQ393265:FUQ393266 GEM393265:GEM393266 GOI393265:GOI393266 GYE393265:GYE393266 HIA393265:HIA393266 HRW393265:HRW393266 IBS393265:IBS393266 ILO393265:ILO393266 IVK393265:IVK393266 JFG393265:JFG393266 JPC393265:JPC393266 JYY393265:JYY393266 KIU393265:KIU393266 KSQ393265:KSQ393266 LCM393265:LCM393266 LMI393265:LMI393266 LWE393265:LWE393266 MGA393265:MGA393266 MPW393265:MPW393266 MZS393265:MZS393266 NJO393265:NJO393266 NTK393265:NTK393266 ODG393265:ODG393266 ONC393265:ONC393266 OWY393265:OWY393266 PGU393265:PGU393266 PQQ393265:PQQ393266 QAM393265:QAM393266 QKI393265:QKI393266 QUE393265:QUE393266 REA393265:REA393266 RNW393265:RNW393266 RXS393265:RXS393266 SHO393265:SHO393266 SRK393265:SRK393266 TBG393265:TBG393266 TLC393265:TLC393266 TUY393265:TUY393266 UEU393265:UEU393266 UOQ393265:UOQ393266 UYM393265:UYM393266 VII393265:VII393266 VSE393265:VSE393266 WCA393265:WCA393266 WLW393265:WLW393266 WVS393265:WVS393266 K458801:K458802 JG458801:JG458802 TC458801:TC458802 ACY458801:ACY458802 AMU458801:AMU458802 AWQ458801:AWQ458802 BGM458801:BGM458802 BQI458801:BQI458802 CAE458801:CAE458802 CKA458801:CKA458802 CTW458801:CTW458802 DDS458801:DDS458802 DNO458801:DNO458802 DXK458801:DXK458802 EHG458801:EHG458802 ERC458801:ERC458802 FAY458801:FAY458802 FKU458801:FKU458802 FUQ458801:FUQ458802 GEM458801:GEM458802 GOI458801:GOI458802 GYE458801:GYE458802 HIA458801:HIA458802 HRW458801:HRW458802 IBS458801:IBS458802 ILO458801:ILO458802 IVK458801:IVK458802 JFG458801:JFG458802 JPC458801:JPC458802 JYY458801:JYY458802 KIU458801:KIU458802 KSQ458801:KSQ458802 LCM458801:LCM458802 LMI458801:LMI458802 LWE458801:LWE458802 MGA458801:MGA458802 MPW458801:MPW458802 MZS458801:MZS458802 NJO458801:NJO458802 NTK458801:NTK458802 ODG458801:ODG458802 ONC458801:ONC458802 OWY458801:OWY458802 PGU458801:PGU458802 PQQ458801:PQQ458802 QAM458801:QAM458802 QKI458801:QKI458802 QUE458801:QUE458802 REA458801:REA458802 RNW458801:RNW458802 RXS458801:RXS458802 SHO458801:SHO458802 SRK458801:SRK458802 TBG458801:TBG458802 TLC458801:TLC458802 TUY458801:TUY458802 UEU458801:UEU458802 UOQ458801:UOQ458802 UYM458801:UYM458802 VII458801:VII458802 VSE458801:VSE458802 WCA458801:WCA458802 WLW458801:WLW458802 WVS458801:WVS458802 K524337:K524338 JG524337:JG524338 TC524337:TC524338 ACY524337:ACY524338 AMU524337:AMU524338 AWQ524337:AWQ524338 BGM524337:BGM524338 BQI524337:BQI524338 CAE524337:CAE524338 CKA524337:CKA524338 CTW524337:CTW524338 DDS524337:DDS524338 DNO524337:DNO524338 DXK524337:DXK524338 EHG524337:EHG524338 ERC524337:ERC524338 FAY524337:FAY524338 FKU524337:FKU524338 FUQ524337:FUQ524338 GEM524337:GEM524338 GOI524337:GOI524338 GYE524337:GYE524338 HIA524337:HIA524338 HRW524337:HRW524338 IBS524337:IBS524338 ILO524337:ILO524338 IVK524337:IVK524338 JFG524337:JFG524338 JPC524337:JPC524338 JYY524337:JYY524338 KIU524337:KIU524338 KSQ524337:KSQ524338 LCM524337:LCM524338 LMI524337:LMI524338 LWE524337:LWE524338 MGA524337:MGA524338 MPW524337:MPW524338 MZS524337:MZS524338 NJO524337:NJO524338 NTK524337:NTK524338 ODG524337:ODG524338 ONC524337:ONC524338 OWY524337:OWY524338 PGU524337:PGU524338 PQQ524337:PQQ524338 QAM524337:QAM524338 QKI524337:QKI524338 QUE524337:QUE524338 REA524337:REA524338 RNW524337:RNW524338 RXS524337:RXS524338 SHO524337:SHO524338 SRK524337:SRK524338 TBG524337:TBG524338 TLC524337:TLC524338 TUY524337:TUY524338 UEU524337:UEU524338 UOQ524337:UOQ524338 UYM524337:UYM524338 VII524337:VII524338 VSE524337:VSE524338 WCA524337:WCA524338 WLW524337:WLW524338 WVS524337:WVS524338 K589873:K589874 JG589873:JG589874 TC589873:TC589874 ACY589873:ACY589874 AMU589873:AMU589874 AWQ589873:AWQ589874 BGM589873:BGM589874 BQI589873:BQI589874 CAE589873:CAE589874 CKA589873:CKA589874 CTW589873:CTW589874 DDS589873:DDS589874 DNO589873:DNO589874 DXK589873:DXK589874 EHG589873:EHG589874 ERC589873:ERC589874 FAY589873:FAY589874 FKU589873:FKU589874 FUQ589873:FUQ589874 GEM589873:GEM589874 GOI589873:GOI589874 GYE589873:GYE589874 HIA589873:HIA589874 HRW589873:HRW589874 IBS589873:IBS589874 ILO589873:ILO589874 IVK589873:IVK589874 JFG589873:JFG589874 JPC589873:JPC589874 JYY589873:JYY589874 KIU589873:KIU589874 KSQ589873:KSQ589874 LCM589873:LCM589874 LMI589873:LMI589874 LWE589873:LWE589874 MGA589873:MGA589874 MPW589873:MPW589874 MZS589873:MZS589874 NJO589873:NJO589874 NTK589873:NTK589874 ODG589873:ODG589874 ONC589873:ONC589874 OWY589873:OWY589874 PGU589873:PGU589874 PQQ589873:PQQ589874 QAM589873:QAM589874 QKI589873:QKI589874 QUE589873:QUE589874 REA589873:REA589874 RNW589873:RNW589874 RXS589873:RXS589874 SHO589873:SHO589874 SRK589873:SRK589874 TBG589873:TBG589874 TLC589873:TLC589874 TUY589873:TUY589874 UEU589873:UEU589874 UOQ589873:UOQ589874 UYM589873:UYM589874 VII589873:VII589874 VSE589873:VSE589874 WCA589873:WCA589874 WLW589873:WLW589874 WVS589873:WVS589874 K655409:K655410 JG655409:JG655410 TC655409:TC655410 ACY655409:ACY655410 AMU655409:AMU655410 AWQ655409:AWQ655410 BGM655409:BGM655410 BQI655409:BQI655410 CAE655409:CAE655410 CKA655409:CKA655410 CTW655409:CTW655410 DDS655409:DDS655410 DNO655409:DNO655410 DXK655409:DXK655410 EHG655409:EHG655410 ERC655409:ERC655410 FAY655409:FAY655410 FKU655409:FKU655410 FUQ655409:FUQ655410 GEM655409:GEM655410 GOI655409:GOI655410 GYE655409:GYE655410 HIA655409:HIA655410 HRW655409:HRW655410 IBS655409:IBS655410 ILO655409:ILO655410 IVK655409:IVK655410 JFG655409:JFG655410 JPC655409:JPC655410 JYY655409:JYY655410 KIU655409:KIU655410 KSQ655409:KSQ655410 LCM655409:LCM655410 LMI655409:LMI655410 LWE655409:LWE655410 MGA655409:MGA655410 MPW655409:MPW655410 MZS655409:MZS655410 NJO655409:NJO655410 NTK655409:NTK655410 ODG655409:ODG655410 ONC655409:ONC655410 OWY655409:OWY655410 PGU655409:PGU655410 PQQ655409:PQQ655410 QAM655409:QAM655410 QKI655409:QKI655410 QUE655409:QUE655410 REA655409:REA655410 RNW655409:RNW655410 RXS655409:RXS655410 SHO655409:SHO655410 SRK655409:SRK655410 TBG655409:TBG655410 TLC655409:TLC655410 TUY655409:TUY655410 UEU655409:UEU655410 UOQ655409:UOQ655410 UYM655409:UYM655410 VII655409:VII655410 VSE655409:VSE655410 WCA655409:WCA655410 WLW655409:WLW655410 WVS655409:WVS655410 K720945:K720946 JG720945:JG720946 TC720945:TC720946 ACY720945:ACY720946 AMU720945:AMU720946 AWQ720945:AWQ720946 BGM720945:BGM720946 BQI720945:BQI720946 CAE720945:CAE720946 CKA720945:CKA720946 CTW720945:CTW720946 DDS720945:DDS720946 DNO720945:DNO720946 DXK720945:DXK720946 EHG720945:EHG720946 ERC720945:ERC720946 FAY720945:FAY720946 FKU720945:FKU720946 FUQ720945:FUQ720946 GEM720945:GEM720946 GOI720945:GOI720946 GYE720945:GYE720946 HIA720945:HIA720946 HRW720945:HRW720946 IBS720945:IBS720946 ILO720945:ILO720946 IVK720945:IVK720946 JFG720945:JFG720946 JPC720945:JPC720946 JYY720945:JYY720946 KIU720945:KIU720946 KSQ720945:KSQ720946 LCM720945:LCM720946 LMI720945:LMI720946 LWE720945:LWE720946 MGA720945:MGA720946 MPW720945:MPW720946 MZS720945:MZS720946 NJO720945:NJO720946 NTK720945:NTK720946 ODG720945:ODG720946 ONC720945:ONC720946 OWY720945:OWY720946 PGU720945:PGU720946 PQQ720945:PQQ720946 QAM720945:QAM720946 QKI720945:QKI720946 QUE720945:QUE720946 REA720945:REA720946 RNW720945:RNW720946 RXS720945:RXS720946 SHO720945:SHO720946 SRK720945:SRK720946 TBG720945:TBG720946 TLC720945:TLC720946 TUY720945:TUY720946 UEU720945:UEU720946 UOQ720945:UOQ720946 UYM720945:UYM720946 VII720945:VII720946 VSE720945:VSE720946 WCA720945:WCA720946 WLW720945:WLW720946 WVS720945:WVS720946 K786481:K786482 JG786481:JG786482 TC786481:TC786482 ACY786481:ACY786482 AMU786481:AMU786482 AWQ786481:AWQ786482 BGM786481:BGM786482 BQI786481:BQI786482 CAE786481:CAE786482 CKA786481:CKA786482 CTW786481:CTW786482 DDS786481:DDS786482 DNO786481:DNO786482 DXK786481:DXK786482 EHG786481:EHG786482 ERC786481:ERC786482 FAY786481:FAY786482 FKU786481:FKU786482 FUQ786481:FUQ786482 GEM786481:GEM786482 GOI786481:GOI786482 GYE786481:GYE786482 HIA786481:HIA786482 HRW786481:HRW786482 IBS786481:IBS786482 ILO786481:ILO786482 IVK786481:IVK786482 JFG786481:JFG786482 JPC786481:JPC786482 JYY786481:JYY786482 KIU786481:KIU786482 KSQ786481:KSQ786482 LCM786481:LCM786482 LMI786481:LMI786482 LWE786481:LWE786482 MGA786481:MGA786482 MPW786481:MPW786482 MZS786481:MZS786482 NJO786481:NJO786482 NTK786481:NTK786482 ODG786481:ODG786482 ONC786481:ONC786482 OWY786481:OWY786482 PGU786481:PGU786482 PQQ786481:PQQ786482 QAM786481:QAM786482 QKI786481:QKI786482 QUE786481:QUE786482 REA786481:REA786482 RNW786481:RNW786482 RXS786481:RXS786482 SHO786481:SHO786482 SRK786481:SRK786482 TBG786481:TBG786482 TLC786481:TLC786482 TUY786481:TUY786482 UEU786481:UEU786482 UOQ786481:UOQ786482 UYM786481:UYM786482 VII786481:VII786482 VSE786481:VSE786482 WCA786481:WCA786482 WLW786481:WLW786482 WVS786481:WVS786482 K852017:K852018 JG852017:JG852018 TC852017:TC852018 ACY852017:ACY852018 AMU852017:AMU852018 AWQ852017:AWQ852018 BGM852017:BGM852018 BQI852017:BQI852018 CAE852017:CAE852018 CKA852017:CKA852018 CTW852017:CTW852018 DDS852017:DDS852018 DNO852017:DNO852018 DXK852017:DXK852018 EHG852017:EHG852018 ERC852017:ERC852018 FAY852017:FAY852018 FKU852017:FKU852018 FUQ852017:FUQ852018 GEM852017:GEM852018 GOI852017:GOI852018 GYE852017:GYE852018 HIA852017:HIA852018 HRW852017:HRW852018 IBS852017:IBS852018 ILO852017:ILO852018 IVK852017:IVK852018 JFG852017:JFG852018 JPC852017:JPC852018 JYY852017:JYY852018 KIU852017:KIU852018 KSQ852017:KSQ852018 LCM852017:LCM852018 LMI852017:LMI852018 LWE852017:LWE852018 MGA852017:MGA852018 MPW852017:MPW852018 MZS852017:MZS852018 NJO852017:NJO852018 NTK852017:NTK852018 ODG852017:ODG852018 ONC852017:ONC852018 OWY852017:OWY852018 PGU852017:PGU852018 PQQ852017:PQQ852018 QAM852017:QAM852018 QKI852017:QKI852018 QUE852017:QUE852018 REA852017:REA852018 RNW852017:RNW852018 RXS852017:RXS852018 SHO852017:SHO852018 SRK852017:SRK852018 TBG852017:TBG852018 TLC852017:TLC852018 TUY852017:TUY852018 UEU852017:UEU852018 UOQ852017:UOQ852018 UYM852017:UYM852018 VII852017:VII852018 VSE852017:VSE852018 WCA852017:WCA852018 WLW852017:WLW852018 WVS852017:WVS852018 K917553:K917554 JG917553:JG917554 TC917553:TC917554 ACY917553:ACY917554 AMU917553:AMU917554 AWQ917553:AWQ917554 BGM917553:BGM917554 BQI917553:BQI917554 CAE917553:CAE917554 CKA917553:CKA917554 CTW917553:CTW917554 DDS917553:DDS917554 DNO917553:DNO917554 DXK917553:DXK917554 EHG917553:EHG917554 ERC917553:ERC917554 FAY917553:FAY917554 FKU917553:FKU917554 FUQ917553:FUQ917554 GEM917553:GEM917554 GOI917553:GOI917554 GYE917553:GYE917554 HIA917553:HIA917554 HRW917553:HRW917554 IBS917553:IBS917554 ILO917553:ILO917554 IVK917553:IVK917554 JFG917553:JFG917554 JPC917553:JPC917554 JYY917553:JYY917554 KIU917553:KIU917554 KSQ917553:KSQ917554 LCM917553:LCM917554 LMI917553:LMI917554 LWE917553:LWE917554 MGA917553:MGA917554 MPW917553:MPW917554 MZS917553:MZS917554 NJO917553:NJO917554 NTK917553:NTK917554 ODG917553:ODG917554 ONC917553:ONC917554 OWY917553:OWY917554 PGU917553:PGU917554 PQQ917553:PQQ917554 QAM917553:QAM917554 QKI917553:QKI917554 QUE917553:QUE917554 REA917553:REA917554 RNW917553:RNW917554 RXS917553:RXS917554 SHO917553:SHO917554 SRK917553:SRK917554 TBG917553:TBG917554 TLC917553:TLC917554 TUY917553:TUY917554 UEU917553:UEU917554 UOQ917553:UOQ917554 UYM917553:UYM917554 VII917553:VII917554 VSE917553:VSE917554 WCA917553:WCA917554 WLW917553:WLW917554 WVS917553:WVS917554 K983089:K983090 JG983089:JG983090 TC983089:TC983090 ACY983089:ACY983090 AMU983089:AMU983090 AWQ983089:AWQ983090 BGM983089:BGM983090 BQI983089:BQI983090 CAE983089:CAE983090 CKA983089:CKA983090 CTW983089:CTW983090 DDS983089:DDS983090 DNO983089:DNO983090 DXK983089:DXK983090 EHG983089:EHG983090 ERC983089:ERC983090 FAY983089:FAY983090 FKU983089:FKU983090 FUQ983089:FUQ983090 GEM983089:GEM983090 GOI983089:GOI983090 GYE983089:GYE983090 HIA983089:HIA983090 HRW983089:HRW983090 IBS983089:IBS983090 ILO983089:ILO983090 IVK983089:IVK983090 JFG983089:JFG983090 JPC983089:JPC983090 JYY983089:JYY983090 KIU983089:KIU983090 KSQ983089:KSQ983090 LCM983089:LCM983090 LMI983089:LMI983090 LWE983089:LWE983090 MGA983089:MGA983090 MPW983089:MPW983090 MZS983089:MZS983090 NJO983089:NJO983090 NTK983089:NTK983090 ODG983089:ODG983090 ONC983089:ONC983090 OWY983089:OWY983090 PGU983089:PGU983090 PQQ983089:PQQ983090 QAM983089:QAM983090 QKI983089:QKI983090 QUE983089:QUE983090 REA983089:REA983090 RNW983089:RNW983090 RXS983089:RXS983090 SHO983089:SHO983090 SRK983089:SRK983090 TBG983089:TBG983090 TLC983089:TLC983090 TUY983089:TUY983090 UEU983089:UEU983090 UOQ983089:UOQ983090 UYM983089:UYM983090 VII983089:VII983090 VSE983089:VSE983090 WCA983089:WCA983090 WLW983089:WLW983090 WVS983089:WVS983090 Q49:Q53 JM49:JM53 TI49:TI53 ADE49:ADE53 ANA49:ANA53 AWW49:AWW53 BGS49:BGS53 BQO49:BQO53 CAK49:CAK53 CKG49:CKG53 CUC49:CUC53 DDY49:DDY53 DNU49:DNU53 DXQ49:DXQ53 EHM49:EHM53 ERI49:ERI53 FBE49:FBE53 FLA49:FLA53 FUW49:FUW53 GES49:GES53 GOO49:GOO53 GYK49:GYK53 HIG49:HIG53 HSC49:HSC53 IBY49:IBY53 ILU49:ILU53 IVQ49:IVQ53 JFM49:JFM53 JPI49:JPI53 JZE49:JZE53 KJA49:KJA53 KSW49:KSW53 LCS49:LCS53 LMO49:LMO53 LWK49:LWK53 MGG49:MGG53 MQC49:MQC53 MZY49:MZY53 NJU49:NJU53 NTQ49:NTQ53 ODM49:ODM53 ONI49:ONI53 OXE49:OXE53 PHA49:PHA53 PQW49:PQW53 QAS49:QAS53 QKO49:QKO53 QUK49:QUK53 REG49:REG53 ROC49:ROC53 RXY49:RXY53 SHU49:SHU53 SRQ49:SRQ53 TBM49:TBM53 TLI49:TLI53 TVE49:TVE53 UFA49:UFA53 UOW49:UOW53 UYS49:UYS53 VIO49:VIO53 VSK49:VSK53 WCG49:WCG53 WMC49:WMC53 WVY49:WVY53 Q65585:Q65589 JM65585:JM65589 TI65585:TI65589 ADE65585:ADE65589 ANA65585:ANA65589 AWW65585:AWW65589 BGS65585:BGS65589 BQO65585:BQO65589 CAK65585:CAK65589 CKG65585:CKG65589 CUC65585:CUC65589 DDY65585:DDY65589 DNU65585:DNU65589 DXQ65585:DXQ65589 EHM65585:EHM65589 ERI65585:ERI65589 FBE65585:FBE65589 FLA65585:FLA65589 FUW65585:FUW65589 GES65585:GES65589 GOO65585:GOO65589 GYK65585:GYK65589 HIG65585:HIG65589 HSC65585:HSC65589 IBY65585:IBY65589 ILU65585:ILU65589 IVQ65585:IVQ65589 JFM65585:JFM65589 JPI65585:JPI65589 JZE65585:JZE65589 KJA65585:KJA65589 KSW65585:KSW65589 LCS65585:LCS65589 LMO65585:LMO65589 LWK65585:LWK65589 MGG65585:MGG65589 MQC65585:MQC65589 MZY65585:MZY65589 NJU65585:NJU65589 NTQ65585:NTQ65589 ODM65585:ODM65589 ONI65585:ONI65589 OXE65585:OXE65589 PHA65585:PHA65589 PQW65585:PQW65589 QAS65585:QAS65589 QKO65585:QKO65589 QUK65585:QUK65589 REG65585:REG65589 ROC65585:ROC65589 RXY65585:RXY65589 SHU65585:SHU65589 SRQ65585:SRQ65589 TBM65585:TBM65589 TLI65585:TLI65589 TVE65585:TVE65589 UFA65585:UFA65589 UOW65585:UOW65589 UYS65585:UYS65589 VIO65585:VIO65589 VSK65585:VSK65589 WCG65585:WCG65589 WMC65585:WMC65589 WVY65585:WVY65589 Q131121:Q131125 JM131121:JM131125 TI131121:TI131125 ADE131121:ADE131125 ANA131121:ANA131125 AWW131121:AWW131125 BGS131121:BGS131125 BQO131121:BQO131125 CAK131121:CAK131125 CKG131121:CKG131125 CUC131121:CUC131125 DDY131121:DDY131125 DNU131121:DNU131125 DXQ131121:DXQ131125 EHM131121:EHM131125 ERI131121:ERI131125 FBE131121:FBE131125 FLA131121:FLA131125 FUW131121:FUW131125 GES131121:GES131125 GOO131121:GOO131125 GYK131121:GYK131125 HIG131121:HIG131125 HSC131121:HSC131125 IBY131121:IBY131125 ILU131121:ILU131125 IVQ131121:IVQ131125 JFM131121:JFM131125 JPI131121:JPI131125 JZE131121:JZE131125 KJA131121:KJA131125 KSW131121:KSW131125 LCS131121:LCS131125 LMO131121:LMO131125 LWK131121:LWK131125 MGG131121:MGG131125 MQC131121:MQC131125 MZY131121:MZY131125 NJU131121:NJU131125 NTQ131121:NTQ131125 ODM131121:ODM131125 ONI131121:ONI131125 OXE131121:OXE131125 PHA131121:PHA131125 PQW131121:PQW131125 QAS131121:QAS131125 QKO131121:QKO131125 QUK131121:QUK131125 REG131121:REG131125 ROC131121:ROC131125 RXY131121:RXY131125 SHU131121:SHU131125 SRQ131121:SRQ131125 TBM131121:TBM131125 TLI131121:TLI131125 TVE131121:TVE131125 UFA131121:UFA131125 UOW131121:UOW131125 UYS131121:UYS131125 VIO131121:VIO131125 VSK131121:VSK131125 WCG131121:WCG131125 WMC131121:WMC131125 WVY131121:WVY131125 Q196657:Q196661 JM196657:JM196661 TI196657:TI196661 ADE196657:ADE196661 ANA196657:ANA196661 AWW196657:AWW196661 BGS196657:BGS196661 BQO196657:BQO196661 CAK196657:CAK196661 CKG196657:CKG196661 CUC196657:CUC196661 DDY196657:DDY196661 DNU196657:DNU196661 DXQ196657:DXQ196661 EHM196657:EHM196661 ERI196657:ERI196661 FBE196657:FBE196661 FLA196657:FLA196661 FUW196657:FUW196661 GES196657:GES196661 GOO196657:GOO196661 GYK196657:GYK196661 HIG196657:HIG196661 HSC196657:HSC196661 IBY196657:IBY196661 ILU196657:ILU196661 IVQ196657:IVQ196661 JFM196657:JFM196661 JPI196657:JPI196661 JZE196657:JZE196661 KJA196657:KJA196661 KSW196657:KSW196661 LCS196657:LCS196661 LMO196657:LMO196661 LWK196657:LWK196661 MGG196657:MGG196661 MQC196657:MQC196661 MZY196657:MZY196661 NJU196657:NJU196661 NTQ196657:NTQ196661 ODM196657:ODM196661 ONI196657:ONI196661 OXE196657:OXE196661 PHA196657:PHA196661 PQW196657:PQW196661 QAS196657:QAS196661 QKO196657:QKO196661 QUK196657:QUK196661 REG196657:REG196661 ROC196657:ROC196661 RXY196657:RXY196661 SHU196657:SHU196661 SRQ196657:SRQ196661 TBM196657:TBM196661 TLI196657:TLI196661 TVE196657:TVE196661 UFA196657:UFA196661 UOW196657:UOW196661 UYS196657:UYS196661 VIO196657:VIO196661 VSK196657:VSK196661 WCG196657:WCG196661 WMC196657:WMC196661 WVY196657:WVY196661 Q262193:Q262197 JM262193:JM262197 TI262193:TI262197 ADE262193:ADE262197 ANA262193:ANA262197 AWW262193:AWW262197 BGS262193:BGS262197 BQO262193:BQO262197 CAK262193:CAK262197 CKG262193:CKG262197 CUC262193:CUC262197 DDY262193:DDY262197 DNU262193:DNU262197 DXQ262193:DXQ262197 EHM262193:EHM262197 ERI262193:ERI262197 FBE262193:FBE262197 FLA262193:FLA262197 FUW262193:FUW262197 GES262193:GES262197 GOO262193:GOO262197 GYK262193:GYK262197 HIG262193:HIG262197 HSC262193:HSC262197 IBY262193:IBY262197 ILU262193:ILU262197 IVQ262193:IVQ262197 JFM262193:JFM262197 JPI262193:JPI262197 JZE262193:JZE262197 KJA262193:KJA262197 KSW262193:KSW262197 LCS262193:LCS262197 LMO262193:LMO262197 LWK262193:LWK262197 MGG262193:MGG262197 MQC262193:MQC262197 MZY262193:MZY262197 NJU262193:NJU262197 NTQ262193:NTQ262197 ODM262193:ODM262197 ONI262193:ONI262197 OXE262193:OXE262197 PHA262193:PHA262197 PQW262193:PQW262197 QAS262193:QAS262197 QKO262193:QKO262197 QUK262193:QUK262197 REG262193:REG262197 ROC262193:ROC262197 RXY262193:RXY262197 SHU262193:SHU262197 SRQ262193:SRQ262197 TBM262193:TBM262197 TLI262193:TLI262197 TVE262193:TVE262197 UFA262193:UFA262197 UOW262193:UOW262197 UYS262193:UYS262197 VIO262193:VIO262197 VSK262193:VSK262197 WCG262193:WCG262197 WMC262193:WMC262197 WVY262193:WVY262197 Q327729:Q327733 JM327729:JM327733 TI327729:TI327733 ADE327729:ADE327733 ANA327729:ANA327733 AWW327729:AWW327733 BGS327729:BGS327733 BQO327729:BQO327733 CAK327729:CAK327733 CKG327729:CKG327733 CUC327729:CUC327733 DDY327729:DDY327733 DNU327729:DNU327733 DXQ327729:DXQ327733 EHM327729:EHM327733 ERI327729:ERI327733 FBE327729:FBE327733 FLA327729:FLA327733 FUW327729:FUW327733 GES327729:GES327733 GOO327729:GOO327733 GYK327729:GYK327733 HIG327729:HIG327733 HSC327729:HSC327733 IBY327729:IBY327733 ILU327729:ILU327733 IVQ327729:IVQ327733 JFM327729:JFM327733 JPI327729:JPI327733 JZE327729:JZE327733 KJA327729:KJA327733 KSW327729:KSW327733 LCS327729:LCS327733 LMO327729:LMO327733 LWK327729:LWK327733 MGG327729:MGG327733 MQC327729:MQC327733 MZY327729:MZY327733 NJU327729:NJU327733 NTQ327729:NTQ327733 ODM327729:ODM327733 ONI327729:ONI327733 OXE327729:OXE327733 PHA327729:PHA327733 PQW327729:PQW327733 QAS327729:QAS327733 QKO327729:QKO327733 QUK327729:QUK327733 REG327729:REG327733 ROC327729:ROC327733 RXY327729:RXY327733 SHU327729:SHU327733 SRQ327729:SRQ327733 TBM327729:TBM327733 TLI327729:TLI327733 TVE327729:TVE327733 UFA327729:UFA327733 UOW327729:UOW327733 UYS327729:UYS327733 VIO327729:VIO327733 VSK327729:VSK327733 WCG327729:WCG327733 WMC327729:WMC327733 WVY327729:WVY327733 Q393265:Q393269 JM393265:JM393269 TI393265:TI393269 ADE393265:ADE393269 ANA393265:ANA393269 AWW393265:AWW393269 BGS393265:BGS393269 BQO393265:BQO393269 CAK393265:CAK393269 CKG393265:CKG393269 CUC393265:CUC393269 DDY393265:DDY393269 DNU393265:DNU393269 DXQ393265:DXQ393269 EHM393265:EHM393269 ERI393265:ERI393269 FBE393265:FBE393269 FLA393265:FLA393269 FUW393265:FUW393269 GES393265:GES393269 GOO393265:GOO393269 GYK393265:GYK393269 HIG393265:HIG393269 HSC393265:HSC393269 IBY393265:IBY393269 ILU393265:ILU393269 IVQ393265:IVQ393269 JFM393265:JFM393269 JPI393265:JPI393269 JZE393265:JZE393269 KJA393265:KJA393269 KSW393265:KSW393269 LCS393265:LCS393269 LMO393265:LMO393269 LWK393265:LWK393269 MGG393265:MGG393269 MQC393265:MQC393269 MZY393265:MZY393269 NJU393265:NJU393269 NTQ393265:NTQ393269 ODM393265:ODM393269 ONI393265:ONI393269 OXE393265:OXE393269 PHA393265:PHA393269 PQW393265:PQW393269 QAS393265:QAS393269 QKO393265:QKO393269 QUK393265:QUK393269 REG393265:REG393269 ROC393265:ROC393269 RXY393265:RXY393269 SHU393265:SHU393269 SRQ393265:SRQ393269 TBM393265:TBM393269 TLI393265:TLI393269 TVE393265:TVE393269 UFA393265:UFA393269 UOW393265:UOW393269 UYS393265:UYS393269 VIO393265:VIO393269 VSK393265:VSK393269 WCG393265:WCG393269 WMC393265:WMC393269 WVY393265:WVY393269 Q458801:Q458805 JM458801:JM458805 TI458801:TI458805 ADE458801:ADE458805 ANA458801:ANA458805 AWW458801:AWW458805 BGS458801:BGS458805 BQO458801:BQO458805 CAK458801:CAK458805 CKG458801:CKG458805 CUC458801:CUC458805 DDY458801:DDY458805 DNU458801:DNU458805 DXQ458801:DXQ458805 EHM458801:EHM458805 ERI458801:ERI458805 FBE458801:FBE458805 FLA458801:FLA458805 FUW458801:FUW458805 GES458801:GES458805 GOO458801:GOO458805 GYK458801:GYK458805 HIG458801:HIG458805 HSC458801:HSC458805 IBY458801:IBY458805 ILU458801:ILU458805 IVQ458801:IVQ458805 JFM458801:JFM458805 JPI458801:JPI458805 JZE458801:JZE458805 KJA458801:KJA458805 KSW458801:KSW458805 LCS458801:LCS458805 LMO458801:LMO458805 LWK458801:LWK458805 MGG458801:MGG458805 MQC458801:MQC458805 MZY458801:MZY458805 NJU458801:NJU458805 NTQ458801:NTQ458805 ODM458801:ODM458805 ONI458801:ONI458805 OXE458801:OXE458805 PHA458801:PHA458805 PQW458801:PQW458805 QAS458801:QAS458805 QKO458801:QKO458805 QUK458801:QUK458805 REG458801:REG458805 ROC458801:ROC458805 RXY458801:RXY458805 SHU458801:SHU458805 SRQ458801:SRQ458805 TBM458801:TBM458805 TLI458801:TLI458805 TVE458801:TVE458805 UFA458801:UFA458805 UOW458801:UOW458805 UYS458801:UYS458805 VIO458801:VIO458805 VSK458801:VSK458805 WCG458801:WCG458805 WMC458801:WMC458805 WVY458801:WVY458805 Q524337:Q524341 JM524337:JM524341 TI524337:TI524341 ADE524337:ADE524341 ANA524337:ANA524341 AWW524337:AWW524341 BGS524337:BGS524341 BQO524337:BQO524341 CAK524337:CAK524341 CKG524337:CKG524341 CUC524337:CUC524341 DDY524337:DDY524341 DNU524337:DNU524341 DXQ524337:DXQ524341 EHM524337:EHM524341 ERI524337:ERI524341 FBE524337:FBE524341 FLA524337:FLA524341 FUW524337:FUW524341 GES524337:GES524341 GOO524337:GOO524341 GYK524337:GYK524341 HIG524337:HIG524341 HSC524337:HSC524341 IBY524337:IBY524341 ILU524337:ILU524341 IVQ524337:IVQ524341 JFM524337:JFM524341 JPI524337:JPI524341 JZE524337:JZE524341 KJA524337:KJA524341 KSW524337:KSW524341 LCS524337:LCS524341 LMO524337:LMO524341 LWK524337:LWK524341 MGG524337:MGG524341 MQC524337:MQC524341 MZY524337:MZY524341 NJU524337:NJU524341 NTQ524337:NTQ524341 ODM524337:ODM524341 ONI524337:ONI524341 OXE524337:OXE524341 PHA524337:PHA524341 PQW524337:PQW524341 QAS524337:QAS524341 QKO524337:QKO524341 QUK524337:QUK524341 REG524337:REG524341 ROC524337:ROC524341 RXY524337:RXY524341 SHU524337:SHU524341 SRQ524337:SRQ524341 TBM524337:TBM524341 TLI524337:TLI524341 TVE524337:TVE524341 UFA524337:UFA524341 UOW524337:UOW524341 UYS524337:UYS524341 VIO524337:VIO524341 VSK524337:VSK524341 WCG524337:WCG524341 WMC524337:WMC524341 WVY524337:WVY524341 Q589873:Q589877 JM589873:JM589877 TI589873:TI589877 ADE589873:ADE589877 ANA589873:ANA589877 AWW589873:AWW589877 BGS589873:BGS589877 BQO589873:BQO589877 CAK589873:CAK589877 CKG589873:CKG589877 CUC589873:CUC589877 DDY589873:DDY589877 DNU589873:DNU589877 DXQ589873:DXQ589877 EHM589873:EHM589877 ERI589873:ERI589877 FBE589873:FBE589877 FLA589873:FLA589877 FUW589873:FUW589877 GES589873:GES589877 GOO589873:GOO589877 GYK589873:GYK589877 HIG589873:HIG589877 HSC589873:HSC589877 IBY589873:IBY589877 ILU589873:ILU589877 IVQ589873:IVQ589877 JFM589873:JFM589877 JPI589873:JPI589877 JZE589873:JZE589877 KJA589873:KJA589877 KSW589873:KSW589877 LCS589873:LCS589877 LMO589873:LMO589877 LWK589873:LWK589877 MGG589873:MGG589877 MQC589873:MQC589877 MZY589873:MZY589877 NJU589873:NJU589877 NTQ589873:NTQ589877 ODM589873:ODM589877 ONI589873:ONI589877 OXE589873:OXE589877 PHA589873:PHA589877 PQW589873:PQW589877 QAS589873:QAS589877 QKO589873:QKO589877 QUK589873:QUK589877 REG589873:REG589877 ROC589873:ROC589877 RXY589873:RXY589877 SHU589873:SHU589877 SRQ589873:SRQ589877 TBM589873:TBM589877 TLI589873:TLI589877 TVE589873:TVE589877 UFA589873:UFA589877 UOW589873:UOW589877 UYS589873:UYS589877 VIO589873:VIO589877 VSK589873:VSK589877 WCG589873:WCG589877 WMC589873:WMC589877 WVY589873:WVY589877 Q655409:Q655413 JM655409:JM655413 TI655409:TI655413 ADE655409:ADE655413 ANA655409:ANA655413 AWW655409:AWW655413 BGS655409:BGS655413 BQO655409:BQO655413 CAK655409:CAK655413 CKG655409:CKG655413 CUC655409:CUC655413 DDY655409:DDY655413 DNU655409:DNU655413 DXQ655409:DXQ655413 EHM655409:EHM655413 ERI655409:ERI655413 FBE655409:FBE655413 FLA655409:FLA655413 FUW655409:FUW655413 GES655409:GES655413 GOO655409:GOO655413 GYK655409:GYK655413 HIG655409:HIG655413 HSC655409:HSC655413 IBY655409:IBY655413 ILU655409:ILU655413 IVQ655409:IVQ655413 JFM655409:JFM655413 JPI655409:JPI655413 JZE655409:JZE655413 KJA655409:KJA655413 KSW655409:KSW655413 LCS655409:LCS655413 LMO655409:LMO655413 LWK655409:LWK655413 MGG655409:MGG655413 MQC655409:MQC655413 MZY655409:MZY655413 NJU655409:NJU655413 NTQ655409:NTQ655413 ODM655409:ODM655413 ONI655409:ONI655413 OXE655409:OXE655413 PHA655409:PHA655413 PQW655409:PQW655413 QAS655409:QAS655413 QKO655409:QKO655413 QUK655409:QUK655413 REG655409:REG655413 ROC655409:ROC655413 RXY655409:RXY655413 SHU655409:SHU655413 SRQ655409:SRQ655413 TBM655409:TBM655413 TLI655409:TLI655413 TVE655409:TVE655413 UFA655409:UFA655413 UOW655409:UOW655413 UYS655409:UYS655413 VIO655409:VIO655413 VSK655409:VSK655413 WCG655409:WCG655413 WMC655409:WMC655413 WVY655409:WVY655413 Q720945:Q720949 JM720945:JM720949 TI720945:TI720949 ADE720945:ADE720949 ANA720945:ANA720949 AWW720945:AWW720949 BGS720945:BGS720949 BQO720945:BQO720949 CAK720945:CAK720949 CKG720945:CKG720949 CUC720945:CUC720949 DDY720945:DDY720949 DNU720945:DNU720949 DXQ720945:DXQ720949 EHM720945:EHM720949 ERI720945:ERI720949 FBE720945:FBE720949 FLA720945:FLA720949 FUW720945:FUW720949 GES720945:GES720949 GOO720945:GOO720949 GYK720945:GYK720949 HIG720945:HIG720949 HSC720945:HSC720949 IBY720945:IBY720949 ILU720945:ILU720949 IVQ720945:IVQ720949 JFM720945:JFM720949 JPI720945:JPI720949 JZE720945:JZE720949 KJA720945:KJA720949 KSW720945:KSW720949 LCS720945:LCS720949 LMO720945:LMO720949 LWK720945:LWK720949 MGG720945:MGG720949 MQC720945:MQC720949 MZY720945:MZY720949 NJU720945:NJU720949 NTQ720945:NTQ720949 ODM720945:ODM720949 ONI720945:ONI720949 OXE720945:OXE720949 PHA720945:PHA720949 PQW720945:PQW720949 QAS720945:QAS720949 QKO720945:QKO720949 QUK720945:QUK720949 REG720945:REG720949 ROC720945:ROC720949 RXY720945:RXY720949 SHU720945:SHU720949 SRQ720945:SRQ720949 TBM720945:TBM720949 TLI720945:TLI720949 TVE720945:TVE720949 UFA720945:UFA720949 UOW720945:UOW720949 UYS720945:UYS720949 VIO720945:VIO720949 VSK720945:VSK720949 WCG720945:WCG720949 WMC720945:WMC720949 WVY720945:WVY720949 Q786481:Q786485 JM786481:JM786485 TI786481:TI786485 ADE786481:ADE786485 ANA786481:ANA786485 AWW786481:AWW786485 BGS786481:BGS786485 BQO786481:BQO786485 CAK786481:CAK786485 CKG786481:CKG786485 CUC786481:CUC786485 DDY786481:DDY786485 DNU786481:DNU786485 DXQ786481:DXQ786485 EHM786481:EHM786485 ERI786481:ERI786485 FBE786481:FBE786485 FLA786481:FLA786485 FUW786481:FUW786485 GES786481:GES786485 GOO786481:GOO786485 GYK786481:GYK786485 HIG786481:HIG786485 HSC786481:HSC786485 IBY786481:IBY786485 ILU786481:ILU786485 IVQ786481:IVQ786485 JFM786481:JFM786485 JPI786481:JPI786485 JZE786481:JZE786485 KJA786481:KJA786485 KSW786481:KSW786485 LCS786481:LCS786485 LMO786481:LMO786485 LWK786481:LWK786485 MGG786481:MGG786485 MQC786481:MQC786485 MZY786481:MZY786485 NJU786481:NJU786485 NTQ786481:NTQ786485 ODM786481:ODM786485 ONI786481:ONI786485 OXE786481:OXE786485 PHA786481:PHA786485 PQW786481:PQW786485 QAS786481:QAS786485 QKO786481:QKO786485 QUK786481:QUK786485 REG786481:REG786485 ROC786481:ROC786485 RXY786481:RXY786485 SHU786481:SHU786485 SRQ786481:SRQ786485 TBM786481:TBM786485 TLI786481:TLI786485 TVE786481:TVE786485 UFA786481:UFA786485 UOW786481:UOW786485 UYS786481:UYS786485 VIO786481:VIO786485 VSK786481:VSK786485 WCG786481:WCG786485 WMC786481:WMC786485 WVY786481:WVY786485 Q852017:Q852021 JM852017:JM852021 TI852017:TI852021 ADE852017:ADE852021 ANA852017:ANA852021 AWW852017:AWW852021 BGS852017:BGS852021 BQO852017:BQO852021 CAK852017:CAK852021 CKG852017:CKG852021 CUC852017:CUC852021 DDY852017:DDY852021 DNU852017:DNU852021 DXQ852017:DXQ852021 EHM852017:EHM852021 ERI852017:ERI852021 FBE852017:FBE852021 FLA852017:FLA852021 FUW852017:FUW852021 GES852017:GES852021 GOO852017:GOO852021 GYK852017:GYK852021 HIG852017:HIG852021 HSC852017:HSC852021 IBY852017:IBY852021 ILU852017:ILU852021 IVQ852017:IVQ852021 JFM852017:JFM852021 JPI852017:JPI852021 JZE852017:JZE852021 KJA852017:KJA852021 KSW852017:KSW852021 LCS852017:LCS852021 LMO852017:LMO852021 LWK852017:LWK852021 MGG852017:MGG852021 MQC852017:MQC852021 MZY852017:MZY852021 NJU852017:NJU852021 NTQ852017:NTQ852021 ODM852017:ODM852021 ONI852017:ONI852021 OXE852017:OXE852021 PHA852017:PHA852021 PQW852017:PQW852021 QAS852017:QAS852021 QKO852017:QKO852021 QUK852017:QUK852021 REG852017:REG852021 ROC852017:ROC852021 RXY852017:RXY852021 SHU852017:SHU852021 SRQ852017:SRQ852021 TBM852017:TBM852021 TLI852017:TLI852021 TVE852017:TVE852021 UFA852017:UFA852021 UOW852017:UOW852021 UYS852017:UYS852021 VIO852017:VIO852021 VSK852017:VSK852021 WCG852017:WCG852021 WMC852017:WMC852021 WVY852017:WVY852021 Q917553:Q917557 JM917553:JM917557 TI917553:TI917557 ADE917553:ADE917557 ANA917553:ANA917557 AWW917553:AWW917557 BGS917553:BGS917557 BQO917553:BQO917557 CAK917553:CAK917557 CKG917553:CKG917557 CUC917553:CUC917557 DDY917553:DDY917557 DNU917553:DNU917557 DXQ917553:DXQ917557 EHM917553:EHM917557 ERI917553:ERI917557 FBE917553:FBE917557 FLA917553:FLA917557 FUW917553:FUW917557 GES917553:GES917557 GOO917553:GOO917557 GYK917553:GYK917557 HIG917553:HIG917557 HSC917553:HSC917557 IBY917553:IBY917557 ILU917553:ILU917557 IVQ917553:IVQ917557 JFM917553:JFM917557 JPI917553:JPI917557 JZE917553:JZE917557 KJA917553:KJA917557 KSW917553:KSW917557 LCS917553:LCS917557 LMO917553:LMO917557 LWK917553:LWK917557 MGG917553:MGG917557 MQC917553:MQC917557 MZY917553:MZY917557 NJU917553:NJU917557 NTQ917553:NTQ917557 ODM917553:ODM917557 ONI917553:ONI917557 OXE917553:OXE917557 PHA917553:PHA917557 PQW917553:PQW917557 QAS917553:QAS917557 QKO917553:QKO917557 QUK917553:QUK917557 REG917553:REG917557 ROC917553:ROC917557 RXY917553:RXY917557 SHU917553:SHU917557 SRQ917553:SRQ917557 TBM917553:TBM917557 TLI917553:TLI917557 TVE917553:TVE917557 UFA917553:UFA917557 UOW917553:UOW917557 UYS917553:UYS917557 VIO917553:VIO917557 VSK917553:VSK917557 WCG917553:WCG917557 WMC917553:WMC917557 WVY917553:WVY917557 Q983089:Q983093 JM983089:JM983093 TI983089:TI983093 ADE983089:ADE983093 ANA983089:ANA983093 AWW983089:AWW983093 BGS983089:BGS983093 BQO983089:BQO983093 CAK983089:CAK983093 CKG983089:CKG983093 CUC983089:CUC983093 DDY983089:DDY983093 DNU983089:DNU983093 DXQ983089:DXQ983093 EHM983089:EHM983093 ERI983089:ERI983093 FBE983089:FBE983093 FLA983089:FLA983093 FUW983089:FUW983093 GES983089:GES983093 GOO983089:GOO983093 GYK983089:GYK983093 HIG983089:HIG983093 HSC983089:HSC983093 IBY983089:IBY983093 ILU983089:ILU983093 IVQ983089:IVQ983093 JFM983089:JFM983093 JPI983089:JPI983093 JZE983089:JZE983093 KJA983089:KJA983093 KSW983089:KSW983093 LCS983089:LCS983093 LMO983089:LMO983093 LWK983089:LWK983093 MGG983089:MGG983093 MQC983089:MQC983093 MZY983089:MZY983093 NJU983089:NJU983093 NTQ983089:NTQ983093 ODM983089:ODM983093 ONI983089:ONI983093 OXE983089:OXE983093 PHA983089:PHA983093 PQW983089:PQW983093 QAS983089:QAS983093 QKO983089:QKO983093 QUK983089:QUK983093 REG983089:REG983093 ROC983089:ROC983093 RXY983089:RXY983093 SHU983089:SHU983093 SRQ983089:SRQ983093 TBM983089:TBM983093 TLI983089:TLI983093 TVE983089:TVE983093 UFA983089:UFA983093 UOW983089:UOW983093 UYS983089:UYS983093 VIO983089:VIO983093 VSK983089:VSK983093 WCG983089:WCG983093 WMC983089:WMC983093 WVY983089:WVY983093 N49 JJ49 TF49 ADB49 AMX49 AWT49 BGP49 BQL49 CAH49 CKD49 CTZ49 DDV49 DNR49 DXN49 EHJ49 ERF49 FBB49 FKX49 FUT49 GEP49 GOL49 GYH49 HID49 HRZ49 IBV49 ILR49 IVN49 JFJ49 JPF49 JZB49 KIX49 KST49 LCP49 LML49 LWH49 MGD49 MPZ49 MZV49 NJR49 NTN49 ODJ49 ONF49 OXB49 PGX49 PQT49 QAP49 QKL49 QUH49 RED49 RNZ49 RXV49 SHR49 SRN49 TBJ49 TLF49 TVB49 UEX49 UOT49 UYP49 VIL49 VSH49 WCD49 WLZ49 WVV49 N65585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N131121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N196657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N262193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N327729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N393265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N458801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N524337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N589873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N655409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N720945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N786481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N852017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N917553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N983089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WVV983089 M50:M53 JI50:JI53 TE50:TE53 ADA50:ADA53 AMW50:AMW53 AWS50:AWS53 BGO50:BGO53 BQK50:BQK53 CAG50:CAG53 CKC50:CKC53 CTY50:CTY53 DDU50:DDU53 DNQ50:DNQ53 DXM50:DXM53 EHI50:EHI53 ERE50:ERE53 FBA50:FBA53 FKW50:FKW53 FUS50:FUS53 GEO50:GEO53 GOK50:GOK53 GYG50:GYG53 HIC50:HIC53 HRY50:HRY53 IBU50:IBU53 ILQ50:ILQ53 IVM50:IVM53 JFI50:JFI53 JPE50:JPE53 JZA50:JZA53 KIW50:KIW53 KSS50:KSS53 LCO50:LCO53 LMK50:LMK53 LWG50:LWG53 MGC50:MGC53 MPY50:MPY53 MZU50:MZU53 NJQ50:NJQ53 NTM50:NTM53 ODI50:ODI53 ONE50:ONE53 OXA50:OXA53 PGW50:PGW53 PQS50:PQS53 QAO50:QAO53 QKK50:QKK53 QUG50:QUG53 REC50:REC53 RNY50:RNY53 RXU50:RXU53 SHQ50:SHQ53 SRM50:SRM53 TBI50:TBI53 TLE50:TLE53 TVA50:TVA53 UEW50:UEW53 UOS50:UOS53 UYO50:UYO53 VIK50:VIK53 VSG50:VSG53 WCC50:WCC53 WLY50:WLY53 WVU50:WVU53 M65586:M65589 JI65586:JI65589 TE65586:TE65589 ADA65586:ADA65589 AMW65586:AMW65589 AWS65586:AWS65589 BGO65586:BGO65589 BQK65586:BQK65589 CAG65586:CAG65589 CKC65586:CKC65589 CTY65586:CTY65589 DDU65586:DDU65589 DNQ65586:DNQ65589 DXM65586:DXM65589 EHI65586:EHI65589 ERE65586:ERE65589 FBA65586:FBA65589 FKW65586:FKW65589 FUS65586:FUS65589 GEO65586:GEO65589 GOK65586:GOK65589 GYG65586:GYG65589 HIC65586:HIC65589 HRY65586:HRY65589 IBU65586:IBU65589 ILQ65586:ILQ65589 IVM65586:IVM65589 JFI65586:JFI65589 JPE65586:JPE65589 JZA65586:JZA65589 KIW65586:KIW65589 KSS65586:KSS65589 LCO65586:LCO65589 LMK65586:LMK65589 LWG65586:LWG65589 MGC65586:MGC65589 MPY65586:MPY65589 MZU65586:MZU65589 NJQ65586:NJQ65589 NTM65586:NTM65589 ODI65586:ODI65589 ONE65586:ONE65589 OXA65586:OXA65589 PGW65586:PGW65589 PQS65586:PQS65589 QAO65586:QAO65589 QKK65586:QKK65589 QUG65586:QUG65589 REC65586:REC65589 RNY65586:RNY65589 RXU65586:RXU65589 SHQ65586:SHQ65589 SRM65586:SRM65589 TBI65586:TBI65589 TLE65586:TLE65589 TVA65586:TVA65589 UEW65586:UEW65589 UOS65586:UOS65589 UYO65586:UYO65589 VIK65586:VIK65589 VSG65586:VSG65589 WCC65586:WCC65589 WLY65586:WLY65589 WVU65586:WVU65589 M131122:M131125 JI131122:JI131125 TE131122:TE131125 ADA131122:ADA131125 AMW131122:AMW131125 AWS131122:AWS131125 BGO131122:BGO131125 BQK131122:BQK131125 CAG131122:CAG131125 CKC131122:CKC131125 CTY131122:CTY131125 DDU131122:DDU131125 DNQ131122:DNQ131125 DXM131122:DXM131125 EHI131122:EHI131125 ERE131122:ERE131125 FBA131122:FBA131125 FKW131122:FKW131125 FUS131122:FUS131125 GEO131122:GEO131125 GOK131122:GOK131125 GYG131122:GYG131125 HIC131122:HIC131125 HRY131122:HRY131125 IBU131122:IBU131125 ILQ131122:ILQ131125 IVM131122:IVM131125 JFI131122:JFI131125 JPE131122:JPE131125 JZA131122:JZA131125 KIW131122:KIW131125 KSS131122:KSS131125 LCO131122:LCO131125 LMK131122:LMK131125 LWG131122:LWG131125 MGC131122:MGC131125 MPY131122:MPY131125 MZU131122:MZU131125 NJQ131122:NJQ131125 NTM131122:NTM131125 ODI131122:ODI131125 ONE131122:ONE131125 OXA131122:OXA131125 PGW131122:PGW131125 PQS131122:PQS131125 QAO131122:QAO131125 QKK131122:QKK131125 QUG131122:QUG131125 REC131122:REC131125 RNY131122:RNY131125 RXU131122:RXU131125 SHQ131122:SHQ131125 SRM131122:SRM131125 TBI131122:TBI131125 TLE131122:TLE131125 TVA131122:TVA131125 UEW131122:UEW131125 UOS131122:UOS131125 UYO131122:UYO131125 VIK131122:VIK131125 VSG131122:VSG131125 WCC131122:WCC131125 WLY131122:WLY131125 WVU131122:WVU131125 M196658:M196661 JI196658:JI196661 TE196658:TE196661 ADA196658:ADA196661 AMW196658:AMW196661 AWS196658:AWS196661 BGO196658:BGO196661 BQK196658:BQK196661 CAG196658:CAG196661 CKC196658:CKC196661 CTY196658:CTY196661 DDU196658:DDU196661 DNQ196658:DNQ196661 DXM196658:DXM196661 EHI196658:EHI196661 ERE196658:ERE196661 FBA196658:FBA196661 FKW196658:FKW196661 FUS196658:FUS196661 GEO196658:GEO196661 GOK196658:GOK196661 GYG196658:GYG196661 HIC196658:HIC196661 HRY196658:HRY196661 IBU196658:IBU196661 ILQ196658:ILQ196661 IVM196658:IVM196661 JFI196658:JFI196661 JPE196658:JPE196661 JZA196658:JZA196661 KIW196658:KIW196661 KSS196658:KSS196661 LCO196658:LCO196661 LMK196658:LMK196661 LWG196658:LWG196661 MGC196658:MGC196661 MPY196658:MPY196661 MZU196658:MZU196661 NJQ196658:NJQ196661 NTM196658:NTM196661 ODI196658:ODI196661 ONE196658:ONE196661 OXA196658:OXA196661 PGW196658:PGW196661 PQS196658:PQS196661 QAO196658:QAO196661 QKK196658:QKK196661 QUG196658:QUG196661 REC196658:REC196661 RNY196658:RNY196661 RXU196658:RXU196661 SHQ196658:SHQ196661 SRM196658:SRM196661 TBI196658:TBI196661 TLE196658:TLE196661 TVA196658:TVA196661 UEW196658:UEW196661 UOS196658:UOS196661 UYO196658:UYO196661 VIK196658:VIK196661 VSG196658:VSG196661 WCC196658:WCC196661 WLY196658:WLY196661 WVU196658:WVU196661 M262194:M262197 JI262194:JI262197 TE262194:TE262197 ADA262194:ADA262197 AMW262194:AMW262197 AWS262194:AWS262197 BGO262194:BGO262197 BQK262194:BQK262197 CAG262194:CAG262197 CKC262194:CKC262197 CTY262194:CTY262197 DDU262194:DDU262197 DNQ262194:DNQ262197 DXM262194:DXM262197 EHI262194:EHI262197 ERE262194:ERE262197 FBA262194:FBA262197 FKW262194:FKW262197 FUS262194:FUS262197 GEO262194:GEO262197 GOK262194:GOK262197 GYG262194:GYG262197 HIC262194:HIC262197 HRY262194:HRY262197 IBU262194:IBU262197 ILQ262194:ILQ262197 IVM262194:IVM262197 JFI262194:JFI262197 JPE262194:JPE262197 JZA262194:JZA262197 KIW262194:KIW262197 KSS262194:KSS262197 LCO262194:LCO262197 LMK262194:LMK262197 LWG262194:LWG262197 MGC262194:MGC262197 MPY262194:MPY262197 MZU262194:MZU262197 NJQ262194:NJQ262197 NTM262194:NTM262197 ODI262194:ODI262197 ONE262194:ONE262197 OXA262194:OXA262197 PGW262194:PGW262197 PQS262194:PQS262197 QAO262194:QAO262197 QKK262194:QKK262197 QUG262194:QUG262197 REC262194:REC262197 RNY262194:RNY262197 RXU262194:RXU262197 SHQ262194:SHQ262197 SRM262194:SRM262197 TBI262194:TBI262197 TLE262194:TLE262197 TVA262194:TVA262197 UEW262194:UEW262197 UOS262194:UOS262197 UYO262194:UYO262197 VIK262194:VIK262197 VSG262194:VSG262197 WCC262194:WCC262197 WLY262194:WLY262197 WVU262194:WVU262197 M327730:M327733 JI327730:JI327733 TE327730:TE327733 ADA327730:ADA327733 AMW327730:AMW327733 AWS327730:AWS327733 BGO327730:BGO327733 BQK327730:BQK327733 CAG327730:CAG327733 CKC327730:CKC327733 CTY327730:CTY327733 DDU327730:DDU327733 DNQ327730:DNQ327733 DXM327730:DXM327733 EHI327730:EHI327733 ERE327730:ERE327733 FBA327730:FBA327733 FKW327730:FKW327733 FUS327730:FUS327733 GEO327730:GEO327733 GOK327730:GOK327733 GYG327730:GYG327733 HIC327730:HIC327733 HRY327730:HRY327733 IBU327730:IBU327733 ILQ327730:ILQ327733 IVM327730:IVM327733 JFI327730:JFI327733 JPE327730:JPE327733 JZA327730:JZA327733 KIW327730:KIW327733 KSS327730:KSS327733 LCO327730:LCO327733 LMK327730:LMK327733 LWG327730:LWG327733 MGC327730:MGC327733 MPY327730:MPY327733 MZU327730:MZU327733 NJQ327730:NJQ327733 NTM327730:NTM327733 ODI327730:ODI327733 ONE327730:ONE327733 OXA327730:OXA327733 PGW327730:PGW327733 PQS327730:PQS327733 QAO327730:QAO327733 QKK327730:QKK327733 QUG327730:QUG327733 REC327730:REC327733 RNY327730:RNY327733 RXU327730:RXU327733 SHQ327730:SHQ327733 SRM327730:SRM327733 TBI327730:TBI327733 TLE327730:TLE327733 TVA327730:TVA327733 UEW327730:UEW327733 UOS327730:UOS327733 UYO327730:UYO327733 VIK327730:VIK327733 VSG327730:VSG327733 WCC327730:WCC327733 WLY327730:WLY327733 WVU327730:WVU327733 M393266:M393269 JI393266:JI393269 TE393266:TE393269 ADA393266:ADA393269 AMW393266:AMW393269 AWS393266:AWS393269 BGO393266:BGO393269 BQK393266:BQK393269 CAG393266:CAG393269 CKC393266:CKC393269 CTY393266:CTY393269 DDU393266:DDU393269 DNQ393266:DNQ393269 DXM393266:DXM393269 EHI393266:EHI393269 ERE393266:ERE393269 FBA393266:FBA393269 FKW393266:FKW393269 FUS393266:FUS393269 GEO393266:GEO393269 GOK393266:GOK393269 GYG393266:GYG393269 HIC393266:HIC393269 HRY393266:HRY393269 IBU393266:IBU393269 ILQ393266:ILQ393269 IVM393266:IVM393269 JFI393266:JFI393269 JPE393266:JPE393269 JZA393266:JZA393269 KIW393266:KIW393269 KSS393266:KSS393269 LCO393266:LCO393269 LMK393266:LMK393269 LWG393266:LWG393269 MGC393266:MGC393269 MPY393266:MPY393269 MZU393266:MZU393269 NJQ393266:NJQ393269 NTM393266:NTM393269 ODI393266:ODI393269 ONE393266:ONE393269 OXA393266:OXA393269 PGW393266:PGW393269 PQS393266:PQS393269 QAO393266:QAO393269 QKK393266:QKK393269 QUG393266:QUG393269 REC393266:REC393269 RNY393266:RNY393269 RXU393266:RXU393269 SHQ393266:SHQ393269 SRM393266:SRM393269 TBI393266:TBI393269 TLE393266:TLE393269 TVA393266:TVA393269 UEW393266:UEW393269 UOS393266:UOS393269 UYO393266:UYO393269 VIK393266:VIK393269 VSG393266:VSG393269 WCC393266:WCC393269 WLY393266:WLY393269 WVU393266:WVU393269 M458802:M458805 JI458802:JI458805 TE458802:TE458805 ADA458802:ADA458805 AMW458802:AMW458805 AWS458802:AWS458805 BGO458802:BGO458805 BQK458802:BQK458805 CAG458802:CAG458805 CKC458802:CKC458805 CTY458802:CTY458805 DDU458802:DDU458805 DNQ458802:DNQ458805 DXM458802:DXM458805 EHI458802:EHI458805 ERE458802:ERE458805 FBA458802:FBA458805 FKW458802:FKW458805 FUS458802:FUS458805 GEO458802:GEO458805 GOK458802:GOK458805 GYG458802:GYG458805 HIC458802:HIC458805 HRY458802:HRY458805 IBU458802:IBU458805 ILQ458802:ILQ458805 IVM458802:IVM458805 JFI458802:JFI458805 JPE458802:JPE458805 JZA458802:JZA458805 KIW458802:KIW458805 KSS458802:KSS458805 LCO458802:LCO458805 LMK458802:LMK458805 LWG458802:LWG458805 MGC458802:MGC458805 MPY458802:MPY458805 MZU458802:MZU458805 NJQ458802:NJQ458805 NTM458802:NTM458805 ODI458802:ODI458805 ONE458802:ONE458805 OXA458802:OXA458805 PGW458802:PGW458805 PQS458802:PQS458805 QAO458802:QAO458805 QKK458802:QKK458805 QUG458802:QUG458805 REC458802:REC458805 RNY458802:RNY458805 RXU458802:RXU458805 SHQ458802:SHQ458805 SRM458802:SRM458805 TBI458802:TBI458805 TLE458802:TLE458805 TVA458802:TVA458805 UEW458802:UEW458805 UOS458802:UOS458805 UYO458802:UYO458805 VIK458802:VIK458805 VSG458802:VSG458805 WCC458802:WCC458805 WLY458802:WLY458805 WVU458802:WVU458805 M524338:M524341 JI524338:JI524341 TE524338:TE524341 ADA524338:ADA524341 AMW524338:AMW524341 AWS524338:AWS524341 BGO524338:BGO524341 BQK524338:BQK524341 CAG524338:CAG524341 CKC524338:CKC524341 CTY524338:CTY524341 DDU524338:DDU524341 DNQ524338:DNQ524341 DXM524338:DXM524341 EHI524338:EHI524341 ERE524338:ERE524341 FBA524338:FBA524341 FKW524338:FKW524341 FUS524338:FUS524341 GEO524338:GEO524341 GOK524338:GOK524341 GYG524338:GYG524341 HIC524338:HIC524341 HRY524338:HRY524341 IBU524338:IBU524341 ILQ524338:ILQ524341 IVM524338:IVM524341 JFI524338:JFI524341 JPE524338:JPE524341 JZA524338:JZA524341 KIW524338:KIW524341 KSS524338:KSS524341 LCO524338:LCO524341 LMK524338:LMK524341 LWG524338:LWG524341 MGC524338:MGC524341 MPY524338:MPY524341 MZU524338:MZU524341 NJQ524338:NJQ524341 NTM524338:NTM524341 ODI524338:ODI524341 ONE524338:ONE524341 OXA524338:OXA524341 PGW524338:PGW524341 PQS524338:PQS524341 QAO524338:QAO524341 QKK524338:QKK524341 QUG524338:QUG524341 REC524338:REC524341 RNY524338:RNY524341 RXU524338:RXU524341 SHQ524338:SHQ524341 SRM524338:SRM524341 TBI524338:TBI524341 TLE524338:TLE524341 TVA524338:TVA524341 UEW524338:UEW524341 UOS524338:UOS524341 UYO524338:UYO524341 VIK524338:VIK524341 VSG524338:VSG524341 WCC524338:WCC524341 WLY524338:WLY524341 WVU524338:WVU524341 M589874:M589877 JI589874:JI589877 TE589874:TE589877 ADA589874:ADA589877 AMW589874:AMW589877 AWS589874:AWS589877 BGO589874:BGO589877 BQK589874:BQK589877 CAG589874:CAG589877 CKC589874:CKC589877 CTY589874:CTY589877 DDU589874:DDU589877 DNQ589874:DNQ589877 DXM589874:DXM589877 EHI589874:EHI589877 ERE589874:ERE589877 FBA589874:FBA589877 FKW589874:FKW589877 FUS589874:FUS589877 GEO589874:GEO589877 GOK589874:GOK589877 GYG589874:GYG589877 HIC589874:HIC589877 HRY589874:HRY589877 IBU589874:IBU589877 ILQ589874:ILQ589877 IVM589874:IVM589877 JFI589874:JFI589877 JPE589874:JPE589877 JZA589874:JZA589877 KIW589874:KIW589877 KSS589874:KSS589877 LCO589874:LCO589877 LMK589874:LMK589877 LWG589874:LWG589877 MGC589874:MGC589877 MPY589874:MPY589877 MZU589874:MZU589877 NJQ589874:NJQ589877 NTM589874:NTM589877 ODI589874:ODI589877 ONE589874:ONE589877 OXA589874:OXA589877 PGW589874:PGW589877 PQS589874:PQS589877 QAO589874:QAO589877 QKK589874:QKK589877 QUG589874:QUG589877 REC589874:REC589877 RNY589874:RNY589877 RXU589874:RXU589877 SHQ589874:SHQ589877 SRM589874:SRM589877 TBI589874:TBI589877 TLE589874:TLE589877 TVA589874:TVA589877 UEW589874:UEW589877 UOS589874:UOS589877 UYO589874:UYO589877 VIK589874:VIK589877 VSG589874:VSG589877 WCC589874:WCC589877 WLY589874:WLY589877 WVU589874:WVU589877 M655410:M655413 JI655410:JI655413 TE655410:TE655413 ADA655410:ADA655413 AMW655410:AMW655413 AWS655410:AWS655413 BGO655410:BGO655413 BQK655410:BQK655413 CAG655410:CAG655413 CKC655410:CKC655413 CTY655410:CTY655413 DDU655410:DDU655413 DNQ655410:DNQ655413 DXM655410:DXM655413 EHI655410:EHI655413 ERE655410:ERE655413 FBA655410:FBA655413 FKW655410:FKW655413 FUS655410:FUS655413 GEO655410:GEO655413 GOK655410:GOK655413 GYG655410:GYG655413 HIC655410:HIC655413 HRY655410:HRY655413 IBU655410:IBU655413 ILQ655410:ILQ655413 IVM655410:IVM655413 JFI655410:JFI655413 JPE655410:JPE655413 JZA655410:JZA655413 KIW655410:KIW655413 KSS655410:KSS655413 LCO655410:LCO655413 LMK655410:LMK655413 LWG655410:LWG655413 MGC655410:MGC655413 MPY655410:MPY655413 MZU655410:MZU655413 NJQ655410:NJQ655413 NTM655410:NTM655413 ODI655410:ODI655413 ONE655410:ONE655413 OXA655410:OXA655413 PGW655410:PGW655413 PQS655410:PQS655413 QAO655410:QAO655413 QKK655410:QKK655413 QUG655410:QUG655413 REC655410:REC655413 RNY655410:RNY655413 RXU655410:RXU655413 SHQ655410:SHQ655413 SRM655410:SRM655413 TBI655410:TBI655413 TLE655410:TLE655413 TVA655410:TVA655413 UEW655410:UEW655413 UOS655410:UOS655413 UYO655410:UYO655413 VIK655410:VIK655413 VSG655410:VSG655413 WCC655410:WCC655413 WLY655410:WLY655413 WVU655410:WVU655413 M720946:M720949 JI720946:JI720949 TE720946:TE720949 ADA720946:ADA720949 AMW720946:AMW720949 AWS720946:AWS720949 BGO720946:BGO720949 BQK720946:BQK720949 CAG720946:CAG720949 CKC720946:CKC720949 CTY720946:CTY720949 DDU720946:DDU720949 DNQ720946:DNQ720949 DXM720946:DXM720949 EHI720946:EHI720949 ERE720946:ERE720949 FBA720946:FBA720949 FKW720946:FKW720949 FUS720946:FUS720949 GEO720946:GEO720949 GOK720946:GOK720949 GYG720946:GYG720949 HIC720946:HIC720949 HRY720946:HRY720949 IBU720946:IBU720949 ILQ720946:ILQ720949 IVM720946:IVM720949 JFI720946:JFI720949 JPE720946:JPE720949 JZA720946:JZA720949 KIW720946:KIW720949 KSS720946:KSS720949 LCO720946:LCO720949 LMK720946:LMK720949 LWG720946:LWG720949 MGC720946:MGC720949 MPY720946:MPY720949 MZU720946:MZU720949 NJQ720946:NJQ720949 NTM720946:NTM720949 ODI720946:ODI720949 ONE720946:ONE720949 OXA720946:OXA720949 PGW720946:PGW720949 PQS720946:PQS720949 QAO720946:QAO720949 QKK720946:QKK720949 QUG720946:QUG720949 REC720946:REC720949 RNY720946:RNY720949 RXU720946:RXU720949 SHQ720946:SHQ720949 SRM720946:SRM720949 TBI720946:TBI720949 TLE720946:TLE720949 TVA720946:TVA720949 UEW720946:UEW720949 UOS720946:UOS720949 UYO720946:UYO720949 VIK720946:VIK720949 VSG720946:VSG720949 WCC720946:WCC720949 WLY720946:WLY720949 WVU720946:WVU720949 M786482:M786485 JI786482:JI786485 TE786482:TE786485 ADA786482:ADA786485 AMW786482:AMW786485 AWS786482:AWS786485 BGO786482:BGO786485 BQK786482:BQK786485 CAG786482:CAG786485 CKC786482:CKC786485 CTY786482:CTY786485 DDU786482:DDU786485 DNQ786482:DNQ786485 DXM786482:DXM786485 EHI786482:EHI786485 ERE786482:ERE786485 FBA786482:FBA786485 FKW786482:FKW786485 FUS786482:FUS786485 GEO786482:GEO786485 GOK786482:GOK786485 GYG786482:GYG786485 HIC786482:HIC786485 HRY786482:HRY786485 IBU786482:IBU786485 ILQ786482:ILQ786485 IVM786482:IVM786485 JFI786482:JFI786485 JPE786482:JPE786485 JZA786482:JZA786485 KIW786482:KIW786485 KSS786482:KSS786485 LCO786482:LCO786485 LMK786482:LMK786485 LWG786482:LWG786485 MGC786482:MGC786485 MPY786482:MPY786485 MZU786482:MZU786485 NJQ786482:NJQ786485 NTM786482:NTM786485 ODI786482:ODI786485 ONE786482:ONE786485 OXA786482:OXA786485 PGW786482:PGW786485 PQS786482:PQS786485 QAO786482:QAO786485 QKK786482:QKK786485 QUG786482:QUG786485 REC786482:REC786485 RNY786482:RNY786485 RXU786482:RXU786485 SHQ786482:SHQ786485 SRM786482:SRM786485 TBI786482:TBI786485 TLE786482:TLE786485 TVA786482:TVA786485 UEW786482:UEW786485 UOS786482:UOS786485 UYO786482:UYO786485 VIK786482:VIK786485 VSG786482:VSG786485 WCC786482:WCC786485 WLY786482:WLY786485 WVU786482:WVU786485 M852018:M852021 JI852018:JI852021 TE852018:TE852021 ADA852018:ADA852021 AMW852018:AMW852021 AWS852018:AWS852021 BGO852018:BGO852021 BQK852018:BQK852021 CAG852018:CAG852021 CKC852018:CKC852021 CTY852018:CTY852021 DDU852018:DDU852021 DNQ852018:DNQ852021 DXM852018:DXM852021 EHI852018:EHI852021 ERE852018:ERE852021 FBA852018:FBA852021 FKW852018:FKW852021 FUS852018:FUS852021 GEO852018:GEO852021 GOK852018:GOK852021 GYG852018:GYG852021 HIC852018:HIC852021 HRY852018:HRY852021 IBU852018:IBU852021 ILQ852018:ILQ852021 IVM852018:IVM852021 JFI852018:JFI852021 JPE852018:JPE852021 JZA852018:JZA852021 KIW852018:KIW852021 KSS852018:KSS852021 LCO852018:LCO852021 LMK852018:LMK852021 LWG852018:LWG852021 MGC852018:MGC852021 MPY852018:MPY852021 MZU852018:MZU852021 NJQ852018:NJQ852021 NTM852018:NTM852021 ODI852018:ODI852021 ONE852018:ONE852021 OXA852018:OXA852021 PGW852018:PGW852021 PQS852018:PQS852021 QAO852018:QAO852021 QKK852018:QKK852021 QUG852018:QUG852021 REC852018:REC852021 RNY852018:RNY852021 RXU852018:RXU852021 SHQ852018:SHQ852021 SRM852018:SRM852021 TBI852018:TBI852021 TLE852018:TLE852021 TVA852018:TVA852021 UEW852018:UEW852021 UOS852018:UOS852021 UYO852018:UYO852021 VIK852018:VIK852021 VSG852018:VSG852021 WCC852018:WCC852021 WLY852018:WLY852021 WVU852018:WVU852021 M917554:M917557 JI917554:JI917557 TE917554:TE917557 ADA917554:ADA917557 AMW917554:AMW917557 AWS917554:AWS917557 BGO917554:BGO917557 BQK917554:BQK917557 CAG917554:CAG917557 CKC917554:CKC917557 CTY917554:CTY917557 DDU917554:DDU917557 DNQ917554:DNQ917557 DXM917554:DXM917557 EHI917554:EHI917557 ERE917554:ERE917557 FBA917554:FBA917557 FKW917554:FKW917557 FUS917554:FUS917557 GEO917554:GEO917557 GOK917554:GOK917557 GYG917554:GYG917557 HIC917554:HIC917557 HRY917554:HRY917557 IBU917554:IBU917557 ILQ917554:ILQ917557 IVM917554:IVM917557 JFI917554:JFI917557 JPE917554:JPE917557 JZA917554:JZA917557 KIW917554:KIW917557 KSS917554:KSS917557 LCO917554:LCO917557 LMK917554:LMK917557 LWG917554:LWG917557 MGC917554:MGC917557 MPY917554:MPY917557 MZU917554:MZU917557 NJQ917554:NJQ917557 NTM917554:NTM917557 ODI917554:ODI917557 ONE917554:ONE917557 OXA917554:OXA917557 PGW917554:PGW917557 PQS917554:PQS917557 QAO917554:QAO917557 QKK917554:QKK917557 QUG917554:QUG917557 REC917554:REC917557 RNY917554:RNY917557 RXU917554:RXU917557 SHQ917554:SHQ917557 SRM917554:SRM917557 TBI917554:TBI917557 TLE917554:TLE917557 TVA917554:TVA917557 UEW917554:UEW917557 UOS917554:UOS917557 UYO917554:UYO917557 VIK917554:VIK917557 VSG917554:VSG917557 WCC917554:WCC917557 WLY917554:WLY917557 WVU917554:WVU917557 M983090:M983093 JI983090:JI983093 TE983090:TE983093 ADA983090:ADA983093 AMW983090:AMW983093 AWS983090:AWS983093 BGO983090:BGO983093 BQK983090:BQK983093 CAG983090:CAG983093 CKC983090:CKC983093 CTY983090:CTY983093 DDU983090:DDU983093 DNQ983090:DNQ983093 DXM983090:DXM983093 EHI983090:EHI983093 ERE983090:ERE983093 FBA983090:FBA983093 FKW983090:FKW983093 FUS983090:FUS983093 GEO983090:GEO983093 GOK983090:GOK983093 GYG983090:GYG983093 HIC983090:HIC983093 HRY983090:HRY983093 IBU983090:IBU983093 ILQ983090:ILQ983093 IVM983090:IVM983093 JFI983090:JFI983093 JPE983090:JPE983093 JZA983090:JZA983093 KIW983090:KIW983093 KSS983090:KSS983093 LCO983090:LCO983093 LMK983090:LMK983093 LWG983090:LWG983093 MGC983090:MGC983093 MPY983090:MPY983093 MZU983090:MZU983093 NJQ983090:NJQ983093 NTM983090:NTM983093 ODI983090:ODI983093 ONE983090:ONE983093 OXA983090:OXA983093 PGW983090:PGW983093 PQS983090:PQS983093 QAO983090:QAO983093 QKK983090:QKK983093 QUG983090:QUG983093 REC983090:REC983093 RNY983090:RNY983093 RXU983090:RXU983093 SHQ983090:SHQ983093 SRM983090:SRM983093 TBI983090:TBI983093 TLE983090:TLE983093 TVA983090:TVA983093 UEW983090:UEW983093 UOS983090:UOS983093 UYO983090:UYO983093 VIK983090:VIK983093 VSG983090:VSG983093 WCC983090:WCC983093 WLY983090:WLY983093 WVU983090:WVU983093 I50:I53 JE50:JE53 TA50:TA53 ACW50:ACW53 AMS50:AMS53 AWO50:AWO53 BGK50:BGK53 BQG50:BQG53 CAC50:CAC53 CJY50:CJY53 CTU50:CTU53 DDQ50:DDQ53 DNM50:DNM53 DXI50:DXI53 EHE50:EHE53 ERA50:ERA53 FAW50:FAW53 FKS50:FKS53 FUO50:FUO53 GEK50:GEK53 GOG50:GOG53 GYC50:GYC53 HHY50:HHY53 HRU50:HRU53 IBQ50:IBQ53 ILM50:ILM53 IVI50:IVI53 JFE50:JFE53 JPA50:JPA53 JYW50:JYW53 KIS50:KIS53 KSO50:KSO53 LCK50:LCK53 LMG50:LMG53 LWC50:LWC53 MFY50:MFY53 MPU50:MPU53 MZQ50:MZQ53 NJM50:NJM53 NTI50:NTI53 ODE50:ODE53 ONA50:ONA53 OWW50:OWW53 PGS50:PGS53 PQO50:PQO53 QAK50:QAK53 QKG50:QKG53 QUC50:QUC53 RDY50:RDY53 RNU50:RNU53 RXQ50:RXQ53 SHM50:SHM53 SRI50:SRI53 TBE50:TBE53 TLA50:TLA53 TUW50:TUW53 UES50:UES53 UOO50:UOO53 UYK50:UYK53 VIG50:VIG53 VSC50:VSC53 WBY50:WBY53 WLU50:WLU53 WVQ50:WVQ53 I65586:I65589 JE65586:JE65589 TA65586:TA65589 ACW65586:ACW65589 AMS65586:AMS65589 AWO65586:AWO65589 BGK65586:BGK65589 BQG65586:BQG65589 CAC65586:CAC65589 CJY65586:CJY65589 CTU65586:CTU65589 DDQ65586:DDQ65589 DNM65586:DNM65589 DXI65586:DXI65589 EHE65586:EHE65589 ERA65586:ERA65589 FAW65586:FAW65589 FKS65586:FKS65589 FUO65586:FUO65589 GEK65586:GEK65589 GOG65586:GOG65589 GYC65586:GYC65589 HHY65586:HHY65589 HRU65586:HRU65589 IBQ65586:IBQ65589 ILM65586:ILM65589 IVI65586:IVI65589 JFE65586:JFE65589 JPA65586:JPA65589 JYW65586:JYW65589 KIS65586:KIS65589 KSO65586:KSO65589 LCK65586:LCK65589 LMG65586:LMG65589 LWC65586:LWC65589 MFY65586:MFY65589 MPU65586:MPU65589 MZQ65586:MZQ65589 NJM65586:NJM65589 NTI65586:NTI65589 ODE65586:ODE65589 ONA65586:ONA65589 OWW65586:OWW65589 PGS65586:PGS65589 PQO65586:PQO65589 QAK65586:QAK65589 QKG65586:QKG65589 QUC65586:QUC65589 RDY65586:RDY65589 RNU65586:RNU65589 RXQ65586:RXQ65589 SHM65586:SHM65589 SRI65586:SRI65589 TBE65586:TBE65589 TLA65586:TLA65589 TUW65586:TUW65589 UES65586:UES65589 UOO65586:UOO65589 UYK65586:UYK65589 VIG65586:VIG65589 VSC65586:VSC65589 WBY65586:WBY65589 WLU65586:WLU65589 WVQ65586:WVQ65589 I131122:I131125 JE131122:JE131125 TA131122:TA131125 ACW131122:ACW131125 AMS131122:AMS131125 AWO131122:AWO131125 BGK131122:BGK131125 BQG131122:BQG131125 CAC131122:CAC131125 CJY131122:CJY131125 CTU131122:CTU131125 DDQ131122:DDQ131125 DNM131122:DNM131125 DXI131122:DXI131125 EHE131122:EHE131125 ERA131122:ERA131125 FAW131122:FAW131125 FKS131122:FKS131125 FUO131122:FUO131125 GEK131122:GEK131125 GOG131122:GOG131125 GYC131122:GYC131125 HHY131122:HHY131125 HRU131122:HRU131125 IBQ131122:IBQ131125 ILM131122:ILM131125 IVI131122:IVI131125 JFE131122:JFE131125 JPA131122:JPA131125 JYW131122:JYW131125 KIS131122:KIS131125 KSO131122:KSO131125 LCK131122:LCK131125 LMG131122:LMG131125 LWC131122:LWC131125 MFY131122:MFY131125 MPU131122:MPU131125 MZQ131122:MZQ131125 NJM131122:NJM131125 NTI131122:NTI131125 ODE131122:ODE131125 ONA131122:ONA131125 OWW131122:OWW131125 PGS131122:PGS131125 PQO131122:PQO131125 QAK131122:QAK131125 QKG131122:QKG131125 QUC131122:QUC131125 RDY131122:RDY131125 RNU131122:RNU131125 RXQ131122:RXQ131125 SHM131122:SHM131125 SRI131122:SRI131125 TBE131122:TBE131125 TLA131122:TLA131125 TUW131122:TUW131125 UES131122:UES131125 UOO131122:UOO131125 UYK131122:UYK131125 VIG131122:VIG131125 VSC131122:VSC131125 WBY131122:WBY131125 WLU131122:WLU131125 WVQ131122:WVQ131125 I196658:I196661 JE196658:JE196661 TA196658:TA196661 ACW196658:ACW196661 AMS196658:AMS196661 AWO196658:AWO196661 BGK196658:BGK196661 BQG196658:BQG196661 CAC196658:CAC196661 CJY196658:CJY196661 CTU196658:CTU196661 DDQ196658:DDQ196661 DNM196658:DNM196661 DXI196658:DXI196661 EHE196658:EHE196661 ERA196658:ERA196661 FAW196658:FAW196661 FKS196658:FKS196661 FUO196658:FUO196661 GEK196658:GEK196661 GOG196658:GOG196661 GYC196658:GYC196661 HHY196658:HHY196661 HRU196658:HRU196661 IBQ196658:IBQ196661 ILM196658:ILM196661 IVI196658:IVI196661 JFE196658:JFE196661 JPA196658:JPA196661 JYW196658:JYW196661 KIS196658:KIS196661 KSO196658:KSO196661 LCK196658:LCK196661 LMG196658:LMG196661 LWC196658:LWC196661 MFY196658:MFY196661 MPU196658:MPU196661 MZQ196658:MZQ196661 NJM196658:NJM196661 NTI196658:NTI196661 ODE196658:ODE196661 ONA196658:ONA196661 OWW196658:OWW196661 PGS196658:PGS196661 PQO196658:PQO196661 QAK196658:QAK196661 QKG196658:QKG196661 QUC196658:QUC196661 RDY196658:RDY196661 RNU196658:RNU196661 RXQ196658:RXQ196661 SHM196658:SHM196661 SRI196658:SRI196661 TBE196658:TBE196661 TLA196658:TLA196661 TUW196658:TUW196661 UES196658:UES196661 UOO196658:UOO196661 UYK196658:UYK196661 VIG196658:VIG196661 VSC196658:VSC196661 WBY196658:WBY196661 WLU196658:WLU196661 WVQ196658:WVQ196661 I262194:I262197 JE262194:JE262197 TA262194:TA262197 ACW262194:ACW262197 AMS262194:AMS262197 AWO262194:AWO262197 BGK262194:BGK262197 BQG262194:BQG262197 CAC262194:CAC262197 CJY262194:CJY262197 CTU262194:CTU262197 DDQ262194:DDQ262197 DNM262194:DNM262197 DXI262194:DXI262197 EHE262194:EHE262197 ERA262194:ERA262197 FAW262194:FAW262197 FKS262194:FKS262197 FUO262194:FUO262197 GEK262194:GEK262197 GOG262194:GOG262197 GYC262194:GYC262197 HHY262194:HHY262197 HRU262194:HRU262197 IBQ262194:IBQ262197 ILM262194:ILM262197 IVI262194:IVI262197 JFE262194:JFE262197 JPA262194:JPA262197 JYW262194:JYW262197 KIS262194:KIS262197 KSO262194:KSO262197 LCK262194:LCK262197 LMG262194:LMG262197 LWC262194:LWC262197 MFY262194:MFY262197 MPU262194:MPU262197 MZQ262194:MZQ262197 NJM262194:NJM262197 NTI262194:NTI262197 ODE262194:ODE262197 ONA262194:ONA262197 OWW262194:OWW262197 PGS262194:PGS262197 PQO262194:PQO262197 QAK262194:QAK262197 QKG262194:QKG262197 QUC262194:QUC262197 RDY262194:RDY262197 RNU262194:RNU262197 RXQ262194:RXQ262197 SHM262194:SHM262197 SRI262194:SRI262197 TBE262194:TBE262197 TLA262194:TLA262197 TUW262194:TUW262197 UES262194:UES262197 UOO262194:UOO262197 UYK262194:UYK262197 VIG262194:VIG262197 VSC262194:VSC262197 WBY262194:WBY262197 WLU262194:WLU262197 WVQ262194:WVQ262197 I327730:I327733 JE327730:JE327733 TA327730:TA327733 ACW327730:ACW327733 AMS327730:AMS327733 AWO327730:AWO327733 BGK327730:BGK327733 BQG327730:BQG327733 CAC327730:CAC327733 CJY327730:CJY327733 CTU327730:CTU327733 DDQ327730:DDQ327733 DNM327730:DNM327733 DXI327730:DXI327733 EHE327730:EHE327733 ERA327730:ERA327733 FAW327730:FAW327733 FKS327730:FKS327733 FUO327730:FUO327733 GEK327730:GEK327733 GOG327730:GOG327733 GYC327730:GYC327733 HHY327730:HHY327733 HRU327730:HRU327733 IBQ327730:IBQ327733 ILM327730:ILM327733 IVI327730:IVI327733 JFE327730:JFE327733 JPA327730:JPA327733 JYW327730:JYW327733 KIS327730:KIS327733 KSO327730:KSO327733 LCK327730:LCK327733 LMG327730:LMG327733 LWC327730:LWC327733 MFY327730:MFY327733 MPU327730:MPU327733 MZQ327730:MZQ327733 NJM327730:NJM327733 NTI327730:NTI327733 ODE327730:ODE327733 ONA327730:ONA327733 OWW327730:OWW327733 PGS327730:PGS327733 PQO327730:PQO327733 QAK327730:QAK327733 QKG327730:QKG327733 QUC327730:QUC327733 RDY327730:RDY327733 RNU327730:RNU327733 RXQ327730:RXQ327733 SHM327730:SHM327733 SRI327730:SRI327733 TBE327730:TBE327733 TLA327730:TLA327733 TUW327730:TUW327733 UES327730:UES327733 UOO327730:UOO327733 UYK327730:UYK327733 VIG327730:VIG327733 VSC327730:VSC327733 WBY327730:WBY327733 WLU327730:WLU327733 WVQ327730:WVQ327733 I393266:I393269 JE393266:JE393269 TA393266:TA393269 ACW393266:ACW393269 AMS393266:AMS393269 AWO393266:AWO393269 BGK393266:BGK393269 BQG393266:BQG393269 CAC393266:CAC393269 CJY393266:CJY393269 CTU393266:CTU393269 DDQ393266:DDQ393269 DNM393266:DNM393269 DXI393266:DXI393269 EHE393266:EHE393269 ERA393266:ERA393269 FAW393266:FAW393269 FKS393266:FKS393269 FUO393266:FUO393269 GEK393266:GEK393269 GOG393266:GOG393269 GYC393266:GYC393269 HHY393266:HHY393269 HRU393266:HRU393269 IBQ393266:IBQ393269 ILM393266:ILM393269 IVI393266:IVI393269 JFE393266:JFE393269 JPA393266:JPA393269 JYW393266:JYW393269 KIS393266:KIS393269 KSO393266:KSO393269 LCK393266:LCK393269 LMG393266:LMG393269 LWC393266:LWC393269 MFY393266:MFY393269 MPU393266:MPU393269 MZQ393266:MZQ393269 NJM393266:NJM393269 NTI393266:NTI393269 ODE393266:ODE393269 ONA393266:ONA393269 OWW393266:OWW393269 PGS393266:PGS393269 PQO393266:PQO393269 QAK393266:QAK393269 QKG393266:QKG393269 QUC393266:QUC393269 RDY393266:RDY393269 RNU393266:RNU393269 RXQ393266:RXQ393269 SHM393266:SHM393269 SRI393266:SRI393269 TBE393266:TBE393269 TLA393266:TLA393269 TUW393266:TUW393269 UES393266:UES393269 UOO393266:UOO393269 UYK393266:UYK393269 VIG393266:VIG393269 VSC393266:VSC393269 WBY393266:WBY393269 WLU393266:WLU393269 WVQ393266:WVQ393269 I458802:I458805 JE458802:JE458805 TA458802:TA458805 ACW458802:ACW458805 AMS458802:AMS458805 AWO458802:AWO458805 BGK458802:BGK458805 BQG458802:BQG458805 CAC458802:CAC458805 CJY458802:CJY458805 CTU458802:CTU458805 DDQ458802:DDQ458805 DNM458802:DNM458805 DXI458802:DXI458805 EHE458802:EHE458805 ERA458802:ERA458805 FAW458802:FAW458805 FKS458802:FKS458805 FUO458802:FUO458805 GEK458802:GEK458805 GOG458802:GOG458805 GYC458802:GYC458805 HHY458802:HHY458805 HRU458802:HRU458805 IBQ458802:IBQ458805 ILM458802:ILM458805 IVI458802:IVI458805 JFE458802:JFE458805 JPA458802:JPA458805 JYW458802:JYW458805 KIS458802:KIS458805 KSO458802:KSO458805 LCK458802:LCK458805 LMG458802:LMG458805 LWC458802:LWC458805 MFY458802:MFY458805 MPU458802:MPU458805 MZQ458802:MZQ458805 NJM458802:NJM458805 NTI458802:NTI458805 ODE458802:ODE458805 ONA458802:ONA458805 OWW458802:OWW458805 PGS458802:PGS458805 PQO458802:PQO458805 QAK458802:QAK458805 QKG458802:QKG458805 QUC458802:QUC458805 RDY458802:RDY458805 RNU458802:RNU458805 RXQ458802:RXQ458805 SHM458802:SHM458805 SRI458802:SRI458805 TBE458802:TBE458805 TLA458802:TLA458805 TUW458802:TUW458805 UES458802:UES458805 UOO458802:UOO458805 UYK458802:UYK458805 VIG458802:VIG458805 VSC458802:VSC458805 WBY458802:WBY458805 WLU458802:WLU458805 WVQ458802:WVQ458805 I524338:I524341 JE524338:JE524341 TA524338:TA524341 ACW524338:ACW524341 AMS524338:AMS524341 AWO524338:AWO524341 BGK524338:BGK524341 BQG524338:BQG524341 CAC524338:CAC524341 CJY524338:CJY524341 CTU524338:CTU524341 DDQ524338:DDQ524341 DNM524338:DNM524341 DXI524338:DXI524341 EHE524338:EHE524341 ERA524338:ERA524341 FAW524338:FAW524341 FKS524338:FKS524341 FUO524338:FUO524341 GEK524338:GEK524341 GOG524338:GOG524341 GYC524338:GYC524341 HHY524338:HHY524341 HRU524338:HRU524341 IBQ524338:IBQ524341 ILM524338:ILM524341 IVI524338:IVI524341 JFE524338:JFE524341 JPA524338:JPA524341 JYW524338:JYW524341 KIS524338:KIS524341 KSO524338:KSO524341 LCK524338:LCK524341 LMG524338:LMG524341 LWC524338:LWC524341 MFY524338:MFY524341 MPU524338:MPU524341 MZQ524338:MZQ524341 NJM524338:NJM524341 NTI524338:NTI524341 ODE524338:ODE524341 ONA524338:ONA524341 OWW524338:OWW524341 PGS524338:PGS524341 PQO524338:PQO524341 QAK524338:QAK524341 QKG524338:QKG524341 QUC524338:QUC524341 RDY524338:RDY524341 RNU524338:RNU524341 RXQ524338:RXQ524341 SHM524338:SHM524341 SRI524338:SRI524341 TBE524338:TBE524341 TLA524338:TLA524341 TUW524338:TUW524341 UES524338:UES524341 UOO524338:UOO524341 UYK524338:UYK524341 VIG524338:VIG524341 VSC524338:VSC524341 WBY524338:WBY524341 WLU524338:WLU524341 WVQ524338:WVQ524341 I589874:I589877 JE589874:JE589877 TA589874:TA589877 ACW589874:ACW589877 AMS589874:AMS589877 AWO589874:AWO589877 BGK589874:BGK589877 BQG589874:BQG589877 CAC589874:CAC589877 CJY589874:CJY589877 CTU589874:CTU589877 DDQ589874:DDQ589877 DNM589874:DNM589877 DXI589874:DXI589877 EHE589874:EHE589877 ERA589874:ERA589877 FAW589874:FAW589877 FKS589874:FKS589877 FUO589874:FUO589877 GEK589874:GEK589877 GOG589874:GOG589877 GYC589874:GYC589877 HHY589874:HHY589877 HRU589874:HRU589877 IBQ589874:IBQ589877 ILM589874:ILM589877 IVI589874:IVI589877 JFE589874:JFE589877 JPA589874:JPA589877 JYW589874:JYW589877 KIS589874:KIS589877 KSO589874:KSO589877 LCK589874:LCK589877 LMG589874:LMG589877 LWC589874:LWC589877 MFY589874:MFY589877 MPU589874:MPU589877 MZQ589874:MZQ589877 NJM589874:NJM589877 NTI589874:NTI589877 ODE589874:ODE589877 ONA589874:ONA589877 OWW589874:OWW589877 PGS589874:PGS589877 PQO589874:PQO589877 QAK589874:QAK589877 QKG589874:QKG589877 QUC589874:QUC589877 RDY589874:RDY589877 RNU589874:RNU589877 RXQ589874:RXQ589877 SHM589874:SHM589877 SRI589874:SRI589877 TBE589874:TBE589877 TLA589874:TLA589877 TUW589874:TUW589877 UES589874:UES589877 UOO589874:UOO589877 UYK589874:UYK589877 VIG589874:VIG589877 VSC589874:VSC589877 WBY589874:WBY589877 WLU589874:WLU589877 WVQ589874:WVQ589877 I655410:I655413 JE655410:JE655413 TA655410:TA655413 ACW655410:ACW655413 AMS655410:AMS655413 AWO655410:AWO655413 BGK655410:BGK655413 BQG655410:BQG655413 CAC655410:CAC655413 CJY655410:CJY655413 CTU655410:CTU655413 DDQ655410:DDQ655413 DNM655410:DNM655413 DXI655410:DXI655413 EHE655410:EHE655413 ERA655410:ERA655413 FAW655410:FAW655413 FKS655410:FKS655413 FUO655410:FUO655413 GEK655410:GEK655413 GOG655410:GOG655413 GYC655410:GYC655413 HHY655410:HHY655413 HRU655410:HRU655413 IBQ655410:IBQ655413 ILM655410:ILM655413 IVI655410:IVI655413 JFE655410:JFE655413 JPA655410:JPA655413 JYW655410:JYW655413 KIS655410:KIS655413 KSO655410:KSO655413 LCK655410:LCK655413 LMG655410:LMG655413 LWC655410:LWC655413 MFY655410:MFY655413 MPU655410:MPU655413 MZQ655410:MZQ655413 NJM655410:NJM655413 NTI655410:NTI655413 ODE655410:ODE655413 ONA655410:ONA655413 OWW655410:OWW655413 PGS655410:PGS655413 PQO655410:PQO655413 QAK655410:QAK655413 QKG655410:QKG655413 QUC655410:QUC655413 RDY655410:RDY655413 RNU655410:RNU655413 RXQ655410:RXQ655413 SHM655410:SHM655413 SRI655410:SRI655413 TBE655410:TBE655413 TLA655410:TLA655413 TUW655410:TUW655413 UES655410:UES655413 UOO655410:UOO655413 UYK655410:UYK655413 VIG655410:VIG655413 VSC655410:VSC655413 WBY655410:WBY655413 WLU655410:WLU655413 WVQ655410:WVQ655413 I720946:I720949 JE720946:JE720949 TA720946:TA720949 ACW720946:ACW720949 AMS720946:AMS720949 AWO720946:AWO720949 BGK720946:BGK720949 BQG720946:BQG720949 CAC720946:CAC720949 CJY720946:CJY720949 CTU720946:CTU720949 DDQ720946:DDQ720949 DNM720946:DNM720949 DXI720946:DXI720949 EHE720946:EHE720949 ERA720946:ERA720949 FAW720946:FAW720949 FKS720946:FKS720949 FUO720946:FUO720949 GEK720946:GEK720949 GOG720946:GOG720949 GYC720946:GYC720949 HHY720946:HHY720949 HRU720946:HRU720949 IBQ720946:IBQ720949 ILM720946:ILM720949 IVI720946:IVI720949 JFE720946:JFE720949 JPA720946:JPA720949 JYW720946:JYW720949 KIS720946:KIS720949 KSO720946:KSO720949 LCK720946:LCK720949 LMG720946:LMG720949 LWC720946:LWC720949 MFY720946:MFY720949 MPU720946:MPU720949 MZQ720946:MZQ720949 NJM720946:NJM720949 NTI720946:NTI720949 ODE720946:ODE720949 ONA720946:ONA720949 OWW720946:OWW720949 PGS720946:PGS720949 PQO720946:PQO720949 QAK720946:QAK720949 QKG720946:QKG720949 QUC720946:QUC720949 RDY720946:RDY720949 RNU720946:RNU720949 RXQ720946:RXQ720949 SHM720946:SHM720949 SRI720946:SRI720949 TBE720946:TBE720949 TLA720946:TLA720949 TUW720946:TUW720949 UES720946:UES720949 UOO720946:UOO720949 UYK720946:UYK720949 VIG720946:VIG720949 VSC720946:VSC720949 WBY720946:WBY720949 WLU720946:WLU720949 WVQ720946:WVQ720949 I786482:I786485 JE786482:JE786485 TA786482:TA786485 ACW786482:ACW786485 AMS786482:AMS786485 AWO786482:AWO786485 BGK786482:BGK786485 BQG786482:BQG786485 CAC786482:CAC786485 CJY786482:CJY786485 CTU786482:CTU786485 DDQ786482:DDQ786485 DNM786482:DNM786485 DXI786482:DXI786485 EHE786482:EHE786485 ERA786482:ERA786485 FAW786482:FAW786485 FKS786482:FKS786485 FUO786482:FUO786485 GEK786482:GEK786485 GOG786482:GOG786485 GYC786482:GYC786485 HHY786482:HHY786485 HRU786482:HRU786485 IBQ786482:IBQ786485 ILM786482:ILM786485 IVI786482:IVI786485 JFE786482:JFE786485 JPA786482:JPA786485 JYW786482:JYW786485 KIS786482:KIS786485 KSO786482:KSO786485 LCK786482:LCK786485 LMG786482:LMG786485 LWC786482:LWC786485 MFY786482:MFY786485 MPU786482:MPU786485 MZQ786482:MZQ786485 NJM786482:NJM786485 NTI786482:NTI786485 ODE786482:ODE786485 ONA786482:ONA786485 OWW786482:OWW786485 PGS786482:PGS786485 PQO786482:PQO786485 QAK786482:QAK786485 QKG786482:QKG786485 QUC786482:QUC786485 RDY786482:RDY786485 RNU786482:RNU786485 RXQ786482:RXQ786485 SHM786482:SHM786485 SRI786482:SRI786485 TBE786482:TBE786485 TLA786482:TLA786485 TUW786482:TUW786485 UES786482:UES786485 UOO786482:UOO786485 UYK786482:UYK786485 VIG786482:VIG786485 VSC786482:VSC786485 WBY786482:WBY786485 WLU786482:WLU786485 WVQ786482:WVQ786485 I852018:I852021 JE852018:JE852021 TA852018:TA852021 ACW852018:ACW852021 AMS852018:AMS852021 AWO852018:AWO852021 BGK852018:BGK852021 BQG852018:BQG852021 CAC852018:CAC852021 CJY852018:CJY852021 CTU852018:CTU852021 DDQ852018:DDQ852021 DNM852018:DNM852021 DXI852018:DXI852021 EHE852018:EHE852021 ERA852018:ERA852021 FAW852018:FAW852021 FKS852018:FKS852021 FUO852018:FUO852021 GEK852018:GEK852021 GOG852018:GOG852021 GYC852018:GYC852021 HHY852018:HHY852021 HRU852018:HRU852021 IBQ852018:IBQ852021 ILM852018:ILM852021 IVI852018:IVI852021 JFE852018:JFE852021 JPA852018:JPA852021 JYW852018:JYW852021 KIS852018:KIS852021 KSO852018:KSO852021 LCK852018:LCK852021 LMG852018:LMG852021 LWC852018:LWC852021 MFY852018:MFY852021 MPU852018:MPU852021 MZQ852018:MZQ852021 NJM852018:NJM852021 NTI852018:NTI852021 ODE852018:ODE852021 ONA852018:ONA852021 OWW852018:OWW852021 PGS852018:PGS852021 PQO852018:PQO852021 QAK852018:QAK852021 QKG852018:QKG852021 QUC852018:QUC852021 RDY852018:RDY852021 RNU852018:RNU852021 RXQ852018:RXQ852021 SHM852018:SHM852021 SRI852018:SRI852021 TBE852018:TBE852021 TLA852018:TLA852021 TUW852018:TUW852021 UES852018:UES852021 UOO852018:UOO852021 UYK852018:UYK852021 VIG852018:VIG852021 VSC852018:VSC852021 WBY852018:WBY852021 WLU852018:WLU852021 WVQ852018:WVQ852021 I917554:I917557 JE917554:JE917557 TA917554:TA917557 ACW917554:ACW917557 AMS917554:AMS917557 AWO917554:AWO917557 BGK917554:BGK917557 BQG917554:BQG917557 CAC917554:CAC917557 CJY917554:CJY917557 CTU917554:CTU917557 DDQ917554:DDQ917557 DNM917554:DNM917557 DXI917554:DXI917557 EHE917554:EHE917557 ERA917554:ERA917557 FAW917554:FAW917557 FKS917554:FKS917557 FUO917554:FUO917557 GEK917554:GEK917557 GOG917554:GOG917557 GYC917554:GYC917557 HHY917554:HHY917557 HRU917554:HRU917557 IBQ917554:IBQ917557 ILM917554:ILM917557 IVI917554:IVI917557 JFE917554:JFE917557 JPA917554:JPA917557 JYW917554:JYW917557 KIS917554:KIS917557 KSO917554:KSO917557 LCK917554:LCK917557 LMG917554:LMG917557 LWC917554:LWC917557 MFY917554:MFY917557 MPU917554:MPU917557 MZQ917554:MZQ917557 NJM917554:NJM917557 NTI917554:NTI917557 ODE917554:ODE917557 ONA917554:ONA917557 OWW917554:OWW917557 PGS917554:PGS917557 PQO917554:PQO917557 QAK917554:QAK917557 QKG917554:QKG917557 QUC917554:QUC917557 RDY917554:RDY917557 RNU917554:RNU917557 RXQ917554:RXQ917557 SHM917554:SHM917557 SRI917554:SRI917557 TBE917554:TBE917557 TLA917554:TLA917557 TUW917554:TUW917557 UES917554:UES917557 UOO917554:UOO917557 UYK917554:UYK917557 VIG917554:VIG917557 VSC917554:VSC917557 WBY917554:WBY917557 WLU917554:WLU917557 WVQ917554:WVQ917557 I983090:I983093 JE983090:JE983093 TA983090:TA983093 ACW983090:ACW983093 AMS983090:AMS983093 AWO983090:AWO983093 BGK983090:BGK983093 BQG983090:BQG983093 CAC983090:CAC983093 CJY983090:CJY983093 CTU983090:CTU983093 DDQ983090:DDQ983093 DNM983090:DNM983093 DXI983090:DXI983093 EHE983090:EHE983093 ERA983090:ERA983093 FAW983090:FAW983093 FKS983090:FKS983093 FUO983090:FUO983093 GEK983090:GEK983093 GOG983090:GOG983093 GYC983090:GYC983093 HHY983090:HHY983093 HRU983090:HRU983093 IBQ983090:IBQ983093 ILM983090:ILM983093 IVI983090:IVI983093 JFE983090:JFE983093 JPA983090:JPA983093 JYW983090:JYW983093 KIS983090:KIS983093 KSO983090:KSO983093 LCK983090:LCK983093 LMG983090:LMG983093 LWC983090:LWC983093 MFY983090:MFY983093 MPU983090:MPU983093 MZQ983090:MZQ983093 NJM983090:NJM983093 NTI983090:NTI983093 ODE983090:ODE983093 ONA983090:ONA983093 OWW983090:OWW983093 PGS983090:PGS983093 PQO983090:PQO983093 QAK983090:QAK983093 QKG983090:QKG983093 QUC983090:QUC983093 RDY983090:RDY983093 RNU983090:RNU983093 RXQ983090:RXQ983093 SHM983090:SHM983093 SRI983090:SRI983093 TBE983090:TBE983093 TLA983090:TLA983093 TUW983090:TUW983093 UES983090:UES983093 UOO983090:UOO983093 UYK983090:UYK983093 VIG983090:VIG983093 VSC983090:VSC983093 WBY983090:WBY983093 WLU983090:WLU983093 WVQ983090:WVQ983093 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H65590 JD65590 SZ65590 ACV65590 AMR65590 AWN65590 BGJ65590 BQF65590 CAB65590 CJX65590 CTT65590 DDP65590 DNL65590 DXH65590 EHD65590 EQZ65590 FAV65590 FKR65590 FUN65590 GEJ65590 GOF65590 GYB65590 HHX65590 HRT65590 IBP65590 ILL65590 IVH65590 JFD65590 JOZ65590 JYV65590 KIR65590 KSN65590 LCJ65590 LMF65590 LWB65590 MFX65590 MPT65590 MZP65590 NJL65590 NTH65590 ODD65590 OMZ65590 OWV65590 PGR65590 PQN65590 QAJ65590 QKF65590 QUB65590 RDX65590 RNT65590 RXP65590 SHL65590 SRH65590 TBD65590 TKZ65590 TUV65590 UER65590 UON65590 UYJ65590 VIF65590 VSB65590 WBX65590 WLT65590 WVP65590 H131126 JD131126 SZ131126 ACV131126 AMR131126 AWN131126 BGJ131126 BQF131126 CAB131126 CJX131126 CTT131126 DDP131126 DNL131126 DXH131126 EHD131126 EQZ131126 FAV131126 FKR131126 FUN131126 GEJ131126 GOF131126 GYB131126 HHX131126 HRT131126 IBP131126 ILL131126 IVH131126 JFD131126 JOZ131126 JYV131126 KIR131126 KSN131126 LCJ131126 LMF131126 LWB131126 MFX131126 MPT131126 MZP131126 NJL131126 NTH131126 ODD131126 OMZ131126 OWV131126 PGR131126 PQN131126 QAJ131126 QKF131126 QUB131126 RDX131126 RNT131126 RXP131126 SHL131126 SRH131126 TBD131126 TKZ131126 TUV131126 UER131126 UON131126 UYJ131126 VIF131126 VSB131126 WBX131126 WLT131126 WVP131126 H196662 JD196662 SZ196662 ACV196662 AMR196662 AWN196662 BGJ196662 BQF196662 CAB196662 CJX196662 CTT196662 DDP196662 DNL196662 DXH196662 EHD196662 EQZ196662 FAV196662 FKR196662 FUN196662 GEJ196662 GOF196662 GYB196662 HHX196662 HRT196662 IBP196662 ILL196662 IVH196662 JFD196662 JOZ196662 JYV196662 KIR196662 KSN196662 LCJ196662 LMF196662 LWB196662 MFX196662 MPT196662 MZP196662 NJL196662 NTH196662 ODD196662 OMZ196662 OWV196662 PGR196662 PQN196662 QAJ196662 QKF196662 QUB196662 RDX196662 RNT196662 RXP196662 SHL196662 SRH196662 TBD196662 TKZ196662 TUV196662 UER196662 UON196662 UYJ196662 VIF196662 VSB196662 WBX196662 WLT196662 WVP196662 H262198 JD262198 SZ262198 ACV262198 AMR262198 AWN262198 BGJ262198 BQF262198 CAB262198 CJX262198 CTT262198 DDP262198 DNL262198 DXH262198 EHD262198 EQZ262198 FAV262198 FKR262198 FUN262198 GEJ262198 GOF262198 GYB262198 HHX262198 HRT262198 IBP262198 ILL262198 IVH262198 JFD262198 JOZ262198 JYV262198 KIR262198 KSN262198 LCJ262198 LMF262198 LWB262198 MFX262198 MPT262198 MZP262198 NJL262198 NTH262198 ODD262198 OMZ262198 OWV262198 PGR262198 PQN262198 QAJ262198 QKF262198 QUB262198 RDX262198 RNT262198 RXP262198 SHL262198 SRH262198 TBD262198 TKZ262198 TUV262198 UER262198 UON262198 UYJ262198 VIF262198 VSB262198 WBX262198 WLT262198 WVP262198 H327734 JD327734 SZ327734 ACV327734 AMR327734 AWN327734 BGJ327734 BQF327734 CAB327734 CJX327734 CTT327734 DDP327734 DNL327734 DXH327734 EHD327734 EQZ327734 FAV327734 FKR327734 FUN327734 GEJ327734 GOF327734 GYB327734 HHX327734 HRT327734 IBP327734 ILL327734 IVH327734 JFD327734 JOZ327734 JYV327734 KIR327734 KSN327734 LCJ327734 LMF327734 LWB327734 MFX327734 MPT327734 MZP327734 NJL327734 NTH327734 ODD327734 OMZ327734 OWV327734 PGR327734 PQN327734 QAJ327734 QKF327734 QUB327734 RDX327734 RNT327734 RXP327734 SHL327734 SRH327734 TBD327734 TKZ327734 TUV327734 UER327734 UON327734 UYJ327734 VIF327734 VSB327734 WBX327734 WLT327734 WVP327734 H393270 JD393270 SZ393270 ACV393270 AMR393270 AWN393270 BGJ393270 BQF393270 CAB393270 CJX393270 CTT393270 DDP393270 DNL393270 DXH393270 EHD393270 EQZ393270 FAV393270 FKR393270 FUN393270 GEJ393270 GOF393270 GYB393270 HHX393270 HRT393270 IBP393270 ILL393270 IVH393270 JFD393270 JOZ393270 JYV393270 KIR393270 KSN393270 LCJ393270 LMF393270 LWB393270 MFX393270 MPT393270 MZP393270 NJL393270 NTH393270 ODD393270 OMZ393270 OWV393270 PGR393270 PQN393270 QAJ393270 QKF393270 QUB393270 RDX393270 RNT393270 RXP393270 SHL393270 SRH393270 TBD393270 TKZ393270 TUV393270 UER393270 UON393270 UYJ393270 VIF393270 VSB393270 WBX393270 WLT393270 WVP393270 H458806 JD458806 SZ458806 ACV458806 AMR458806 AWN458806 BGJ458806 BQF458806 CAB458806 CJX458806 CTT458806 DDP458806 DNL458806 DXH458806 EHD458806 EQZ458806 FAV458806 FKR458806 FUN458806 GEJ458806 GOF458806 GYB458806 HHX458806 HRT458806 IBP458806 ILL458806 IVH458806 JFD458806 JOZ458806 JYV458806 KIR458806 KSN458806 LCJ458806 LMF458806 LWB458806 MFX458806 MPT458806 MZP458806 NJL458806 NTH458806 ODD458806 OMZ458806 OWV458806 PGR458806 PQN458806 QAJ458806 QKF458806 QUB458806 RDX458806 RNT458806 RXP458806 SHL458806 SRH458806 TBD458806 TKZ458806 TUV458806 UER458806 UON458806 UYJ458806 VIF458806 VSB458806 WBX458806 WLT458806 WVP458806 H524342 JD524342 SZ524342 ACV524342 AMR524342 AWN524342 BGJ524342 BQF524342 CAB524342 CJX524342 CTT524342 DDP524342 DNL524342 DXH524342 EHD524342 EQZ524342 FAV524342 FKR524342 FUN524342 GEJ524342 GOF524342 GYB524342 HHX524342 HRT524342 IBP524342 ILL524342 IVH524342 JFD524342 JOZ524342 JYV524342 KIR524342 KSN524342 LCJ524342 LMF524342 LWB524342 MFX524342 MPT524342 MZP524342 NJL524342 NTH524342 ODD524342 OMZ524342 OWV524342 PGR524342 PQN524342 QAJ524342 QKF524342 QUB524342 RDX524342 RNT524342 RXP524342 SHL524342 SRH524342 TBD524342 TKZ524342 TUV524342 UER524342 UON524342 UYJ524342 VIF524342 VSB524342 WBX524342 WLT524342 WVP524342 H589878 JD589878 SZ589878 ACV589878 AMR589878 AWN589878 BGJ589878 BQF589878 CAB589878 CJX589878 CTT589878 DDP589878 DNL589878 DXH589878 EHD589878 EQZ589878 FAV589878 FKR589878 FUN589878 GEJ589878 GOF589878 GYB589878 HHX589878 HRT589878 IBP589878 ILL589878 IVH589878 JFD589878 JOZ589878 JYV589878 KIR589878 KSN589878 LCJ589878 LMF589878 LWB589878 MFX589878 MPT589878 MZP589878 NJL589878 NTH589878 ODD589878 OMZ589878 OWV589878 PGR589878 PQN589878 QAJ589878 QKF589878 QUB589878 RDX589878 RNT589878 RXP589878 SHL589878 SRH589878 TBD589878 TKZ589878 TUV589878 UER589878 UON589878 UYJ589878 VIF589878 VSB589878 WBX589878 WLT589878 WVP589878 H655414 JD655414 SZ655414 ACV655414 AMR655414 AWN655414 BGJ655414 BQF655414 CAB655414 CJX655414 CTT655414 DDP655414 DNL655414 DXH655414 EHD655414 EQZ655414 FAV655414 FKR655414 FUN655414 GEJ655414 GOF655414 GYB655414 HHX655414 HRT655414 IBP655414 ILL655414 IVH655414 JFD655414 JOZ655414 JYV655414 KIR655414 KSN655414 LCJ655414 LMF655414 LWB655414 MFX655414 MPT655414 MZP655414 NJL655414 NTH655414 ODD655414 OMZ655414 OWV655414 PGR655414 PQN655414 QAJ655414 QKF655414 QUB655414 RDX655414 RNT655414 RXP655414 SHL655414 SRH655414 TBD655414 TKZ655414 TUV655414 UER655414 UON655414 UYJ655414 VIF655414 VSB655414 WBX655414 WLT655414 WVP655414 H720950 JD720950 SZ720950 ACV720950 AMR720950 AWN720950 BGJ720950 BQF720950 CAB720950 CJX720950 CTT720950 DDP720950 DNL720950 DXH720950 EHD720950 EQZ720950 FAV720950 FKR720950 FUN720950 GEJ720950 GOF720950 GYB720950 HHX720950 HRT720950 IBP720950 ILL720950 IVH720950 JFD720950 JOZ720950 JYV720950 KIR720950 KSN720950 LCJ720950 LMF720950 LWB720950 MFX720950 MPT720950 MZP720950 NJL720950 NTH720950 ODD720950 OMZ720950 OWV720950 PGR720950 PQN720950 QAJ720950 QKF720950 QUB720950 RDX720950 RNT720950 RXP720950 SHL720950 SRH720950 TBD720950 TKZ720950 TUV720950 UER720950 UON720950 UYJ720950 VIF720950 VSB720950 WBX720950 WLT720950 WVP720950 H786486 JD786486 SZ786486 ACV786486 AMR786486 AWN786486 BGJ786486 BQF786486 CAB786486 CJX786486 CTT786486 DDP786486 DNL786486 DXH786486 EHD786486 EQZ786486 FAV786486 FKR786486 FUN786486 GEJ786486 GOF786486 GYB786486 HHX786486 HRT786486 IBP786486 ILL786486 IVH786486 JFD786486 JOZ786486 JYV786486 KIR786486 KSN786486 LCJ786486 LMF786486 LWB786486 MFX786486 MPT786486 MZP786486 NJL786486 NTH786486 ODD786486 OMZ786486 OWV786486 PGR786486 PQN786486 QAJ786486 QKF786486 QUB786486 RDX786486 RNT786486 RXP786486 SHL786486 SRH786486 TBD786486 TKZ786486 TUV786486 UER786486 UON786486 UYJ786486 VIF786486 VSB786486 WBX786486 WLT786486 WVP786486 H852022 JD852022 SZ852022 ACV852022 AMR852022 AWN852022 BGJ852022 BQF852022 CAB852022 CJX852022 CTT852022 DDP852022 DNL852022 DXH852022 EHD852022 EQZ852022 FAV852022 FKR852022 FUN852022 GEJ852022 GOF852022 GYB852022 HHX852022 HRT852022 IBP852022 ILL852022 IVH852022 JFD852022 JOZ852022 JYV852022 KIR852022 KSN852022 LCJ852022 LMF852022 LWB852022 MFX852022 MPT852022 MZP852022 NJL852022 NTH852022 ODD852022 OMZ852022 OWV852022 PGR852022 PQN852022 QAJ852022 QKF852022 QUB852022 RDX852022 RNT852022 RXP852022 SHL852022 SRH852022 TBD852022 TKZ852022 TUV852022 UER852022 UON852022 UYJ852022 VIF852022 VSB852022 WBX852022 WLT852022 WVP852022 H917558 JD917558 SZ917558 ACV917558 AMR917558 AWN917558 BGJ917558 BQF917558 CAB917558 CJX917558 CTT917558 DDP917558 DNL917558 DXH917558 EHD917558 EQZ917558 FAV917558 FKR917558 FUN917558 GEJ917558 GOF917558 GYB917558 HHX917558 HRT917558 IBP917558 ILL917558 IVH917558 JFD917558 JOZ917558 JYV917558 KIR917558 KSN917558 LCJ917558 LMF917558 LWB917558 MFX917558 MPT917558 MZP917558 NJL917558 NTH917558 ODD917558 OMZ917558 OWV917558 PGR917558 PQN917558 QAJ917558 QKF917558 QUB917558 RDX917558 RNT917558 RXP917558 SHL917558 SRH917558 TBD917558 TKZ917558 TUV917558 UER917558 UON917558 UYJ917558 VIF917558 VSB917558 WBX917558 WLT917558 WVP917558 H983094 JD983094 SZ983094 ACV983094 AMR983094 AWN983094 BGJ983094 BQF983094 CAB983094 CJX983094 CTT983094 DDP983094 DNL983094 DXH983094 EHD983094 EQZ983094 FAV983094 FKR983094 FUN983094 GEJ983094 GOF983094 GYB983094 HHX983094 HRT983094 IBP983094 ILL983094 IVH983094 JFD983094 JOZ983094 JYV983094 KIR983094 KSN983094 LCJ983094 LMF983094 LWB983094 MFX983094 MPT983094 MZP983094 NJL983094 NTH983094 ODD983094 OMZ983094 OWV983094 PGR983094 PQN983094 QAJ983094 QKF983094 QUB983094 RDX983094 RNT983094 RXP983094 SHL983094 SRH983094 TBD983094 TKZ983094 TUV983094 UER983094 UON983094 UYJ983094 VIF983094 VSB983094 WBX983094 WLT983094 WVP983094 K56:K58 JG56:JG58 TC56:TC58 ACY56:ACY58 AMU56:AMU58 AWQ56:AWQ58 BGM56:BGM58 BQI56:BQI58 CAE56:CAE58 CKA56:CKA58 CTW56:CTW58 DDS56:DDS58 DNO56:DNO58 DXK56:DXK58 EHG56:EHG58 ERC56:ERC58 FAY56:FAY58 FKU56:FKU58 FUQ56:FUQ58 GEM56:GEM58 GOI56:GOI58 GYE56:GYE58 HIA56:HIA58 HRW56:HRW58 IBS56:IBS58 ILO56:ILO58 IVK56:IVK58 JFG56:JFG58 JPC56:JPC58 JYY56:JYY58 KIU56:KIU58 KSQ56:KSQ58 LCM56:LCM58 LMI56:LMI58 LWE56:LWE58 MGA56:MGA58 MPW56:MPW58 MZS56:MZS58 NJO56:NJO58 NTK56:NTK58 ODG56:ODG58 ONC56:ONC58 OWY56:OWY58 PGU56:PGU58 PQQ56:PQQ58 QAM56:QAM58 QKI56:QKI58 QUE56:QUE58 REA56:REA58 RNW56:RNW58 RXS56:RXS58 SHO56:SHO58 SRK56:SRK58 TBG56:TBG58 TLC56:TLC58 TUY56:TUY58 UEU56:UEU58 UOQ56:UOQ58 UYM56:UYM58 VII56:VII58 VSE56:VSE58 WCA56:WCA58 WLW56:WLW58 WVS56:WVS58 K65592:K65594 JG65592:JG65594 TC65592:TC65594 ACY65592:ACY65594 AMU65592:AMU65594 AWQ65592:AWQ65594 BGM65592:BGM65594 BQI65592:BQI65594 CAE65592:CAE65594 CKA65592:CKA65594 CTW65592:CTW65594 DDS65592:DDS65594 DNO65592:DNO65594 DXK65592:DXK65594 EHG65592:EHG65594 ERC65592:ERC65594 FAY65592:FAY65594 FKU65592:FKU65594 FUQ65592:FUQ65594 GEM65592:GEM65594 GOI65592:GOI65594 GYE65592:GYE65594 HIA65592:HIA65594 HRW65592:HRW65594 IBS65592:IBS65594 ILO65592:ILO65594 IVK65592:IVK65594 JFG65592:JFG65594 JPC65592:JPC65594 JYY65592:JYY65594 KIU65592:KIU65594 KSQ65592:KSQ65594 LCM65592:LCM65594 LMI65592:LMI65594 LWE65592:LWE65594 MGA65592:MGA65594 MPW65592:MPW65594 MZS65592:MZS65594 NJO65592:NJO65594 NTK65592:NTK65594 ODG65592:ODG65594 ONC65592:ONC65594 OWY65592:OWY65594 PGU65592:PGU65594 PQQ65592:PQQ65594 QAM65592:QAM65594 QKI65592:QKI65594 QUE65592:QUE65594 REA65592:REA65594 RNW65592:RNW65594 RXS65592:RXS65594 SHO65592:SHO65594 SRK65592:SRK65594 TBG65592:TBG65594 TLC65592:TLC65594 TUY65592:TUY65594 UEU65592:UEU65594 UOQ65592:UOQ65594 UYM65592:UYM65594 VII65592:VII65594 VSE65592:VSE65594 WCA65592:WCA65594 WLW65592:WLW65594 WVS65592:WVS65594 K131128:K131130 JG131128:JG131130 TC131128:TC131130 ACY131128:ACY131130 AMU131128:AMU131130 AWQ131128:AWQ131130 BGM131128:BGM131130 BQI131128:BQI131130 CAE131128:CAE131130 CKA131128:CKA131130 CTW131128:CTW131130 DDS131128:DDS131130 DNO131128:DNO131130 DXK131128:DXK131130 EHG131128:EHG131130 ERC131128:ERC131130 FAY131128:FAY131130 FKU131128:FKU131130 FUQ131128:FUQ131130 GEM131128:GEM131130 GOI131128:GOI131130 GYE131128:GYE131130 HIA131128:HIA131130 HRW131128:HRW131130 IBS131128:IBS131130 ILO131128:ILO131130 IVK131128:IVK131130 JFG131128:JFG131130 JPC131128:JPC131130 JYY131128:JYY131130 KIU131128:KIU131130 KSQ131128:KSQ131130 LCM131128:LCM131130 LMI131128:LMI131130 LWE131128:LWE131130 MGA131128:MGA131130 MPW131128:MPW131130 MZS131128:MZS131130 NJO131128:NJO131130 NTK131128:NTK131130 ODG131128:ODG131130 ONC131128:ONC131130 OWY131128:OWY131130 PGU131128:PGU131130 PQQ131128:PQQ131130 QAM131128:QAM131130 QKI131128:QKI131130 QUE131128:QUE131130 REA131128:REA131130 RNW131128:RNW131130 RXS131128:RXS131130 SHO131128:SHO131130 SRK131128:SRK131130 TBG131128:TBG131130 TLC131128:TLC131130 TUY131128:TUY131130 UEU131128:UEU131130 UOQ131128:UOQ131130 UYM131128:UYM131130 VII131128:VII131130 VSE131128:VSE131130 WCA131128:WCA131130 WLW131128:WLW131130 WVS131128:WVS131130 K196664:K196666 JG196664:JG196666 TC196664:TC196666 ACY196664:ACY196666 AMU196664:AMU196666 AWQ196664:AWQ196666 BGM196664:BGM196666 BQI196664:BQI196666 CAE196664:CAE196666 CKA196664:CKA196666 CTW196664:CTW196666 DDS196664:DDS196666 DNO196664:DNO196666 DXK196664:DXK196666 EHG196664:EHG196666 ERC196664:ERC196666 FAY196664:FAY196666 FKU196664:FKU196666 FUQ196664:FUQ196666 GEM196664:GEM196666 GOI196664:GOI196666 GYE196664:GYE196666 HIA196664:HIA196666 HRW196664:HRW196666 IBS196664:IBS196666 ILO196664:ILO196666 IVK196664:IVK196666 JFG196664:JFG196666 JPC196664:JPC196666 JYY196664:JYY196666 KIU196664:KIU196666 KSQ196664:KSQ196666 LCM196664:LCM196666 LMI196664:LMI196666 LWE196664:LWE196666 MGA196664:MGA196666 MPW196664:MPW196666 MZS196664:MZS196666 NJO196664:NJO196666 NTK196664:NTK196666 ODG196664:ODG196666 ONC196664:ONC196666 OWY196664:OWY196666 PGU196664:PGU196666 PQQ196664:PQQ196666 QAM196664:QAM196666 QKI196664:QKI196666 QUE196664:QUE196666 REA196664:REA196666 RNW196664:RNW196666 RXS196664:RXS196666 SHO196664:SHO196666 SRK196664:SRK196666 TBG196664:TBG196666 TLC196664:TLC196666 TUY196664:TUY196666 UEU196664:UEU196666 UOQ196664:UOQ196666 UYM196664:UYM196666 VII196664:VII196666 VSE196664:VSE196666 WCA196664:WCA196666 WLW196664:WLW196666 WVS196664:WVS196666 K262200:K262202 JG262200:JG262202 TC262200:TC262202 ACY262200:ACY262202 AMU262200:AMU262202 AWQ262200:AWQ262202 BGM262200:BGM262202 BQI262200:BQI262202 CAE262200:CAE262202 CKA262200:CKA262202 CTW262200:CTW262202 DDS262200:DDS262202 DNO262200:DNO262202 DXK262200:DXK262202 EHG262200:EHG262202 ERC262200:ERC262202 FAY262200:FAY262202 FKU262200:FKU262202 FUQ262200:FUQ262202 GEM262200:GEM262202 GOI262200:GOI262202 GYE262200:GYE262202 HIA262200:HIA262202 HRW262200:HRW262202 IBS262200:IBS262202 ILO262200:ILO262202 IVK262200:IVK262202 JFG262200:JFG262202 JPC262200:JPC262202 JYY262200:JYY262202 KIU262200:KIU262202 KSQ262200:KSQ262202 LCM262200:LCM262202 LMI262200:LMI262202 LWE262200:LWE262202 MGA262200:MGA262202 MPW262200:MPW262202 MZS262200:MZS262202 NJO262200:NJO262202 NTK262200:NTK262202 ODG262200:ODG262202 ONC262200:ONC262202 OWY262200:OWY262202 PGU262200:PGU262202 PQQ262200:PQQ262202 QAM262200:QAM262202 QKI262200:QKI262202 QUE262200:QUE262202 REA262200:REA262202 RNW262200:RNW262202 RXS262200:RXS262202 SHO262200:SHO262202 SRK262200:SRK262202 TBG262200:TBG262202 TLC262200:TLC262202 TUY262200:TUY262202 UEU262200:UEU262202 UOQ262200:UOQ262202 UYM262200:UYM262202 VII262200:VII262202 VSE262200:VSE262202 WCA262200:WCA262202 WLW262200:WLW262202 WVS262200:WVS262202 K327736:K327738 JG327736:JG327738 TC327736:TC327738 ACY327736:ACY327738 AMU327736:AMU327738 AWQ327736:AWQ327738 BGM327736:BGM327738 BQI327736:BQI327738 CAE327736:CAE327738 CKA327736:CKA327738 CTW327736:CTW327738 DDS327736:DDS327738 DNO327736:DNO327738 DXK327736:DXK327738 EHG327736:EHG327738 ERC327736:ERC327738 FAY327736:FAY327738 FKU327736:FKU327738 FUQ327736:FUQ327738 GEM327736:GEM327738 GOI327736:GOI327738 GYE327736:GYE327738 HIA327736:HIA327738 HRW327736:HRW327738 IBS327736:IBS327738 ILO327736:ILO327738 IVK327736:IVK327738 JFG327736:JFG327738 JPC327736:JPC327738 JYY327736:JYY327738 KIU327736:KIU327738 KSQ327736:KSQ327738 LCM327736:LCM327738 LMI327736:LMI327738 LWE327736:LWE327738 MGA327736:MGA327738 MPW327736:MPW327738 MZS327736:MZS327738 NJO327736:NJO327738 NTK327736:NTK327738 ODG327736:ODG327738 ONC327736:ONC327738 OWY327736:OWY327738 PGU327736:PGU327738 PQQ327736:PQQ327738 QAM327736:QAM327738 QKI327736:QKI327738 QUE327736:QUE327738 REA327736:REA327738 RNW327736:RNW327738 RXS327736:RXS327738 SHO327736:SHO327738 SRK327736:SRK327738 TBG327736:TBG327738 TLC327736:TLC327738 TUY327736:TUY327738 UEU327736:UEU327738 UOQ327736:UOQ327738 UYM327736:UYM327738 VII327736:VII327738 VSE327736:VSE327738 WCA327736:WCA327738 WLW327736:WLW327738 WVS327736:WVS327738 K393272:K393274 JG393272:JG393274 TC393272:TC393274 ACY393272:ACY393274 AMU393272:AMU393274 AWQ393272:AWQ393274 BGM393272:BGM393274 BQI393272:BQI393274 CAE393272:CAE393274 CKA393272:CKA393274 CTW393272:CTW393274 DDS393272:DDS393274 DNO393272:DNO393274 DXK393272:DXK393274 EHG393272:EHG393274 ERC393272:ERC393274 FAY393272:FAY393274 FKU393272:FKU393274 FUQ393272:FUQ393274 GEM393272:GEM393274 GOI393272:GOI393274 GYE393272:GYE393274 HIA393272:HIA393274 HRW393272:HRW393274 IBS393272:IBS393274 ILO393272:ILO393274 IVK393272:IVK393274 JFG393272:JFG393274 JPC393272:JPC393274 JYY393272:JYY393274 KIU393272:KIU393274 KSQ393272:KSQ393274 LCM393272:LCM393274 LMI393272:LMI393274 LWE393272:LWE393274 MGA393272:MGA393274 MPW393272:MPW393274 MZS393272:MZS393274 NJO393272:NJO393274 NTK393272:NTK393274 ODG393272:ODG393274 ONC393272:ONC393274 OWY393272:OWY393274 PGU393272:PGU393274 PQQ393272:PQQ393274 QAM393272:QAM393274 QKI393272:QKI393274 QUE393272:QUE393274 REA393272:REA393274 RNW393272:RNW393274 RXS393272:RXS393274 SHO393272:SHO393274 SRK393272:SRK393274 TBG393272:TBG393274 TLC393272:TLC393274 TUY393272:TUY393274 UEU393272:UEU393274 UOQ393272:UOQ393274 UYM393272:UYM393274 VII393272:VII393274 VSE393272:VSE393274 WCA393272:WCA393274 WLW393272:WLW393274 WVS393272:WVS393274 K458808:K458810 JG458808:JG458810 TC458808:TC458810 ACY458808:ACY458810 AMU458808:AMU458810 AWQ458808:AWQ458810 BGM458808:BGM458810 BQI458808:BQI458810 CAE458808:CAE458810 CKA458808:CKA458810 CTW458808:CTW458810 DDS458808:DDS458810 DNO458808:DNO458810 DXK458808:DXK458810 EHG458808:EHG458810 ERC458808:ERC458810 FAY458808:FAY458810 FKU458808:FKU458810 FUQ458808:FUQ458810 GEM458808:GEM458810 GOI458808:GOI458810 GYE458808:GYE458810 HIA458808:HIA458810 HRW458808:HRW458810 IBS458808:IBS458810 ILO458808:ILO458810 IVK458808:IVK458810 JFG458808:JFG458810 JPC458808:JPC458810 JYY458808:JYY458810 KIU458808:KIU458810 KSQ458808:KSQ458810 LCM458808:LCM458810 LMI458808:LMI458810 LWE458808:LWE458810 MGA458808:MGA458810 MPW458808:MPW458810 MZS458808:MZS458810 NJO458808:NJO458810 NTK458808:NTK458810 ODG458808:ODG458810 ONC458808:ONC458810 OWY458808:OWY458810 PGU458808:PGU458810 PQQ458808:PQQ458810 QAM458808:QAM458810 QKI458808:QKI458810 QUE458808:QUE458810 REA458808:REA458810 RNW458808:RNW458810 RXS458808:RXS458810 SHO458808:SHO458810 SRK458808:SRK458810 TBG458808:TBG458810 TLC458808:TLC458810 TUY458808:TUY458810 UEU458808:UEU458810 UOQ458808:UOQ458810 UYM458808:UYM458810 VII458808:VII458810 VSE458808:VSE458810 WCA458808:WCA458810 WLW458808:WLW458810 WVS458808:WVS458810 K524344:K524346 JG524344:JG524346 TC524344:TC524346 ACY524344:ACY524346 AMU524344:AMU524346 AWQ524344:AWQ524346 BGM524344:BGM524346 BQI524344:BQI524346 CAE524344:CAE524346 CKA524344:CKA524346 CTW524344:CTW524346 DDS524344:DDS524346 DNO524344:DNO524346 DXK524344:DXK524346 EHG524344:EHG524346 ERC524344:ERC524346 FAY524344:FAY524346 FKU524344:FKU524346 FUQ524344:FUQ524346 GEM524344:GEM524346 GOI524344:GOI524346 GYE524344:GYE524346 HIA524344:HIA524346 HRW524344:HRW524346 IBS524344:IBS524346 ILO524344:ILO524346 IVK524344:IVK524346 JFG524344:JFG524346 JPC524344:JPC524346 JYY524344:JYY524346 KIU524344:KIU524346 KSQ524344:KSQ524346 LCM524344:LCM524346 LMI524344:LMI524346 LWE524344:LWE524346 MGA524344:MGA524346 MPW524344:MPW524346 MZS524344:MZS524346 NJO524344:NJO524346 NTK524344:NTK524346 ODG524344:ODG524346 ONC524344:ONC524346 OWY524344:OWY524346 PGU524344:PGU524346 PQQ524344:PQQ524346 QAM524344:QAM524346 QKI524344:QKI524346 QUE524344:QUE524346 REA524344:REA524346 RNW524344:RNW524346 RXS524344:RXS524346 SHO524344:SHO524346 SRK524344:SRK524346 TBG524344:TBG524346 TLC524344:TLC524346 TUY524344:TUY524346 UEU524344:UEU524346 UOQ524344:UOQ524346 UYM524344:UYM524346 VII524344:VII524346 VSE524344:VSE524346 WCA524344:WCA524346 WLW524344:WLW524346 WVS524344:WVS524346 K589880:K589882 JG589880:JG589882 TC589880:TC589882 ACY589880:ACY589882 AMU589880:AMU589882 AWQ589880:AWQ589882 BGM589880:BGM589882 BQI589880:BQI589882 CAE589880:CAE589882 CKA589880:CKA589882 CTW589880:CTW589882 DDS589880:DDS589882 DNO589880:DNO589882 DXK589880:DXK589882 EHG589880:EHG589882 ERC589880:ERC589882 FAY589880:FAY589882 FKU589880:FKU589882 FUQ589880:FUQ589882 GEM589880:GEM589882 GOI589880:GOI589882 GYE589880:GYE589882 HIA589880:HIA589882 HRW589880:HRW589882 IBS589880:IBS589882 ILO589880:ILO589882 IVK589880:IVK589882 JFG589880:JFG589882 JPC589880:JPC589882 JYY589880:JYY589882 KIU589880:KIU589882 KSQ589880:KSQ589882 LCM589880:LCM589882 LMI589880:LMI589882 LWE589880:LWE589882 MGA589880:MGA589882 MPW589880:MPW589882 MZS589880:MZS589882 NJO589880:NJO589882 NTK589880:NTK589882 ODG589880:ODG589882 ONC589880:ONC589882 OWY589880:OWY589882 PGU589880:PGU589882 PQQ589880:PQQ589882 QAM589880:QAM589882 QKI589880:QKI589882 QUE589880:QUE589882 REA589880:REA589882 RNW589880:RNW589882 RXS589880:RXS589882 SHO589880:SHO589882 SRK589880:SRK589882 TBG589880:TBG589882 TLC589880:TLC589882 TUY589880:TUY589882 UEU589880:UEU589882 UOQ589880:UOQ589882 UYM589880:UYM589882 VII589880:VII589882 VSE589880:VSE589882 WCA589880:WCA589882 WLW589880:WLW589882 WVS589880:WVS589882 K655416:K655418 JG655416:JG655418 TC655416:TC655418 ACY655416:ACY655418 AMU655416:AMU655418 AWQ655416:AWQ655418 BGM655416:BGM655418 BQI655416:BQI655418 CAE655416:CAE655418 CKA655416:CKA655418 CTW655416:CTW655418 DDS655416:DDS655418 DNO655416:DNO655418 DXK655416:DXK655418 EHG655416:EHG655418 ERC655416:ERC655418 FAY655416:FAY655418 FKU655416:FKU655418 FUQ655416:FUQ655418 GEM655416:GEM655418 GOI655416:GOI655418 GYE655416:GYE655418 HIA655416:HIA655418 HRW655416:HRW655418 IBS655416:IBS655418 ILO655416:ILO655418 IVK655416:IVK655418 JFG655416:JFG655418 JPC655416:JPC655418 JYY655416:JYY655418 KIU655416:KIU655418 KSQ655416:KSQ655418 LCM655416:LCM655418 LMI655416:LMI655418 LWE655416:LWE655418 MGA655416:MGA655418 MPW655416:MPW655418 MZS655416:MZS655418 NJO655416:NJO655418 NTK655416:NTK655418 ODG655416:ODG655418 ONC655416:ONC655418 OWY655416:OWY655418 PGU655416:PGU655418 PQQ655416:PQQ655418 QAM655416:QAM655418 QKI655416:QKI655418 QUE655416:QUE655418 REA655416:REA655418 RNW655416:RNW655418 RXS655416:RXS655418 SHO655416:SHO655418 SRK655416:SRK655418 TBG655416:TBG655418 TLC655416:TLC655418 TUY655416:TUY655418 UEU655416:UEU655418 UOQ655416:UOQ655418 UYM655416:UYM655418 VII655416:VII655418 VSE655416:VSE655418 WCA655416:WCA655418 WLW655416:WLW655418 WVS655416:WVS655418 K720952:K720954 JG720952:JG720954 TC720952:TC720954 ACY720952:ACY720954 AMU720952:AMU720954 AWQ720952:AWQ720954 BGM720952:BGM720954 BQI720952:BQI720954 CAE720952:CAE720954 CKA720952:CKA720954 CTW720952:CTW720954 DDS720952:DDS720954 DNO720952:DNO720954 DXK720952:DXK720954 EHG720952:EHG720954 ERC720952:ERC720954 FAY720952:FAY720954 FKU720952:FKU720954 FUQ720952:FUQ720954 GEM720952:GEM720954 GOI720952:GOI720954 GYE720952:GYE720954 HIA720952:HIA720954 HRW720952:HRW720954 IBS720952:IBS720954 ILO720952:ILO720954 IVK720952:IVK720954 JFG720952:JFG720954 JPC720952:JPC720954 JYY720952:JYY720954 KIU720952:KIU720954 KSQ720952:KSQ720954 LCM720952:LCM720954 LMI720952:LMI720954 LWE720952:LWE720954 MGA720952:MGA720954 MPW720952:MPW720954 MZS720952:MZS720954 NJO720952:NJO720954 NTK720952:NTK720954 ODG720952:ODG720954 ONC720952:ONC720954 OWY720952:OWY720954 PGU720952:PGU720954 PQQ720952:PQQ720954 QAM720952:QAM720954 QKI720952:QKI720954 QUE720952:QUE720954 REA720952:REA720954 RNW720952:RNW720954 RXS720952:RXS720954 SHO720952:SHO720954 SRK720952:SRK720954 TBG720952:TBG720954 TLC720952:TLC720954 TUY720952:TUY720954 UEU720952:UEU720954 UOQ720952:UOQ720954 UYM720952:UYM720954 VII720952:VII720954 VSE720952:VSE720954 WCA720952:WCA720954 WLW720952:WLW720954 WVS720952:WVS720954 K786488:K786490 JG786488:JG786490 TC786488:TC786490 ACY786488:ACY786490 AMU786488:AMU786490 AWQ786488:AWQ786490 BGM786488:BGM786490 BQI786488:BQI786490 CAE786488:CAE786490 CKA786488:CKA786490 CTW786488:CTW786490 DDS786488:DDS786490 DNO786488:DNO786490 DXK786488:DXK786490 EHG786488:EHG786490 ERC786488:ERC786490 FAY786488:FAY786490 FKU786488:FKU786490 FUQ786488:FUQ786490 GEM786488:GEM786490 GOI786488:GOI786490 GYE786488:GYE786490 HIA786488:HIA786490 HRW786488:HRW786490 IBS786488:IBS786490 ILO786488:ILO786490 IVK786488:IVK786490 JFG786488:JFG786490 JPC786488:JPC786490 JYY786488:JYY786490 KIU786488:KIU786490 KSQ786488:KSQ786490 LCM786488:LCM786490 LMI786488:LMI786490 LWE786488:LWE786490 MGA786488:MGA786490 MPW786488:MPW786490 MZS786488:MZS786490 NJO786488:NJO786490 NTK786488:NTK786490 ODG786488:ODG786490 ONC786488:ONC786490 OWY786488:OWY786490 PGU786488:PGU786490 PQQ786488:PQQ786490 QAM786488:QAM786490 QKI786488:QKI786490 QUE786488:QUE786490 REA786488:REA786490 RNW786488:RNW786490 RXS786488:RXS786490 SHO786488:SHO786490 SRK786488:SRK786490 TBG786488:TBG786490 TLC786488:TLC786490 TUY786488:TUY786490 UEU786488:UEU786490 UOQ786488:UOQ786490 UYM786488:UYM786490 VII786488:VII786490 VSE786488:VSE786490 WCA786488:WCA786490 WLW786488:WLW786490 WVS786488:WVS786490 K852024:K852026 JG852024:JG852026 TC852024:TC852026 ACY852024:ACY852026 AMU852024:AMU852026 AWQ852024:AWQ852026 BGM852024:BGM852026 BQI852024:BQI852026 CAE852024:CAE852026 CKA852024:CKA852026 CTW852024:CTW852026 DDS852024:DDS852026 DNO852024:DNO852026 DXK852024:DXK852026 EHG852024:EHG852026 ERC852024:ERC852026 FAY852024:FAY852026 FKU852024:FKU852026 FUQ852024:FUQ852026 GEM852024:GEM852026 GOI852024:GOI852026 GYE852024:GYE852026 HIA852024:HIA852026 HRW852024:HRW852026 IBS852024:IBS852026 ILO852024:ILO852026 IVK852024:IVK852026 JFG852024:JFG852026 JPC852024:JPC852026 JYY852024:JYY852026 KIU852024:KIU852026 KSQ852024:KSQ852026 LCM852024:LCM852026 LMI852024:LMI852026 LWE852024:LWE852026 MGA852024:MGA852026 MPW852024:MPW852026 MZS852024:MZS852026 NJO852024:NJO852026 NTK852024:NTK852026 ODG852024:ODG852026 ONC852024:ONC852026 OWY852024:OWY852026 PGU852024:PGU852026 PQQ852024:PQQ852026 QAM852024:QAM852026 QKI852024:QKI852026 QUE852024:QUE852026 REA852024:REA852026 RNW852024:RNW852026 RXS852024:RXS852026 SHO852024:SHO852026 SRK852024:SRK852026 TBG852024:TBG852026 TLC852024:TLC852026 TUY852024:TUY852026 UEU852024:UEU852026 UOQ852024:UOQ852026 UYM852024:UYM852026 VII852024:VII852026 VSE852024:VSE852026 WCA852024:WCA852026 WLW852024:WLW852026 WVS852024:WVS852026 K917560:K917562 JG917560:JG917562 TC917560:TC917562 ACY917560:ACY917562 AMU917560:AMU917562 AWQ917560:AWQ917562 BGM917560:BGM917562 BQI917560:BQI917562 CAE917560:CAE917562 CKA917560:CKA917562 CTW917560:CTW917562 DDS917560:DDS917562 DNO917560:DNO917562 DXK917560:DXK917562 EHG917560:EHG917562 ERC917560:ERC917562 FAY917560:FAY917562 FKU917560:FKU917562 FUQ917560:FUQ917562 GEM917560:GEM917562 GOI917560:GOI917562 GYE917560:GYE917562 HIA917560:HIA917562 HRW917560:HRW917562 IBS917560:IBS917562 ILO917560:ILO917562 IVK917560:IVK917562 JFG917560:JFG917562 JPC917560:JPC917562 JYY917560:JYY917562 KIU917560:KIU917562 KSQ917560:KSQ917562 LCM917560:LCM917562 LMI917560:LMI917562 LWE917560:LWE917562 MGA917560:MGA917562 MPW917560:MPW917562 MZS917560:MZS917562 NJO917560:NJO917562 NTK917560:NTK917562 ODG917560:ODG917562 ONC917560:ONC917562 OWY917560:OWY917562 PGU917560:PGU917562 PQQ917560:PQQ917562 QAM917560:QAM917562 QKI917560:QKI917562 QUE917560:QUE917562 REA917560:REA917562 RNW917560:RNW917562 RXS917560:RXS917562 SHO917560:SHO917562 SRK917560:SRK917562 TBG917560:TBG917562 TLC917560:TLC917562 TUY917560:TUY917562 UEU917560:UEU917562 UOQ917560:UOQ917562 UYM917560:UYM917562 VII917560:VII917562 VSE917560:VSE917562 WCA917560:WCA917562 WLW917560:WLW917562 WVS917560:WVS917562 K983096:K983098 JG983096:JG983098 TC983096:TC983098 ACY983096:ACY983098 AMU983096:AMU983098 AWQ983096:AWQ983098 BGM983096:BGM983098 BQI983096:BQI983098 CAE983096:CAE983098 CKA983096:CKA983098 CTW983096:CTW983098 DDS983096:DDS983098 DNO983096:DNO983098 DXK983096:DXK983098 EHG983096:EHG983098 ERC983096:ERC983098 FAY983096:FAY983098 FKU983096:FKU983098 FUQ983096:FUQ983098 GEM983096:GEM983098 GOI983096:GOI983098 GYE983096:GYE983098 HIA983096:HIA983098 HRW983096:HRW983098 IBS983096:IBS983098 ILO983096:ILO983098 IVK983096:IVK983098 JFG983096:JFG983098 JPC983096:JPC983098 JYY983096:JYY983098 KIU983096:KIU983098 KSQ983096:KSQ983098 LCM983096:LCM983098 LMI983096:LMI983098 LWE983096:LWE983098 MGA983096:MGA983098 MPW983096:MPW983098 MZS983096:MZS983098 NJO983096:NJO983098 NTK983096:NTK983098 ODG983096:ODG983098 ONC983096:ONC983098 OWY983096:OWY983098 PGU983096:PGU983098 PQQ983096:PQQ983098 QAM983096:QAM983098 QKI983096:QKI983098 QUE983096:QUE983098 REA983096:REA983098 RNW983096:RNW983098 RXS983096:RXS983098 SHO983096:SHO983098 SRK983096:SRK983098 TBG983096:TBG983098 TLC983096:TLC983098 TUY983096:TUY983098 UEU983096:UEU983098 UOQ983096:UOQ983098 UYM983096:UYM983098 VII983096:VII983098 VSE983096:VSE983098 WCA983096:WCA983098 WLW983096:WLW983098 WVS983096:WVS983098 H57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H65593 JD65593 SZ65593 ACV65593 AMR65593 AWN65593 BGJ65593 BQF65593 CAB65593 CJX65593 CTT65593 DDP65593 DNL65593 DXH65593 EHD65593 EQZ65593 FAV65593 FKR65593 FUN65593 GEJ65593 GOF65593 GYB65593 HHX65593 HRT65593 IBP65593 ILL65593 IVH65593 JFD65593 JOZ65593 JYV65593 KIR65593 KSN65593 LCJ65593 LMF65593 LWB65593 MFX65593 MPT65593 MZP65593 NJL65593 NTH65593 ODD65593 OMZ65593 OWV65593 PGR65593 PQN65593 QAJ65593 QKF65593 QUB65593 RDX65593 RNT65593 RXP65593 SHL65593 SRH65593 TBD65593 TKZ65593 TUV65593 UER65593 UON65593 UYJ65593 VIF65593 VSB65593 WBX65593 WLT65593 WVP65593 H131129 JD131129 SZ131129 ACV131129 AMR131129 AWN131129 BGJ131129 BQF131129 CAB131129 CJX131129 CTT131129 DDP131129 DNL131129 DXH131129 EHD131129 EQZ131129 FAV131129 FKR131129 FUN131129 GEJ131129 GOF131129 GYB131129 HHX131129 HRT131129 IBP131129 ILL131129 IVH131129 JFD131129 JOZ131129 JYV131129 KIR131129 KSN131129 LCJ131129 LMF131129 LWB131129 MFX131129 MPT131129 MZP131129 NJL131129 NTH131129 ODD131129 OMZ131129 OWV131129 PGR131129 PQN131129 QAJ131129 QKF131129 QUB131129 RDX131129 RNT131129 RXP131129 SHL131129 SRH131129 TBD131129 TKZ131129 TUV131129 UER131129 UON131129 UYJ131129 VIF131129 VSB131129 WBX131129 WLT131129 WVP131129 H196665 JD196665 SZ196665 ACV196665 AMR196665 AWN196665 BGJ196665 BQF196665 CAB196665 CJX196665 CTT196665 DDP196665 DNL196665 DXH196665 EHD196665 EQZ196665 FAV196665 FKR196665 FUN196665 GEJ196665 GOF196665 GYB196665 HHX196665 HRT196665 IBP196665 ILL196665 IVH196665 JFD196665 JOZ196665 JYV196665 KIR196665 KSN196665 LCJ196665 LMF196665 LWB196665 MFX196665 MPT196665 MZP196665 NJL196665 NTH196665 ODD196665 OMZ196665 OWV196665 PGR196665 PQN196665 QAJ196665 QKF196665 QUB196665 RDX196665 RNT196665 RXP196665 SHL196665 SRH196665 TBD196665 TKZ196665 TUV196665 UER196665 UON196665 UYJ196665 VIF196665 VSB196665 WBX196665 WLT196665 WVP196665 H262201 JD262201 SZ262201 ACV262201 AMR262201 AWN262201 BGJ262201 BQF262201 CAB262201 CJX262201 CTT262201 DDP262201 DNL262201 DXH262201 EHD262201 EQZ262201 FAV262201 FKR262201 FUN262201 GEJ262201 GOF262201 GYB262201 HHX262201 HRT262201 IBP262201 ILL262201 IVH262201 JFD262201 JOZ262201 JYV262201 KIR262201 KSN262201 LCJ262201 LMF262201 LWB262201 MFX262201 MPT262201 MZP262201 NJL262201 NTH262201 ODD262201 OMZ262201 OWV262201 PGR262201 PQN262201 QAJ262201 QKF262201 QUB262201 RDX262201 RNT262201 RXP262201 SHL262201 SRH262201 TBD262201 TKZ262201 TUV262201 UER262201 UON262201 UYJ262201 VIF262201 VSB262201 WBX262201 WLT262201 WVP262201 H327737 JD327737 SZ327737 ACV327737 AMR327737 AWN327737 BGJ327737 BQF327737 CAB327737 CJX327737 CTT327737 DDP327737 DNL327737 DXH327737 EHD327737 EQZ327737 FAV327737 FKR327737 FUN327737 GEJ327737 GOF327737 GYB327737 HHX327737 HRT327737 IBP327737 ILL327737 IVH327737 JFD327737 JOZ327737 JYV327737 KIR327737 KSN327737 LCJ327737 LMF327737 LWB327737 MFX327737 MPT327737 MZP327737 NJL327737 NTH327737 ODD327737 OMZ327737 OWV327737 PGR327737 PQN327737 QAJ327737 QKF327737 QUB327737 RDX327737 RNT327737 RXP327737 SHL327737 SRH327737 TBD327737 TKZ327737 TUV327737 UER327737 UON327737 UYJ327737 VIF327737 VSB327737 WBX327737 WLT327737 WVP327737 H393273 JD393273 SZ393273 ACV393273 AMR393273 AWN393273 BGJ393273 BQF393273 CAB393273 CJX393273 CTT393273 DDP393273 DNL393273 DXH393273 EHD393273 EQZ393273 FAV393273 FKR393273 FUN393273 GEJ393273 GOF393273 GYB393273 HHX393273 HRT393273 IBP393273 ILL393273 IVH393273 JFD393273 JOZ393273 JYV393273 KIR393273 KSN393273 LCJ393273 LMF393273 LWB393273 MFX393273 MPT393273 MZP393273 NJL393273 NTH393273 ODD393273 OMZ393273 OWV393273 PGR393273 PQN393273 QAJ393273 QKF393273 QUB393273 RDX393273 RNT393273 RXP393273 SHL393273 SRH393273 TBD393273 TKZ393273 TUV393273 UER393273 UON393273 UYJ393273 VIF393273 VSB393273 WBX393273 WLT393273 WVP393273 H458809 JD458809 SZ458809 ACV458809 AMR458809 AWN458809 BGJ458809 BQF458809 CAB458809 CJX458809 CTT458809 DDP458809 DNL458809 DXH458809 EHD458809 EQZ458809 FAV458809 FKR458809 FUN458809 GEJ458809 GOF458809 GYB458809 HHX458809 HRT458809 IBP458809 ILL458809 IVH458809 JFD458809 JOZ458809 JYV458809 KIR458809 KSN458809 LCJ458809 LMF458809 LWB458809 MFX458809 MPT458809 MZP458809 NJL458809 NTH458809 ODD458809 OMZ458809 OWV458809 PGR458809 PQN458809 QAJ458809 QKF458809 QUB458809 RDX458809 RNT458809 RXP458809 SHL458809 SRH458809 TBD458809 TKZ458809 TUV458809 UER458809 UON458809 UYJ458809 VIF458809 VSB458809 WBX458809 WLT458809 WVP458809 H524345 JD524345 SZ524345 ACV524345 AMR524345 AWN524345 BGJ524345 BQF524345 CAB524345 CJX524345 CTT524345 DDP524345 DNL524345 DXH524345 EHD524345 EQZ524345 FAV524345 FKR524345 FUN524345 GEJ524345 GOF524345 GYB524345 HHX524345 HRT524345 IBP524345 ILL524345 IVH524345 JFD524345 JOZ524345 JYV524345 KIR524345 KSN524345 LCJ524345 LMF524345 LWB524345 MFX524345 MPT524345 MZP524345 NJL524345 NTH524345 ODD524345 OMZ524345 OWV524345 PGR524345 PQN524345 QAJ524345 QKF524345 QUB524345 RDX524345 RNT524345 RXP524345 SHL524345 SRH524345 TBD524345 TKZ524345 TUV524345 UER524345 UON524345 UYJ524345 VIF524345 VSB524345 WBX524345 WLT524345 WVP524345 H589881 JD589881 SZ589881 ACV589881 AMR589881 AWN589881 BGJ589881 BQF589881 CAB589881 CJX589881 CTT589881 DDP589881 DNL589881 DXH589881 EHD589881 EQZ589881 FAV589881 FKR589881 FUN589881 GEJ589881 GOF589881 GYB589881 HHX589881 HRT589881 IBP589881 ILL589881 IVH589881 JFD589881 JOZ589881 JYV589881 KIR589881 KSN589881 LCJ589881 LMF589881 LWB589881 MFX589881 MPT589881 MZP589881 NJL589881 NTH589881 ODD589881 OMZ589881 OWV589881 PGR589881 PQN589881 QAJ589881 QKF589881 QUB589881 RDX589881 RNT589881 RXP589881 SHL589881 SRH589881 TBD589881 TKZ589881 TUV589881 UER589881 UON589881 UYJ589881 VIF589881 VSB589881 WBX589881 WLT589881 WVP589881 H655417 JD655417 SZ655417 ACV655417 AMR655417 AWN655417 BGJ655417 BQF655417 CAB655417 CJX655417 CTT655417 DDP655417 DNL655417 DXH655417 EHD655417 EQZ655417 FAV655417 FKR655417 FUN655417 GEJ655417 GOF655417 GYB655417 HHX655417 HRT655417 IBP655417 ILL655417 IVH655417 JFD655417 JOZ655417 JYV655417 KIR655417 KSN655417 LCJ655417 LMF655417 LWB655417 MFX655417 MPT655417 MZP655417 NJL655417 NTH655417 ODD655417 OMZ655417 OWV655417 PGR655417 PQN655417 QAJ655417 QKF655417 QUB655417 RDX655417 RNT655417 RXP655417 SHL655417 SRH655417 TBD655417 TKZ655417 TUV655417 UER655417 UON655417 UYJ655417 VIF655417 VSB655417 WBX655417 WLT655417 WVP655417 H720953 JD720953 SZ720953 ACV720953 AMR720953 AWN720953 BGJ720953 BQF720953 CAB720953 CJX720953 CTT720953 DDP720953 DNL720953 DXH720953 EHD720953 EQZ720953 FAV720953 FKR720953 FUN720953 GEJ720953 GOF720953 GYB720953 HHX720953 HRT720953 IBP720953 ILL720953 IVH720953 JFD720953 JOZ720953 JYV720953 KIR720953 KSN720953 LCJ720953 LMF720953 LWB720953 MFX720953 MPT720953 MZP720953 NJL720953 NTH720953 ODD720953 OMZ720953 OWV720953 PGR720953 PQN720953 QAJ720953 QKF720953 QUB720953 RDX720953 RNT720953 RXP720953 SHL720953 SRH720953 TBD720953 TKZ720953 TUV720953 UER720953 UON720953 UYJ720953 VIF720953 VSB720953 WBX720953 WLT720953 WVP720953 H786489 JD786489 SZ786489 ACV786489 AMR786489 AWN786489 BGJ786489 BQF786489 CAB786489 CJX786489 CTT786489 DDP786489 DNL786489 DXH786489 EHD786489 EQZ786489 FAV786489 FKR786489 FUN786489 GEJ786489 GOF786489 GYB786489 HHX786489 HRT786489 IBP786489 ILL786489 IVH786489 JFD786489 JOZ786489 JYV786489 KIR786489 KSN786489 LCJ786489 LMF786489 LWB786489 MFX786489 MPT786489 MZP786489 NJL786489 NTH786489 ODD786489 OMZ786489 OWV786489 PGR786489 PQN786489 QAJ786489 QKF786489 QUB786489 RDX786489 RNT786489 RXP786489 SHL786489 SRH786489 TBD786489 TKZ786489 TUV786489 UER786489 UON786489 UYJ786489 VIF786489 VSB786489 WBX786489 WLT786489 WVP786489 H852025 JD852025 SZ852025 ACV852025 AMR852025 AWN852025 BGJ852025 BQF852025 CAB852025 CJX852025 CTT852025 DDP852025 DNL852025 DXH852025 EHD852025 EQZ852025 FAV852025 FKR852025 FUN852025 GEJ852025 GOF852025 GYB852025 HHX852025 HRT852025 IBP852025 ILL852025 IVH852025 JFD852025 JOZ852025 JYV852025 KIR852025 KSN852025 LCJ852025 LMF852025 LWB852025 MFX852025 MPT852025 MZP852025 NJL852025 NTH852025 ODD852025 OMZ852025 OWV852025 PGR852025 PQN852025 QAJ852025 QKF852025 QUB852025 RDX852025 RNT852025 RXP852025 SHL852025 SRH852025 TBD852025 TKZ852025 TUV852025 UER852025 UON852025 UYJ852025 VIF852025 VSB852025 WBX852025 WLT852025 WVP852025 H917561 JD917561 SZ917561 ACV917561 AMR917561 AWN917561 BGJ917561 BQF917561 CAB917561 CJX917561 CTT917561 DDP917561 DNL917561 DXH917561 EHD917561 EQZ917561 FAV917561 FKR917561 FUN917561 GEJ917561 GOF917561 GYB917561 HHX917561 HRT917561 IBP917561 ILL917561 IVH917561 JFD917561 JOZ917561 JYV917561 KIR917561 KSN917561 LCJ917561 LMF917561 LWB917561 MFX917561 MPT917561 MZP917561 NJL917561 NTH917561 ODD917561 OMZ917561 OWV917561 PGR917561 PQN917561 QAJ917561 QKF917561 QUB917561 RDX917561 RNT917561 RXP917561 SHL917561 SRH917561 TBD917561 TKZ917561 TUV917561 UER917561 UON917561 UYJ917561 VIF917561 VSB917561 WBX917561 WLT917561 WVP917561 H983097 JD983097 SZ983097 ACV983097 AMR983097 AWN983097 BGJ983097 BQF983097 CAB983097 CJX983097 CTT983097 DDP983097 DNL983097 DXH983097 EHD983097 EQZ983097 FAV983097 FKR983097 FUN983097 GEJ983097 GOF983097 GYB983097 HHX983097 HRT983097 IBP983097 ILL983097 IVH983097 JFD983097 JOZ983097 JYV983097 KIR983097 KSN983097 LCJ983097 LMF983097 LWB983097 MFX983097 MPT983097 MZP983097 NJL983097 NTH983097 ODD983097 OMZ983097 OWV983097 PGR983097 PQN983097 QAJ983097 QKF983097 QUB983097 RDX983097 RNT983097 RXP983097 SHL983097 SRH983097 TBD983097 TKZ983097 TUV983097 UER983097 UON983097 UYJ983097 VIF983097 VSB983097 WBX983097 WLT983097 WVP983097 Q57:Q61 JM57:JM61 TI57:TI61 ADE57:ADE61 ANA57:ANA61 AWW57:AWW61 BGS57:BGS61 BQO57:BQO61 CAK57:CAK61 CKG57:CKG61 CUC57:CUC61 DDY57:DDY61 DNU57:DNU61 DXQ57:DXQ61 EHM57:EHM61 ERI57:ERI61 FBE57:FBE61 FLA57:FLA61 FUW57:FUW61 GES57:GES61 GOO57:GOO61 GYK57:GYK61 HIG57:HIG61 HSC57:HSC61 IBY57:IBY61 ILU57:ILU61 IVQ57:IVQ61 JFM57:JFM61 JPI57:JPI61 JZE57:JZE61 KJA57:KJA61 KSW57:KSW61 LCS57:LCS61 LMO57:LMO61 LWK57:LWK61 MGG57:MGG61 MQC57:MQC61 MZY57:MZY61 NJU57:NJU61 NTQ57:NTQ61 ODM57:ODM61 ONI57:ONI61 OXE57:OXE61 PHA57:PHA61 PQW57:PQW61 QAS57:QAS61 QKO57:QKO61 QUK57:QUK61 REG57:REG61 ROC57:ROC61 RXY57:RXY61 SHU57:SHU61 SRQ57:SRQ61 TBM57:TBM61 TLI57:TLI61 TVE57:TVE61 UFA57:UFA61 UOW57:UOW61 UYS57:UYS61 VIO57:VIO61 VSK57:VSK61 WCG57:WCG61 WMC57:WMC61 WVY57:WVY61 Q65593:Q65597 JM65593:JM65597 TI65593:TI65597 ADE65593:ADE65597 ANA65593:ANA65597 AWW65593:AWW65597 BGS65593:BGS65597 BQO65593:BQO65597 CAK65593:CAK65597 CKG65593:CKG65597 CUC65593:CUC65597 DDY65593:DDY65597 DNU65593:DNU65597 DXQ65593:DXQ65597 EHM65593:EHM65597 ERI65593:ERI65597 FBE65593:FBE65597 FLA65593:FLA65597 FUW65593:FUW65597 GES65593:GES65597 GOO65593:GOO65597 GYK65593:GYK65597 HIG65593:HIG65597 HSC65593:HSC65597 IBY65593:IBY65597 ILU65593:ILU65597 IVQ65593:IVQ65597 JFM65593:JFM65597 JPI65593:JPI65597 JZE65593:JZE65597 KJA65593:KJA65597 KSW65593:KSW65597 LCS65593:LCS65597 LMO65593:LMO65597 LWK65593:LWK65597 MGG65593:MGG65597 MQC65593:MQC65597 MZY65593:MZY65597 NJU65593:NJU65597 NTQ65593:NTQ65597 ODM65593:ODM65597 ONI65593:ONI65597 OXE65593:OXE65597 PHA65593:PHA65597 PQW65593:PQW65597 QAS65593:QAS65597 QKO65593:QKO65597 QUK65593:QUK65597 REG65593:REG65597 ROC65593:ROC65597 RXY65593:RXY65597 SHU65593:SHU65597 SRQ65593:SRQ65597 TBM65593:TBM65597 TLI65593:TLI65597 TVE65593:TVE65597 UFA65593:UFA65597 UOW65593:UOW65597 UYS65593:UYS65597 VIO65593:VIO65597 VSK65593:VSK65597 WCG65593:WCG65597 WMC65593:WMC65597 WVY65593:WVY65597 Q131129:Q131133 JM131129:JM131133 TI131129:TI131133 ADE131129:ADE131133 ANA131129:ANA131133 AWW131129:AWW131133 BGS131129:BGS131133 BQO131129:BQO131133 CAK131129:CAK131133 CKG131129:CKG131133 CUC131129:CUC131133 DDY131129:DDY131133 DNU131129:DNU131133 DXQ131129:DXQ131133 EHM131129:EHM131133 ERI131129:ERI131133 FBE131129:FBE131133 FLA131129:FLA131133 FUW131129:FUW131133 GES131129:GES131133 GOO131129:GOO131133 GYK131129:GYK131133 HIG131129:HIG131133 HSC131129:HSC131133 IBY131129:IBY131133 ILU131129:ILU131133 IVQ131129:IVQ131133 JFM131129:JFM131133 JPI131129:JPI131133 JZE131129:JZE131133 KJA131129:KJA131133 KSW131129:KSW131133 LCS131129:LCS131133 LMO131129:LMO131133 LWK131129:LWK131133 MGG131129:MGG131133 MQC131129:MQC131133 MZY131129:MZY131133 NJU131129:NJU131133 NTQ131129:NTQ131133 ODM131129:ODM131133 ONI131129:ONI131133 OXE131129:OXE131133 PHA131129:PHA131133 PQW131129:PQW131133 QAS131129:QAS131133 QKO131129:QKO131133 QUK131129:QUK131133 REG131129:REG131133 ROC131129:ROC131133 RXY131129:RXY131133 SHU131129:SHU131133 SRQ131129:SRQ131133 TBM131129:TBM131133 TLI131129:TLI131133 TVE131129:TVE131133 UFA131129:UFA131133 UOW131129:UOW131133 UYS131129:UYS131133 VIO131129:VIO131133 VSK131129:VSK131133 WCG131129:WCG131133 WMC131129:WMC131133 WVY131129:WVY131133 Q196665:Q196669 JM196665:JM196669 TI196665:TI196669 ADE196665:ADE196669 ANA196665:ANA196669 AWW196665:AWW196669 BGS196665:BGS196669 BQO196665:BQO196669 CAK196665:CAK196669 CKG196665:CKG196669 CUC196665:CUC196669 DDY196665:DDY196669 DNU196665:DNU196669 DXQ196665:DXQ196669 EHM196665:EHM196669 ERI196665:ERI196669 FBE196665:FBE196669 FLA196665:FLA196669 FUW196665:FUW196669 GES196665:GES196669 GOO196665:GOO196669 GYK196665:GYK196669 HIG196665:HIG196669 HSC196665:HSC196669 IBY196665:IBY196669 ILU196665:ILU196669 IVQ196665:IVQ196669 JFM196665:JFM196669 JPI196665:JPI196669 JZE196665:JZE196669 KJA196665:KJA196669 KSW196665:KSW196669 LCS196665:LCS196669 LMO196665:LMO196669 LWK196665:LWK196669 MGG196665:MGG196669 MQC196665:MQC196669 MZY196665:MZY196669 NJU196665:NJU196669 NTQ196665:NTQ196669 ODM196665:ODM196669 ONI196665:ONI196669 OXE196665:OXE196669 PHA196665:PHA196669 PQW196665:PQW196669 QAS196665:QAS196669 QKO196665:QKO196669 QUK196665:QUK196669 REG196665:REG196669 ROC196665:ROC196669 RXY196665:RXY196669 SHU196665:SHU196669 SRQ196665:SRQ196669 TBM196665:TBM196669 TLI196665:TLI196669 TVE196665:TVE196669 UFA196665:UFA196669 UOW196665:UOW196669 UYS196665:UYS196669 VIO196665:VIO196669 VSK196665:VSK196669 WCG196665:WCG196669 WMC196665:WMC196669 WVY196665:WVY196669 Q262201:Q262205 JM262201:JM262205 TI262201:TI262205 ADE262201:ADE262205 ANA262201:ANA262205 AWW262201:AWW262205 BGS262201:BGS262205 BQO262201:BQO262205 CAK262201:CAK262205 CKG262201:CKG262205 CUC262201:CUC262205 DDY262201:DDY262205 DNU262201:DNU262205 DXQ262201:DXQ262205 EHM262201:EHM262205 ERI262201:ERI262205 FBE262201:FBE262205 FLA262201:FLA262205 FUW262201:FUW262205 GES262201:GES262205 GOO262201:GOO262205 GYK262201:GYK262205 HIG262201:HIG262205 HSC262201:HSC262205 IBY262201:IBY262205 ILU262201:ILU262205 IVQ262201:IVQ262205 JFM262201:JFM262205 JPI262201:JPI262205 JZE262201:JZE262205 KJA262201:KJA262205 KSW262201:KSW262205 LCS262201:LCS262205 LMO262201:LMO262205 LWK262201:LWK262205 MGG262201:MGG262205 MQC262201:MQC262205 MZY262201:MZY262205 NJU262201:NJU262205 NTQ262201:NTQ262205 ODM262201:ODM262205 ONI262201:ONI262205 OXE262201:OXE262205 PHA262201:PHA262205 PQW262201:PQW262205 QAS262201:QAS262205 QKO262201:QKO262205 QUK262201:QUK262205 REG262201:REG262205 ROC262201:ROC262205 RXY262201:RXY262205 SHU262201:SHU262205 SRQ262201:SRQ262205 TBM262201:TBM262205 TLI262201:TLI262205 TVE262201:TVE262205 UFA262201:UFA262205 UOW262201:UOW262205 UYS262201:UYS262205 VIO262201:VIO262205 VSK262201:VSK262205 WCG262201:WCG262205 WMC262201:WMC262205 WVY262201:WVY262205 Q327737:Q327741 JM327737:JM327741 TI327737:TI327741 ADE327737:ADE327741 ANA327737:ANA327741 AWW327737:AWW327741 BGS327737:BGS327741 BQO327737:BQO327741 CAK327737:CAK327741 CKG327737:CKG327741 CUC327737:CUC327741 DDY327737:DDY327741 DNU327737:DNU327741 DXQ327737:DXQ327741 EHM327737:EHM327741 ERI327737:ERI327741 FBE327737:FBE327741 FLA327737:FLA327741 FUW327737:FUW327741 GES327737:GES327741 GOO327737:GOO327741 GYK327737:GYK327741 HIG327737:HIG327741 HSC327737:HSC327741 IBY327737:IBY327741 ILU327737:ILU327741 IVQ327737:IVQ327741 JFM327737:JFM327741 JPI327737:JPI327741 JZE327737:JZE327741 KJA327737:KJA327741 KSW327737:KSW327741 LCS327737:LCS327741 LMO327737:LMO327741 LWK327737:LWK327741 MGG327737:MGG327741 MQC327737:MQC327741 MZY327737:MZY327741 NJU327737:NJU327741 NTQ327737:NTQ327741 ODM327737:ODM327741 ONI327737:ONI327741 OXE327737:OXE327741 PHA327737:PHA327741 PQW327737:PQW327741 QAS327737:QAS327741 QKO327737:QKO327741 QUK327737:QUK327741 REG327737:REG327741 ROC327737:ROC327741 RXY327737:RXY327741 SHU327737:SHU327741 SRQ327737:SRQ327741 TBM327737:TBM327741 TLI327737:TLI327741 TVE327737:TVE327741 UFA327737:UFA327741 UOW327737:UOW327741 UYS327737:UYS327741 VIO327737:VIO327741 VSK327737:VSK327741 WCG327737:WCG327741 WMC327737:WMC327741 WVY327737:WVY327741 Q393273:Q393277 JM393273:JM393277 TI393273:TI393277 ADE393273:ADE393277 ANA393273:ANA393277 AWW393273:AWW393277 BGS393273:BGS393277 BQO393273:BQO393277 CAK393273:CAK393277 CKG393273:CKG393277 CUC393273:CUC393277 DDY393273:DDY393277 DNU393273:DNU393277 DXQ393273:DXQ393277 EHM393273:EHM393277 ERI393273:ERI393277 FBE393273:FBE393277 FLA393273:FLA393277 FUW393273:FUW393277 GES393273:GES393277 GOO393273:GOO393277 GYK393273:GYK393277 HIG393273:HIG393277 HSC393273:HSC393277 IBY393273:IBY393277 ILU393273:ILU393277 IVQ393273:IVQ393277 JFM393273:JFM393277 JPI393273:JPI393277 JZE393273:JZE393277 KJA393273:KJA393277 KSW393273:KSW393277 LCS393273:LCS393277 LMO393273:LMO393277 LWK393273:LWK393277 MGG393273:MGG393277 MQC393273:MQC393277 MZY393273:MZY393277 NJU393273:NJU393277 NTQ393273:NTQ393277 ODM393273:ODM393277 ONI393273:ONI393277 OXE393273:OXE393277 PHA393273:PHA393277 PQW393273:PQW393277 QAS393273:QAS393277 QKO393273:QKO393277 QUK393273:QUK393277 REG393273:REG393277 ROC393273:ROC393277 RXY393273:RXY393277 SHU393273:SHU393277 SRQ393273:SRQ393277 TBM393273:TBM393277 TLI393273:TLI393277 TVE393273:TVE393277 UFA393273:UFA393277 UOW393273:UOW393277 UYS393273:UYS393277 VIO393273:VIO393277 VSK393273:VSK393277 WCG393273:WCG393277 WMC393273:WMC393277 WVY393273:WVY393277 Q458809:Q458813 JM458809:JM458813 TI458809:TI458813 ADE458809:ADE458813 ANA458809:ANA458813 AWW458809:AWW458813 BGS458809:BGS458813 BQO458809:BQO458813 CAK458809:CAK458813 CKG458809:CKG458813 CUC458809:CUC458813 DDY458809:DDY458813 DNU458809:DNU458813 DXQ458809:DXQ458813 EHM458809:EHM458813 ERI458809:ERI458813 FBE458809:FBE458813 FLA458809:FLA458813 FUW458809:FUW458813 GES458809:GES458813 GOO458809:GOO458813 GYK458809:GYK458813 HIG458809:HIG458813 HSC458809:HSC458813 IBY458809:IBY458813 ILU458809:ILU458813 IVQ458809:IVQ458813 JFM458809:JFM458813 JPI458809:JPI458813 JZE458809:JZE458813 KJA458809:KJA458813 KSW458809:KSW458813 LCS458809:LCS458813 LMO458809:LMO458813 LWK458809:LWK458813 MGG458809:MGG458813 MQC458809:MQC458813 MZY458809:MZY458813 NJU458809:NJU458813 NTQ458809:NTQ458813 ODM458809:ODM458813 ONI458809:ONI458813 OXE458809:OXE458813 PHA458809:PHA458813 PQW458809:PQW458813 QAS458809:QAS458813 QKO458809:QKO458813 QUK458809:QUK458813 REG458809:REG458813 ROC458809:ROC458813 RXY458809:RXY458813 SHU458809:SHU458813 SRQ458809:SRQ458813 TBM458809:TBM458813 TLI458809:TLI458813 TVE458809:TVE458813 UFA458809:UFA458813 UOW458809:UOW458813 UYS458809:UYS458813 VIO458809:VIO458813 VSK458809:VSK458813 WCG458809:WCG458813 WMC458809:WMC458813 WVY458809:WVY458813 Q524345:Q524349 JM524345:JM524349 TI524345:TI524349 ADE524345:ADE524349 ANA524345:ANA524349 AWW524345:AWW524349 BGS524345:BGS524349 BQO524345:BQO524349 CAK524345:CAK524349 CKG524345:CKG524349 CUC524345:CUC524349 DDY524345:DDY524349 DNU524345:DNU524349 DXQ524345:DXQ524349 EHM524345:EHM524349 ERI524345:ERI524349 FBE524345:FBE524349 FLA524345:FLA524349 FUW524345:FUW524349 GES524345:GES524349 GOO524345:GOO524349 GYK524345:GYK524349 HIG524345:HIG524349 HSC524345:HSC524349 IBY524345:IBY524349 ILU524345:ILU524349 IVQ524345:IVQ524349 JFM524345:JFM524349 JPI524345:JPI524349 JZE524345:JZE524349 KJA524345:KJA524349 KSW524345:KSW524349 LCS524345:LCS524349 LMO524345:LMO524349 LWK524345:LWK524349 MGG524345:MGG524349 MQC524345:MQC524349 MZY524345:MZY524349 NJU524345:NJU524349 NTQ524345:NTQ524349 ODM524345:ODM524349 ONI524345:ONI524349 OXE524345:OXE524349 PHA524345:PHA524349 PQW524345:PQW524349 QAS524345:QAS524349 QKO524345:QKO524349 QUK524345:QUK524349 REG524345:REG524349 ROC524345:ROC524349 RXY524345:RXY524349 SHU524345:SHU524349 SRQ524345:SRQ524349 TBM524345:TBM524349 TLI524345:TLI524349 TVE524345:TVE524349 UFA524345:UFA524349 UOW524345:UOW524349 UYS524345:UYS524349 VIO524345:VIO524349 VSK524345:VSK524349 WCG524345:WCG524349 WMC524345:WMC524349 WVY524345:WVY524349 Q589881:Q589885 JM589881:JM589885 TI589881:TI589885 ADE589881:ADE589885 ANA589881:ANA589885 AWW589881:AWW589885 BGS589881:BGS589885 BQO589881:BQO589885 CAK589881:CAK589885 CKG589881:CKG589885 CUC589881:CUC589885 DDY589881:DDY589885 DNU589881:DNU589885 DXQ589881:DXQ589885 EHM589881:EHM589885 ERI589881:ERI589885 FBE589881:FBE589885 FLA589881:FLA589885 FUW589881:FUW589885 GES589881:GES589885 GOO589881:GOO589885 GYK589881:GYK589885 HIG589881:HIG589885 HSC589881:HSC589885 IBY589881:IBY589885 ILU589881:ILU589885 IVQ589881:IVQ589885 JFM589881:JFM589885 JPI589881:JPI589885 JZE589881:JZE589885 KJA589881:KJA589885 KSW589881:KSW589885 LCS589881:LCS589885 LMO589881:LMO589885 LWK589881:LWK589885 MGG589881:MGG589885 MQC589881:MQC589885 MZY589881:MZY589885 NJU589881:NJU589885 NTQ589881:NTQ589885 ODM589881:ODM589885 ONI589881:ONI589885 OXE589881:OXE589885 PHA589881:PHA589885 PQW589881:PQW589885 QAS589881:QAS589885 QKO589881:QKO589885 QUK589881:QUK589885 REG589881:REG589885 ROC589881:ROC589885 RXY589881:RXY589885 SHU589881:SHU589885 SRQ589881:SRQ589885 TBM589881:TBM589885 TLI589881:TLI589885 TVE589881:TVE589885 UFA589881:UFA589885 UOW589881:UOW589885 UYS589881:UYS589885 VIO589881:VIO589885 VSK589881:VSK589885 WCG589881:WCG589885 WMC589881:WMC589885 WVY589881:WVY589885 Q655417:Q655421 JM655417:JM655421 TI655417:TI655421 ADE655417:ADE655421 ANA655417:ANA655421 AWW655417:AWW655421 BGS655417:BGS655421 BQO655417:BQO655421 CAK655417:CAK655421 CKG655417:CKG655421 CUC655417:CUC655421 DDY655417:DDY655421 DNU655417:DNU655421 DXQ655417:DXQ655421 EHM655417:EHM655421 ERI655417:ERI655421 FBE655417:FBE655421 FLA655417:FLA655421 FUW655417:FUW655421 GES655417:GES655421 GOO655417:GOO655421 GYK655417:GYK655421 HIG655417:HIG655421 HSC655417:HSC655421 IBY655417:IBY655421 ILU655417:ILU655421 IVQ655417:IVQ655421 JFM655417:JFM655421 JPI655417:JPI655421 JZE655417:JZE655421 KJA655417:KJA655421 KSW655417:KSW655421 LCS655417:LCS655421 LMO655417:LMO655421 LWK655417:LWK655421 MGG655417:MGG655421 MQC655417:MQC655421 MZY655417:MZY655421 NJU655417:NJU655421 NTQ655417:NTQ655421 ODM655417:ODM655421 ONI655417:ONI655421 OXE655417:OXE655421 PHA655417:PHA655421 PQW655417:PQW655421 QAS655417:QAS655421 QKO655417:QKO655421 QUK655417:QUK655421 REG655417:REG655421 ROC655417:ROC655421 RXY655417:RXY655421 SHU655417:SHU655421 SRQ655417:SRQ655421 TBM655417:TBM655421 TLI655417:TLI655421 TVE655417:TVE655421 UFA655417:UFA655421 UOW655417:UOW655421 UYS655417:UYS655421 VIO655417:VIO655421 VSK655417:VSK655421 WCG655417:WCG655421 WMC655417:WMC655421 WVY655417:WVY655421 Q720953:Q720957 JM720953:JM720957 TI720953:TI720957 ADE720953:ADE720957 ANA720953:ANA720957 AWW720953:AWW720957 BGS720953:BGS720957 BQO720953:BQO720957 CAK720953:CAK720957 CKG720953:CKG720957 CUC720953:CUC720957 DDY720953:DDY720957 DNU720953:DNU720957 DXQ720953:DXQ720957 EHM720953:EHM720957 ERI720953:ERI720957 FBE720953:FBE720957 FLA720953:FLA720957 FUW720953:FUW720957 GES720953:GES720957 GOO720953:GOO720957 GYK720953:GYK720957 HIG720953:HIG720957 HSC720953:HSC720957 IBY720953:IBY720957 ILU720953:ILU720957 IVQ720953:IVQ720957 JFM720953:JFM720957 JPI720953:JPI720957 JZE720953:JZE720957 KJA720953:KJA720957 KSW720953:KSW720957 LCS720953:LCS720957 LMO720953:LMO720957 LWK720953:LWK720957 MGG720953:MGG720957 MQC720953:MQC720957 MZY720953:MZY720957 NJU720953:NJU720957 NTQ720953:NTQ720957 ODM720953:ODM720957 ONI720953:ONI720957 OXE720953:OXE720957 PHA720953:PHA720957 PQW720953:PQW720957 QAS720953:QAS720957 QKO720953:QKO720957 QUK720953:QUK720957 REG720953:REG720957 ROC720953:ROC720957 RXY720953:RXY720957 SHU720953:SHU720957 SRQ720953:SRQ720957 TBM720953:TBM720957 TLI720953:TLI720957 TVE720953:TVE720957 UFA720953:UFA720957 UOW720953:UOW720957 UYS720953:UYS720957 VIO720953:VIO720957 VSK720953:VSK720957 WCG720953:WCG720957 WMC720953:WMC720957 WVY720953:WVY720957 Q786489:Q786493 JM786489:JM786493 TI786489:TI786493 ADE786489:ADE786493 ANA786489:ANA786493 AWW786489:AWW786493 BGS786489:BGS786493 BQO786489:BQO786493 CAK786489:CAK786493 CKG786489:CKG786493 CUC786489:CUC786493 DDY786489:DDY786493 DNU786489:DNU786493 DXQ786489:DXQ786493 EHM786489:EHM786493 ERI786489:ERI786493 FBE786489:FBE786493 FLA786489:FLA786493 FUW786489:FUW786493 GES786489:GES786493 GOO786489:GOO786493 GYK786489:GYK786493 HIG786489:HIG786493 HSC786489:HSC786493 IBY786489:IBY786493 ILU786489:ILU786493 IVQ786489:IVQ786493 JFM786489:JFM786493 JPI786489:JPI786493 JZE786489:JZE786493 KJA786489:KJA786493 KSW786489:KSW786493 LCS786489:LCS786493 LMO786489:LMO786493 LWK786489:LWK786493 MGG786489:MGG786493 MQC786489:MQC786493 MZY786489:MZY786493 NJU786489:NJU786493 NTQ786489:NTQ786493 ODM786489:ODM786493 ONI786489:ONI786493 OXE786489:OXE786493 PHA786489:PHA786493 PQW786489:PQW786493 QAS786489:QAS786493 QKO786489:QKO786493 QUK786489:QUK786493 REG786489:REG786493 ROC786489:ROC786493 RXY786489:RXY786493 SHU786489:SHU786493 SRQ786489:SRQ786493 TBM786489:TBM786493 TLI786489:TLI786493 TVE786489:TVE786493 UFA786489:UFA786493 UOW786489:UOW786493 UYS786489:UYS786493 VIO786489:VIO786493 VSK786489:VSK786493 WCG786489:WCG786493 WMC786489:WMC786493 WVY786489:WVY786493 Q852025:Q852029 JM852025:JM852029 TI852025:TI852029 ADE852025:ADE852029 ANA852025:ANA852029 AWW852025:AWW852029 BGS852025:BGS852029 BQO852025:BQO852029 CAK852025:CAK852029 CKG852025:CKG852029 CUC852025:CUC852029 DDY852025:DDY852029 DNU852025:DNU852029 DXQ852025:DXQ852029 EHM852025:EHM852029 ERI852025:ERI852029 FBE852025:FBE852029 FLA852025:FLA852029 FUW852025:FUW852029 GES852025:GES852029 GOO852025:GOO852029 GYK852025:GYK852029 HIG852025:HIG852029 HSC852025:HSC852029 IBY852025:IBY852029 ILU852025:ILU852029 IVQ852025:IVQ852029 JFM852025:JFM852029 JPI852025:JPI852029 JZE852025:JZE852029 KJA852025:KJA852029 KSW852025:KSW852029 LCS852025:LCS852029 LMO852025:LMO852029 LWK852025:LWK852029 MGG852025:MGG852029 MQC852025:MQC852029 MZY852025:MZY852029 NJU852025:NJU852029 NTQ852025:NTQ852029 ODM852025:ODM852029 ONI852025:ONI852029 OXE852025:OXE852029 PHA852025:PHA852029 PQW852025:PQW852029 QAS852025:QAS852029 QKO852025:QKO852029 QUK852025:QUK852029 REG852025:REG852029 ROC852025:ROC852029 RXY852025:RXY852029 SHU852025:SHU852029 SRQ852025:SRQ852029 TBM852025:TBM852029 TLI852025:TLI852029 TVE852025:TVE852029 UFA852025:UFA852029 UOW852025:UOW852029 UYS852025:UYS852029 VIO852025:VIO852029 VSK852025:VSK852029 WCG852025:WCG852029 WMC852025:WMC852029 WVY852025:WVY852029 Q917561:Q917565 JM917561:JM917565 TI917561:TI917565 ADE917561:ADE917565 ANA917561:ANA917565 AWW917561:AWW917565 BGS917561:BGS917565 BQO917561:BQO917565 CAK917561:CAK917565 CKG917561:CKG917565 CUC917561:CUC917565 DDY917561:DDY917565 DNU917561:DNU917565 DXQ917561:DXQ917565 EHM917561:EHM917565 ERI917561:ERI917565 FBE917561:FBE917565 FLA917561:FLA917565 FUW917561:FUW917565 GES917561:GES917565 GOO917561:GOO917565 GYK917561:GYK917565 HIG917561:HIG917565 HSC917561:HSC917565 IBY917561:IBY917565 ILU917561:ILU917565 IVQ917561:IVQ917565 JFM917561:JFM917565 JPI917561:JPI917565 JZE917561:JZE917565 KJA917561:KJA917565 KSW917561:KSW917565 LCS917561:LCS917565 LMO917561:LMO917565 LWK917561:LWK917565 MGG917561:MGG917565 MQC917561:MQC917565 MZY917561:MZY917565 NJU917561:NJU917565 NTQ917561:NTQ917565 ODM917561:ODM917565 ONI917561:ONI917565 OXE917561:OXE917565 PHA917561:PHA917565 PQW917561:PQW917565 QAS917561:QAS917565 QKO917561:QKO917565 QUK917561:QUK917565 REG917561:REG917565 ROC917561:ROC917565 RXY917561:RXY917565 SHU917561:SHU917565 SRQ917561:SRQ917565 TBM917561:TBM917565 TLI917561:TLI917565 TVE917561:TVE917565 UFA917561:UFA917565 UOW917561:UOW917565 UYS917561:UYS917565 VIO917561:VIO917565 VSK917561:VSK917565 WCG917561:WCG917565 WMC917561:WMC917565 WVY917561:WVY917565 Q983097:Q983101 JM983097:JM983101 TI983097:TI983101 ADE983097:ADE983101 ANA983097:ANA983101 AWW983097:AWW983101 BGS983097:BGS983101 BQO983097:BQO983101 CAK983097:CAK983101 CKG983097:CKG983101 CUC983097:CUC983101 DDY983097:DDY983101 DNU983097:DNU983101 DXQ983097:DXQ983101 EHM983097:EHM983101 ERI983097:ERI983101 FBE983097:FBE983101 FLA983097:FLA983101 FUW983097:FUW983101 GES983097:GES983101 GOO983097:GOO983101 GYK983097:GYK983101 HIG983097:HIG983101 HSC983097:HSC983101 IBY983097:IBY983101 ILU983097:ILU983101 IVQ983097:IVQ983101 JFM983097:JFM983101 JPI983097:JPI983101 JZE983097:JZE983101 KJA983097:KJA983101 KSW983097:KSW983101 LCS983097:LCS983101 LMO983097:LMO983101 LWK983097:LWK983101 MGG983097:MGG983101 MQC983097:MQC983101 MZY983097:MZY983101 NJU983097:NJU983101 NTQ983097:NTQ983101 ODM983097:ODM983101 ONI983097:ONI983101 OXE983097:OXE983101 PHA983097:PHA983101 PQW983097:PQW983101 QAS983097:QAS983101 QKO983097:QKO983101 QUK983097:QUK983101 REG983097:REG983101 ROC983097:ROC983101 RXY983097:RXY983101 SHU983097:SHU983101 SRQ983097:SRQ983101 TBM983097:TBM983101 TLI983097:TLI983101 TVE983097:TVE983101 UFA983097:UFA983101 UOW983097:UOW983101 UYS983097:UYS983101 VIO983097:VIO983101 VSK983097:VSK983101 WCG983097:WCG983101 WMC983097:WMC983101 WVY983097:WVY983101 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N65593 JJ65593 TF65593 ADB65593 AMX65593 AWT65593 BGP65593 BQL65593 CAH65593 CKD65593 CTZ65593 DDV65593 DNR65593 DXN65593 EHJ65593 ERF65593 FBB65593 FKX65593 FUT65593 GEP65593 GOL65593 GYH65593 HID65593 HRZ65593 IBV65593 ILR65593 IVN65593 JFJ65593 JPF65593 JZB65593 KIX65593 KST65593 LCP65593 LML65593 LWH65593 MGD65593 MPZ65593 MZV65593 NJR65593 NTN65593 ODJ65593 ONF65593 OXB65593 PGX65593 PQT65593 QAP65593 QKL65593 QUH65593 RED65593 RNZ65593 RXV65593 SHR65593 SRN65593 TBJ65593 TLF65593 TVB65593 UEX65593 UOT65593 UYP65593 VIL65593 VSH65593 WCD65593 WLZ65593 WVV65593 N131129 JJ131129 TF131129 ADB131129 AMX131129 AWT131129 BGP131129 BQL131129 CAH131129 CKD131129 CTZ131129 DDV131129 DNR131129 DXN131129 EHJ131129 ERF131129 FBB131129 FKX131129 FUT131129 GEP131129 GOL131129 GYH131129 HID131129 HRZ131129 IBV131129 ILR131129 IVN131129 JFJ131129 JPF131129 JZB131129 KIX131129 KST131129 LCP131129 LML131129 LWH131129 MGD131129 MPZ131129 MZV131129 NJR131129 NTN131129 ODJ131129 ONF131129 OXB131129 PGX131129 PQT131129 QAP131129 QKL131129 QUH131129 RED131129 RNZ131129 RXV131129 SHR131129 SRN131129 TBJ131129 TLF131129 TVB131129 UEX131129 UOT131129 UYP131129 VIL131129 VSH131129 WCD131129 WLZ131129 WVV131129 N196665 JJ196665 TF196665 ADB196665 AMX196665 AWT196665 BGP196665 BQL196665 CAH196665 CKD196665 CTZ196665 DDV196665 DNR196665 DXN196665 EHJ196665 ERF196665 FBB196665 FKX196665 FUT196665 GEP196665 GOL196665 GYH196665 HID196665 HRZ196665 IBV196665 ILR196665 IVN196665 JFJ196665 JPF196665 JZB196665 KIX196665 KST196665 LCP196665 LML196665 LWH196665 MGD196665 MPZ196665 MZV196665 NJR196665 NTN196665 ODJ196665 ONF196665 OXB196665 PGX196665 PQT196665 QAP196665 QKL196665 QUH196665 RED196665 RNZ196665 RXV196665 SHR196665 SRN196665 TBJ196665 TLF196665 TVB196665 UEX196665 UOT196665 UYP196665 VIL196665 VSH196665 WCD196665 WLZ196665 WVV196665 N262201 JJ262201 TF262201 ADB262201 AMX262201 AWT262201 BGP262201 BQL262201 CAH262201 CKD262201 CTZ262201 DDV262201 DNR262201 DXN262201 EHJ262201 ERF262201 FBB262201 FKX262201 FUT262201 GEP262201 GOL262201 GYH262201 HID262201 HRZ262201 IBV262201 ILR262201 IVN262201 JFJ262201 JPF262201 JZB262201 KIX262201 KST262201 LCP262201 LML262201 LWH262201 MGD262201 MPZ262201 MZV262201 NJR262201 NTN262201 ODJ262201 ONF262201 OXB262201 PGX262201 PQT262201 QAP262201 QKL262201 QUH262201 RED262201 RNZ262201 RXV262201 SHR262201 SRN262201 TBJ262201 TLF262201 TVB262201 UEX262201 UOT262201 UYP262201 VIL262201 VSH262201 WCD262201 WLZ262201 WVV262201 N327737 JJ327737 TF327737 ADB327737 AMX327737 AWT327737 BGP327737 BQL327737 CAH327737 CKD327737 CTZ327737 DDV327737 DNR327737 DXN327737 EHJ327737 ERF327737 FBB327737 FKX327737 FUT327737 GEP327737 GOL327737 GYH327737 HID327737 HRZ327737 IBV327737 ILR327737 IVN327737 JFJ327737 JPF327737 JZB327737 KIX327737 KST327737 LCP327737 LML327737 LWH327737 MGD327737 MPZ327737 MZV327737 NJR327737 NTN327737 ODJ327737 ONF327737 OXB327737 PGX327737 PQT327737 QAP327737 QKL327737 QUH327737 RED327737 RNZ327737 RXV327737 SHR327737 SRN327737 TBJ327737 TLF327737 TVB327737 UEX327737 UOT327737 UYP327737 VIL327737 VSH327737 WCD327737 WLZ327737 WVV327737 N393273 JJ393273 TF393273 ADB393273 AMX393273 AWT393273 BGP393273 BQL393273 CAH393273 CKD393273 CTZ393273 DDV393273 DNR393273 DXN393273 EHJ393273 ERF393273 FBB393273 FKX393273 FUT393273 GEP393273 GOL393273 GYH393273 HID393273 HRZ393273 IBV393273 ILR393273 IVN393273 JFJ393273 JPF393273 JZB393273 KIX393273 KST393273 LCP393273 LML393273 LWH393273 MGD393273 MPZ393273 MZV393273 NJR393273 NTN393273 ODJ393273 ONF393273 OXB393273 PGX393273 PQT393273 QAP393273 QKL393273 QUH393273 RED393273 RNZ393273 RXV393273 SHR393273 SRN393273 TBJ393273 TLF393273 TVB393273 UEX393273 UOT393273 UYP393273 VIL393273 VSH393273 WCD393273 WLZ393273 WVV393273 N458809 JJ458809 TF458809 ADB458809 AMX458809 AWT458809 BGP458809 BQL458809 CAH458809 CKD458809 CTZ458809 DDV458809 DNR458809 DXN458809 EHJ458809 ERF458809 FBB458809 FKX458809 FUT458809 GEP458809 GOL458809 GYH458809 HID458809 HRZ458809 IBV458809 ILR458809 IVN458809 JFJ458809 JPF458809 JZB458809 KIX458809 KST458809 LCP458809 LML458809 LWH458809 MGD458809 MPZ458809 MZV458809 NJR458809 NTN458809 ODJ458809 ONF458809 OXB458809 PGX458809 PQT458809 QAP458809 QKL458809 QUH458809 RED458809 RNZ458809 RXV458809 SHR458809 SRN458809 TBJ458809 TLF458809 TVB458809 UEX458809 UOT458809 UYP458809 VIL458809 VSH458809 WCD458809 WLZ458809 WVV458809 N524345 JJ524345 TF524345 ADB524345 AMX524345 AWT524345 BGP524345 BQL524345 CAH524345 CKD524345 CTZ524345 DDV524345 DNR524345 DXN524345 EHJ524345 ERF524345 FBB524345 FKX524345 FUT524345 GEP524345 GOL524345 GYH524345 HID524345 HRZ524345 IBV524345 ILR524345 IVN524345 JFJ524345 JPF524345 JZB524345 KIX524345 KST524345 LCP524345 LML524345 LWH524345 MGD524345 MPZ524345 MZV524345 NJR524345 NTN524345 ODJ524345 ONF524345 OXB524345 PGX524345 PQT524345 QAP524345 QKL524345 QUH524345 RED524345 RNZ524345 RXV524345 SHR524345 SRN524345 TBJ524345 TLF524345 TVB524345 UEX524345 UOT524345 UYP524345 VIL524345 VSH524345 WCD524345 WLZ524345 WVV524345 N589881 JJ589881 TF589881 ADB589881 AMX589881 AWT589881 BGP589881 BQL589881 CAH589881 CKD589881 CTZ589881 DDV589881 DNR589881 DXN589881 EHJ589881 ERF589881 FBB589881 FKX589881 FUT589881 GEP589881 GOL589881 GYH589881 HID589881 HRZ589881 IBV589881 ILR589881 IVN589881 JFJ589881 JPF589881 JZB589881 KIX589881 KST589881 LCP589881 LML589881 LWH589881 MGD589881 MPZ589881 MZV589881 NJR589881 NTN589881 ODJ589881 ONF589881 OXB589881 PGX589881 PQT589881 QAP589881 QKL589881 QUH589881 RED589881 RNZ589881 RXV589881 SHR589881 SRN589881 TBJ589881 TLF589881 TVB589881 UEX589881 UOT589881 UYP589881 VIL589881 VSH589881 WCD589881 WLZ589881 WVV589881 N655417 JJ655417 TF655417 ADB655417 AMX655417 AWT655417 BGP655417 BQL655417 CAH655417 CKD655417 CTZ655417 DDV655417 DNR655417 DXN655417 EHJ655417 ERF655417 FBB655417 FKX655417 FUT655417 GEP655417 GOL655417 GYH655417 HID655417 HRZ655417 IBV655417 ILR655417 IVN655417 JFJ655417 JPF655417 JZB655417 KIX655417 KST655417 LCP655417 LML655417 LWH655417 MGD655417 MPZ655417 MZV655417 NJR655417 NTN655417 ODJ655417 ONF655417 OXB655417 PGX655417 PQT655417 QAP655417 QKL655417 QUH655417 RED655417 RNZ655417 RXV655417 SHR655417 SRN655417 TBJ655417 TLF655417 TVB655417 UEX655417 UOT655417 UYP655417 VIL655417 VSH655417 WCD655417 WLZ655417 WVV655417 N720953 JJ720953 TF720953 ADB720953 AMX720953 AWT720953 BGP720953 BQL720953 CAH720953 CKD720953 CTZ720953 DDV720953 DNR720953 DXN720953 EHJ720953 ERF720953 FBB720953 FKX720953 FUT720953 GEP720953 GOL720953 GYH720953 HID720953 HRZ720953 IBV720953 ILR720953 IVN720953 JFJ720953 JPF720953 JZB720953 KIX720953 KST720953 LCP720953 LML720953 LWH720953 MGD720953 MPZ720953 MZV720953 NJR720953 NTN720953 ODJ720953 ONF720953 OXB720953 PGX720953 PQT720953 QAP720953 QKL720953 QUH720953 RED720953 RNZ720953 RXV720953 SHR720953 SRN720953 TBJ720953 TLF720953 TVB720953 UEX720953 UOT720953 UYP720953 VIL720953 VSH720953 WCD720953 WLZ720953 WVV720953 N786489 JJ786489 TF786489 ADB786489 AMX786489 AWT786489 BGP786489 BQL786489 CAH786489 CKD786489 CTZ786489 DDV786489 DNR786489 DXN786489 EHJ786489 ERF786489 FBB786489 FKX786489 FUT786489 GEP786489 GOL786489 GYH786489 HID786489 HRZ786489 IBV786489 ILR786489 IVN786489 JFJ786489 JPF786489 JZB786489 KIX786489 KST786489 LCP786489 LML786489 LWH786489 MGD786489 MPZ786489 MZV786489 NJR786489 NTN786489 ODJ786489 ONF786489 OXB786489 PGX786489 PQT786489 QAP786489 QKL786489 QUH786489 RED786489 RNZ786489 RXV786489 SHR786489 SRN786489 TBJ786489 TLF786489 TVB786489 UEX786489 UOT786489 UYP786489 VIL786489 VSH786489 WCD786489 WLZ786489 WVV786489 N852025 JJ852025 TF852025 ADB852025 AMX852025 AWT852025 BGP852025 BQL852025 CAH852025 CKD852025 CTZ852025 DDV852025 DNR852025 DXN852025 EHJ852025 ERF852025 FBB852025 FKX852025 FUT852025 GEP852025 GOL852025 GYH852025 HID852025 HRZ852025 IBV852025 ILR852025 IVN852025 JFJ852025 JPF852025 JZB852025 KIX852025 KST852025 LCP852025 LML852025 LWH852025 MGD852025 MPZ852025 MZV852025 NJR852025 NTN852025 ODJ852025 ONF852025 OXB852025 PGX852025 PQT852025 QAP852025 QKL852025 QUH852025 RED852025 RNZ852025 RXV852025 SHR852025 SRN852025 TBJ852025 TLF852025 TVB852025 UEX852025 UOT852025 UYP852025 VIL852025 VSH852025 WCD852025 WLZ852025 WVV852025 N917561 JJ917561 TF917561 ADB917561 AMX917561 AWT917561 BGP917561 BQL917561 CAH917561 CKD917561 CTZ917561 DDV917561 DNR917561 DXN917561 EHJ917561 ERF917561 FBB917561 FKX917561 FUT917561 GEP917561 GOL917561 GYH917561 HID917561 HRZ917561 IBV917561 ILR917561 IVN917561 JFJ917561 JPF917561 JZB917561 KIX917561 KST917561 LCP917561 LML917561 LWH917561 MGD917561 MPZ917561 MZV917561 NJR917561 NTN917561 ODJ917561 ONF917561 OXB917561 PGX917561 PQT917561 QAP917561 QKL917561 QUH917561 RED917561 RNZ917561 RXV917561 SHR917561 SRN917561 TBJ917561 TLF917561 TVB917561 UEX917561 UOT917561 UYP917561 VIL917561 VSH917561 WCD917561 WLZ917561 WVV917561 N983097 JJ983097 TF983097 ADB983097 AMX983097 AWT983097 BGP983097 BQL983097 CAH983097 CKD983097 CTZ983097 DDV983097 DNR983097 DXN983097 EHJ983097 ERF983097 FBB983097 FKX983097 FUT983097 GEP983097 GOL983097 GYH983097 HID983097 HRZ983097 IBV983097 ILR983097 IVN983097 JFJ983097 JPF983097 JZB983097 KIX983097 KST983097 LCP983097 LML983097 LWH983097 MGD983097 MPZ983097 MZV983097 NJR983097 NTN983097 ODJ983097 ONF983097 OXB983097 PGX983097 PQT983097 QAP983097 QKL983097 QUH983097 RED983097 RNZ983097 RXV983097 SHR983097 SRN983097 TBJ983097 TLF983097 TVB983097 UEX983097 UOT983097 UYP983097 VIL983097 VSH983097 WCD983097 WLZ983097 WVV983097 M58:M61 JI58:JI61 TE58:TE61 ADA58:ADA61 AMW58:AMW61 AWS58:AWS61 BGO58:BGO61 BQK58:BQK61 CAG58:CAG61 CKC58:CKC61 CTY58:CTY61 DDU58:DDU61 DNQ58:DNQ61 DXM58:DXM61 EHI58:EHI61 ERE58:ERE61 FBA58:FBA61 FKW58:FKW61 FUS58:FUS61 GEO58:GEO61 GOK58:GOK61 GYG58:GYG61 HIC58:HIC61 HRY58:HRY61 IBU58:IBU61 ILQ58:ILQ61 IVM58:IVM61 JFI58:JFI61 JPE58:JPE61 JZA58:JZA61 KIW58:KIW61 KSS58:KSS61 LCO58:LCO61 LMK58:LMK61 LWG58:LWG61 MGC58:MGC61 MPY58:MPY61 MZU58:MZU61 NJQ58:NJQ61 NTM58:NTM61 ODI58:ODI61 ONE58:ONE61 OXA58:OXA61 PGW58:PGW61 PQS58:PQS61 QAO58:QAO61 QKK58:QKK61 QUG58:QUG61 REC58:REC61 RNY58:RNY61 RXU58:RXU61 SHQ58:SHQ61 SRM58:SRM61 TBI58:TBI61 TLE58:TLE61 TVA58:TVA61 UEW58:UEW61 UOS58:UOS61 UYO58:UYO61 VIK58:VIK61 VSG58:VSG61 WCC58:WCC61 WLY58:WLY61 WVU58:WVU61 M65594:M65597 JI65594:JI65597 TE65594:TE65597 ADA65594:ADA65597 AMW65594:AMW65597 AWS65594:AWS65597 BGO65594:BGO65597 BQK65594:BQK65597 CAG65594:CAG65597 CKC65594:CKC65597 CTY65594:CTY65597 DDU65594:DDU65597 DNQ65594:DNQ65597 DXM65594:DXM65597 EHI65594:EHI65597 ERE65594:ERE65597 FBA65594:FBA65597 FKW65594:FKW65597 FUS65594:FUS65597 GEO65594:GEO65597 GOK65594:GOK65597 GYG65594:GYG65597 HIC65594:HIC65597 HRY65594:HRY65597 IBU65594:IBU65597 ILQ65594:ILQ65597 IVM65594:IVM65597 JFI65594:JFI65597 JPE65594:JPE65597 JZA65594:JZA65597 KIW65594:KIW65597 KSS65594:KSS65597 LCO65594:LCO65597 LMK65594:LMK65597 LWG65594:LWG65597 MGC65594:MGC65597 MPY65594:MPY65597 MZU65594:MZU65597 NJQ65594:NJQ65597 NTM65594:NTM65597 ODI65594:ODI65597 ONE65594:ONE65597 OXA65594:OXA65597 PGW65594:PGW65597 PQS65594:PQS65597 QAO65594:QAO65597 QKK65594:QKK65597 QUG65594:QUG65597 REC65594:REC65597 RNY65594:RNY65597 RXU65594:RXU65597 SHQ65594:SHQ65597 SRM65594:SRM65597 TBI65594:TBI65597 TLE65594:TLE65597 TVA65594:TVA65597 UEW65594:UEW65597 UOS65594:UOS65597 UYO65594:UYO65597 VIK65594:VIK65597 VSG65594:VSG65597 WCC65594:WCC65597 WLY65594:WLY65597 WVU65594:WVU65597 M131130:M131133 JI131130:JI131133 TE131130:TE131133 ADA131130:ADA131133 AMW131130:AMW131133 AWS131130:AWS131133 BGO131130:BGO131133 BQK131130:BQK131133 CAG131130:CAG131133 CKC131130:CKC131133 CTY131130:CTY131133 DDU131130:DDU131133 DNQ131130:DNQ131133 DXM131130:DXM131133 EHI131130:EHI131133 ERE131130:ERE131133 FBA131130:FBA131133 FKW131130:FKW131133 FUS131130:FUS131133 GEO131130:GEO131133 GOK131130:GOK131133 GYG131130:GYG131133 HIC131130:HIC131133 HRY131130:HRY131133 IBU131130:IBU131133 ILQ131130:ILQ131133 IVM131130:IVM131133 JFI131130:JFI131133 JPE131130:JPE131133 JZA131130:JZA131133 KIW131130:KIW131133 KSS131130:KSS131133 LCO131130:LCO131133 LMK131130:LMK131133 LWG131130:LWG131133 MGC131130:MGC131133 MPY131130:MPY131133 MZU131130:MZU131133 NJQ131130:NJQ131133 NTM131130:NTM131133 ODI131130:ODI131133 ONE131130:ONE131133 OXA131130:OXA131133 PGW131130:PGW131133 PQS131130:PQS131133 QAO131130:QAO131133 QKK131130:QKK131133 QUG131130:QUG131133 REC131130:REC131133 RNY131130:RNY131133 RXU131130:RXU131133 SHQ131130:SHQ131133 SRM131130:SRM131133 TBI131130:TBI131133 TLE131130:TLE131133 TVA131130:TVA131133 UEW131130:UEW131133 UOS131130:UOS131133 UYO131130:UYO131133 VIK131130:VIK131133 VSG131130:VSG131133 WCC131130:WCC131133 WLY131130:WLY131133 WVU131130:WVU131133 M196666:M196669 JI196666:JI196669 TE196666:TE196669 ADA196666:ADA196669 AMW196666:AMW196669 AWS196666:AWS196669 BGO196666:BGO196669 BQK196666:BQK196669 CAG196666:CAG196669 CKC196666:CKC196669 CTY196666:CTY196669 DDU196666:DDU196669 DNQ196666:DNQ196669 DXM196666:DXM196669 EHI196666:EHI196669 ERE196666:ERE196669 FBA196666:FBA196669 FKW196666:FKW196669 FUS196666:FUS196669 GEO196666:GEO196669 GOK196666:GOK196669 GYG196666:GYG196669 HIC196666:HIC196669 HRY196666:HRY196669 IBU196666:IBU196669 ILQ196666:ILQ196669 IVM196666:IVM196669 JFI196666:JFI196669 JPE196666:JPE196669 JZA196666:JZA196669 KIW196666:KIW196669 KSS196666:KSS196669 LCO196666:LCO196669 LMK196666:LMK196669 LWG196666:LWG196669 MGC196666:MGC196669 MPY196666:MPY196669 MZU196666:MZU196669 NJQ196666:NJQ196669 NTM196666:NTM196669 ODI196666:ODI196669 ONE196666:ONE196669 OXA196666:OXA196669 PGW196666:PGW196669 PQS196666:PQS196669 QAO196666:QAO196669 QKK196666:QKK196669 QUG196666:QUG196669 REC196666:REC196669 RNY196666:RNY196669 RXU196666:RXU196669 SHQ196666:SHQ196669 SRM196666:SRM196669 TBI196666:TBI196669 TLE196666:TLE196669 TVA196666:TVA196669 UEW196666:UEW196669 UOS196666:UOS196669 UYO196666:UYO196669 VIK196666:VIK196669 VSG196666:VSG196669 WCC196666:WCC196669 WLY196666:WLY196669 WVU196666:WVU196669 M262202:M262205 JI262202:JI262205 TE262202:TE262205 ADA262202:ADA262205 AMW262202:AMW262205 AWS262202:AWS262205 BGO262202:BGO262205 BQK262202:BQK262205 CAG262202:CAG262205 CKC262202:CKC262205 CTY262202:CTY262205 DDU262202:DDU262205 DNQ262202:DNQ262205 DXM262202:DXM262205 EHI262202:EHI262205 ERE262202:ERE262205 FBA262202:FBA262205 FKW262202:FKW262205 FUS262202:FUS262205 GEO262202:GEO262205 GOK262202:GOK262205 GYG262202:GYG262205 HIC262202:HIC262205 HRY262202:HRY262205 IBU262202:IBU262205 ILQ262202:ILQ262205 IVM262202:IVM262205 JFI262202:JFI262205 JPE262202:JPE262205 JZA262202:JZA262205 KIW262202:KIW262205 KSS262202:KSS262205 LCO262202:LCO262205 LMK262202:LMK262205 LWG262202:LWG262205 MGC262202:MGC262205 MPY262202:MPY262205 MZU262202:MZU262205 NJQ262202:NJQ262205 NTM262202:NTM262205 ODI262202:ODI262205 ONE262202:ONE262205 OXA262202:OXA262205 PGW262202:PGW262205 PQS262202:PQS262205 QAO262202:QAO262205 QKK262202:QKK262205 QUG262202:QUG262205 REC262202:REC262205 RNY262202:RNY262205 RXU262202:RXU262205 SHQ262202:SHQ262205 SRM262202:SRM262205 TBI262202:TBI262205 TLE262202:TLE262205 TVA262202:TVA262205 UEW262202:UEW262205 UOS262202:UOS262205 UYO262202:UYO262205 VIK262202:VIK262205 VSG262202:VSG262205 WCC262202:WCC262205 WLY262202:WLY262205 WVU262202:WVU262205 M327738:M327741 JI327738:JI327741 TE327738:TE327741 ADA327738:ADA327741 AMW327738:AMW327741 AWS327738:AWS327741 BGO327738:BGO327741 BQK327738:BQK327741 CAG327738:CAG327741 CKC327738:CKC327741 CTY327738:CTY327741 DDU327738:DDU327741 DNQ327738:DNQ327741 DXM327738:DXM327741 EHI327738:EHI327741 ERE327738:ERE327741 FBA327738:FBA327741 FKW327738:FKW327741 FUS327738:FUS327741 GEO327738:GEO327741 GOK327738:GOK327741 GYG327738:GYG327741 HIC327738:HIC327741 HRY327738:HRY327741 IBU327738:IBU327741 ILQ327738:ILQ327741 IVM327738:IVM327741 JFI327738:JFI327741 JPE327738:JPE327741 JZA327738:JZA327741 KIW327738:KIW327741 KSS327738:KSS327741 LCO327738:LCO327741 LMK327738:LMK327741 LWG327738:LWG327741 MGC327738:MGC327741 MPY327738:MPY327741 MZU327738:MZU327741 NJQ327738:NJQ327741 NTM327738:NTM327741 ODI327738:ODI327741 ONE327738:ONE327741 OXA327738:OXA327741 PGW327738:PGW327741 PQS327738:PQS327741 QAO327738:QAO327741 QKK327738:QKK327741 QUG327738:QUG327741 REC327738:REC327741 RNY327738:RNY327741 RXU327738:RXU327741 SHQ327738:SHQ327741 SRM327738:SRM327741 TBI327738:TBI327741 TLE327738:TLE327741 TVA327738:TVA327741 UEW327738:UEW327741 UOS327738:UOS327741 UYO327738:UYO327741 VIK327738:VIK327741 VSG327738:VSG327741 WCC327738:WCC327741 WLY327738:WLY327741 WVU327738:WVU327741 M393274:M393277 JI393274:JI393277 TE393274:TE393277 ADA393274:ADA393277 AMW393274:AMW393277 AWS393274:AWS393277 BGO393274:BGO393277 BQK393274:BQK393277 CAG393274:CAG393277 CKC393274:CKC393277 CTY393274:CTY393277 DDU393274:DDU393277 DNQ393274:DNQ393277 DXM393274:DXM393277 EHI393274:EHI393277 ERE393274:ERE393277 FBA393274:FBA393277 FKW393274:FKW393277 FUS393274:FUS393277 GEO393274:GEO393277 GOK393274:GOK393277 GYG393274:GYG393277 HIC393274:HIC393277 HRY393274:HRY393277 IBU393274:IBU393277 ILQ393274:ILQ393277 IVM393274:IVM393277 JFI393274:JFI393277 JPE393274:JPE393277 JZA393274:JZA393277 KIW393274:KIW393277 KSS393274:KSS393277 LCO393274:LCO393277 LMK393274:LMK393277 LWG393274:LWG393277 MGC393274:MGC393277 MPY393274:MPY393277 MZU393274:MZU393277 NJQ393274:NJQ393277 NTM393274:NTM393277 ODI393274:ODI393277 ONE393274:ONE393277 OXA393274:OXA393277 PGW393274:PGW393277 PQS393274:PQS393277 QAO393274:QAO393277 QKK393274:QKK393277 QUG393274:QUG393277 REC393274:REC393277 RNY393274:RNY393277 RXU393274:RXU393277 SHQ393274:SHQ393277 SRM393274:SRM393277 TBI393274:TBI393277 TLE393274:TLE393277 TVA393274:TVA393277 UEW393274:UEW393277 UOS393274:UOS393277 UYO393274:UYO393277 VIK393274:VIK393277 VSG393274:VSG393277 WCC393274:WCC393277 WLY393274:WLY393277 WVU393274:WVU393277 M458810:M458813 JI458810:JI458813 TE458810:TE458813 ADA458810:ADA458813 AMW458810:AMW458813 AWS458810:AWS458813 BGO458810:BGO458813 BQK458810:BQK458813 CAG458810:CAG458813 CKC458810:CKC458813 CTY458810:CTY458813 DDU458810:DDU458813 DNQ458810:DNQ458813 DXM458810:DXM458813 EHI458810:EHI458813 ERE458810:ERE458813 FBA458810:FBA458813 FKW458810:FKW458813 FUS458810:FUS458813 GEO458810:GEO458813 GOK458810:GOK458813 GYG458810:GYG458813 HIC458810:HIC458813 HRY458810:HRY458813 IBU458810:IBU458813 ILQ458810:ILQ458813 IVM458810:IVM458813 JFI458810:JFI458813 JPE458810:JPE458813 JZA458810:JZA458813 KIW458810:KIW458813 KSS458810:KSS458813 LCO458810:LCO458813 LMK458810:LMK458813 LWG458810:LWG458813 MGC458810:MGC458813 MPY458810:MPY458813 MZU458810:MZU458813 NJQ458810:NJQ458813 NTM458810:NTM458813 ODI458810:ODI458813 ONE458810:ONE458813 OXA458810:OXA458813 PGW458810:PGW458813 PQS458810:PQS458813 QAO458810:QAO458813 QKK458810:QKK458813 QUG458810:QUG458813 REC458810:REC458813 RNY458810:RNY458813 RXU458810:RXU458813 SHQ458810:SHQ458813 SRM458810:SRM458813 TBI458810:TBI458813 TLE458810:TLE458813 TVA458810:TVA458813 UEW458810:UEW458813 UOS458810:UOS458813 UYO458810:UYO458813 VIK458810:VIK458813 VSG458810:VSG458813 WCC458810:WCC458813 WLY458810:WLY458813 WVU458810:WVU458813 M524346:M524349 JI524346:JI524349 TE524346:TE524349 ADA524346:ADA524349 AMW524346:AMW524349 AWS524346:AWS524349 BGO524346:BGO524349 BQK524346:BQK524349 CAG524346:CAG524349 CKC524346:CKC524349 CTY524346:CTY524349 DDU524346:DDU524349 DNQ524346:DNQ524349 DXM524346:DXM524349 EHI524346:EHI524349 ERE524346:ERE524349 FBA524346:FBA524349 FKW524346:FKW524349 FUS524346:FUS524349 GEO524346:GEO524349 GOK524346:GOK524349 GYG524346:GYG524349 HIC524346:HIC524349 HRY524346:HRY524349 IBU524346:IBU524349 ILQ524346:ILQ524349 IVM524346:IVM524349 JFI524346:JFI524349 JPE524346:JPE524349 JZA524346:JZA524349 KIW524346:KIW524349 KSS524346:KSS524349 LCO524346:LCO524349 LMK524346:LMK524349 LWG524346:LWG524349 MGC524346:MGC524349 MPY524346:MPY524349 MZU524346:MZU524349 NJQ524346:NJQ524349 NTM524346:NTM524349 ODI524346:ODI524349 ONE524346:ONE524349 OXA524346:OXA524349 PGW524346:PGW524349 PQS524346:PQS524349 QAO524346:QAO524349 QKK524346:QKK524349 QUG524346:QUG524349 REC524346:REC524349 RNY524346:RNY524349 RXU524346:RXU524349 SHQ524346:SHQ524349 SRM524346:SRM524349 TBI524346:TBI524349 TLE524346:TLE524349 TVA524346:TVA524349 UEW524346:UEW524349 UOS524346:UOS524349 UYO524346:UYO524349 VIK524346:VIK524349 VSG524346:VSG524349 WCC524346:WCC524349 WLY524346:WLY524349 WVU524346:WVU524349 M589882:M589885 JI589882:JI589885 TE589882:TE589885 ADA589882:ADA589885 AMW589882:AMW589885 AWS589882:AWS589885 BGO589882:BGO589885 BQK589882:BQK589885 CAG589882:CAG589885 CKC589882:CKC589885 CTY589882:CTY589885 DDU589882:DDU589885 DNQ589882:DNQ589885 DXM589882:DXM589885 EHI589882:EHI589885 ERE589882:ERE589885 FBA589882:FBA589885 FKW589882:FKW589885 FUS589882:FUS589885 GEO589882:GEO589885 GOK589882:GOK589885 GYG589882:GYG589885 HIC589882:HIC589885 HRY589882:HRY589885 IBU589882:IBU589885 ILQ589882:ILQ589885 IVM589882:IVM589885 JFI589882:JFI589885 JPE589882:JPE589885 JZA589882:JZA589885 KIW589882:KIW589885 KSS589882:KSS589885 LCO589882:LCO589885 LMK589882:LMK589885 LWG589882:LWG589885 MGC589882:MGC589885 MPY589882:MPY589885 MZU589882:MZU589885 NJQ589882:NJQ589885 NTM589882:NTM589885 ODI589882:ODI589885 ONE589882:ONE589885 OXA589882:OXA589885 PGW589882:PGW589885 PQS589882:PQS589885 QAO589882:QAO589885 QKK589882:QKK589885 QUG589882:QUG589885 REC589882:REC589885 RNY589882:RNY589885 RXU589882:RXU589885 SHQ589882:SHQ589885 SRM589882:SRM589885 TBI589882:TBI589885 TLE589882:TLE589885 TVA589882:TVA589885 UEW589882:UEW589885 UOS589882:UOS589885 UYO589882:UYO589885 VIK589882:VIK589885 VSG589882:VSG589885 WCC589882:WCC589885 WLY589882:WLY589885 WVU589882:WVU589885 M655418:M655421 JI655418:JI655421 TE655418:TE655421 ADA655418:ADA655421 AMW655418:AMW655421 AWS655418:AWS655421 BGO655418:BGO655421 BQK655418:BQK655421 CAG655418:CAG655421 CKC655418:CKC655421 CTY655418:CTY655421 DDU655418:DDU655421 DNQ655418:DNQ655421 DXM655418:DXM655421 EHI655418:EHI655421 ERE655418:ERE655421 FBA655418:FBA655421 FKW655418:FKW655421 FUS655418:FUS655421 GEO655418:GEO655421 GOK655418:GOK655421 GYG655418:GYG655421 HIC655418:HIC655421 HRY655418:HRY655421 IBU655418:IBU655421 ILQ655418:ILQ655421 IVM655418:IVM655421 JFI655418:JFI655421 JPE655418:JPE655421 JZA655418:JZA655421 KIW655418:KIW655421 KSS655418:KSS655421 LCO655418:LCO655421 LMK655418:LMK655421 LWG655418:LWG655421 MGC655418:MGC655421 MPY655418:MPY655421 MZU655418:MZU655421 NJQ655418:NJQ655421 NTM655418:NTM655421 ODI655418:ODI655421 ONE655418:ONE655421 OXA655418:OXA655421 PGW655418:PGW655421 PQS655418:PQS655421 QAO655418:QAO655421 QKK655418:QKK655421 QUG655418:QUG655421 REC655418:REC655421 RNY655418:RNY655421 RXU655418:RXU655421 SHQ655418:SHQ655421 SRM655418:SRM655421 TBI655418:TBI655421 TLE655418:TLE655421 TVA655418:TVA655421 UEW655418:UEW655421 UOS655418:UOS655421 UYO655418:UYO655421 VIK655418:VIK655421 VSG655418:VSG655421 WCC655418:WCC655421 WLY655418:WLY655421 WVU655418:WVU655421 M720954:M720957 JI720954:JI720957 TE720954:TE720957 ADA720954:ADA720957 AMW720954:AMW720957 AWS720954:AWS720957 BGO720954:BGO720957 BQK720954:BQK720957 CAG720954:CAG720957 CKC720954:CKC720957 CTY720954:CTY720957 DDU720954:DDU720957 DNQ720954:DNQ720957 DXM720954:DXM720957 EHI720954:EHI720957 ERE720954:ERE720957 FBA720954:FBA720957 FKW720954:FKW720957 FUS720954:FUS720957 GEO720954:GEO720957 GOK720954:GOK720957 GYG720954:GYG720957 HIC720954:HIC720957 HRY720954:HRY720957 IBU720954:IBU720957 ILQ720954:ILQ720957 IVM720954:IVM720957 JFI720954:JFI720957 JPE720954:JPE720957 JZA720954:JZA720957 KIW720954:KIW720957 KSS720954:KSS720957 LCO720954:LCO720957 LMK720954:LMK720957 LWG720954:LWG720957 MGC720954:MGC720957 MPY720954:MPY720957 MZU720954:MZU720957 NJQ720954:NJQ720957 NTM720954:NTM720957 ODI720954:ODI720957 ONE720954:ONE720957 OXA720954:OXA720957 PGW720954:PGW720957 PQS720954:PQS720957 QAO720954:QAO720957 QKK720954:QKK720957 QUG720954:QUG720957 REC720954:REC720957 RNY720954:RNY720957 RXU720954:RXU720957 SHQ720954:SHQ720957 SRM720954:SRM720957 TBI720954:TBI720957 TLE720954:TLE720957 TVA720954:TVA720957 UEW720954:UEW720957 UOS720954:UOS720957 UYO720954:UYO720957 VIK720954:VIK720957 VSG720954:VSG720957 WCC720954:WCC720957 WLY720954:WLY720957 WVU720954:WVU720957 M786490:M786493 JI786490:JI786493 TE786490:TE786493 ADA786490:ADA786493 AMW786490:AMW786493 AWS786490:AWS786493 BGO786490:BGO786493 BQK786490:BQK786493 CAG786490:CAG786493 CKC786490:CKC786493 CTY786490:CTY786493 DDU786490:DDU786493 DNQ786490:DNQ786493 DXM786490:DXM786493 EHI786490:EHI786493 ERE786490:ERE786493 FBA786490:FBA786493 FKW786490:FKW786493 FUS786490:FUS786493 GEO786490:GEO786493 GOK786490:GOK786493 GYG786490:GYG786493 HIC786490:HIC786493 HRY786490:HRY786493 IBU786490:IBU786493 ILQ786490:ILQ786493 IVM786490:IVM786493 JFI786490:JFI786493 JPE786490:JPE786493 JZA786490:JZA786493 KIW786490:KIW786493 KSS786490:KSS786493 LCO786490:LCO786493 LMK786490:LMK786493 LWG786490:LWG786493 MGC786490:MGC786493 MPY786490:MPY786493 MZU786490:MZU786493 NJQ786490:NJQ786493 NTM786490:NTM786493 ODI786490:ODI786493 ONE786490:ONE786493 OXA786490:OXA786493 PGW786490:PGW786493 PQS786490:PQS786493 QAO786490:QAO786493 QKK786490:QKK786493 QUG786490:QUG786493 REC786490:REC786493 RNY786490:RNY786493 RXU786490:RXU786493 SHQ786490:SHQ786493 SRM786490:SRM786493 TBI786490:TBI786493 TLE786490:TLE786493 TVA786490:TVA786493 UEW786490:UEW786493 UOS786490:UOS786493 UYO786490:UYO786493 VIK786490:VIK786493 VSG786490:VSG786493 WCC786490:WCC786493 WLY786490:WLY786493 WVU786490:WVU786493 M852026:M852029 JI852026:JI852029 TE852026:TE852029 ADA852026:ADA852029 AMW852026:AMW852029 AWS852026:AWS852029 BGO852026:BGO852029 BQK852026:BQK852029 CAG852026:CAG852029 CKC852026:CKC852029 CTY852026:CTY852029 DDU852026:DDU852029 DNQ852026:DNQ852029 DXM852026:DXM852029 EHI852026:EHI852029 ERE852026:ERE852029 FBA852026:FBA852029 FKW852026:FKW852029 FUS852026:FUS852029 GEO852026:GEO852029 GOK852026:GOK852029 GYG852026:GYG852029 HIC852026:HIC852029 HRY852026:HRY852029 IBU852026:IBU852029 ILQ852026:ILQ852029 IVM852026:IVM852029 JFI852026:JFI852029 JPE852026:JPE852029 JZA852026:JZA852029 KIW852026:KIW852029 KSS852026:KSS852029 LCO852026:LCO852029 LMK852026:LMK852029 LWG852026:LWG852029 MGC852026:MGC852029 MPY852026:MPY852029 MZU852026:MZU852029 NJQ852026:NJQ852029 NTM852026:NTM852029 ODI852026:ODI852029 ONE852026:ONE852029 OXA852026:OXA852029 PGW852026:PGW852029 PQS852026:PQS852029 QAO852026:QAO852029 QKK852026:QKK852029 QUG852026:QUG852029 REC852026:REC852029 RNY852026:RNY852029 RXU852026:RXU852029 SHQ852026:SHQ852029 SRM852026:SRM852029 TBI852026:TBI852029 TLE852026:TLE852029 TVA852026:TVA852029 UEW852026:UEW852029 UOS852026:UOS852029 UYO852026:UYO852029 VIK852026:VIK852029 VSG852026:VSG852029 WCC852026:WCC852029 WLY852026:WLY852029 WVU852026:WVU852029 M917562:M917565 JI917562:JI917565 TE917562:TE917565 ADA917562:ADA917565 AMW917562:AMW917565 AWS917562:AWS917565 BGO917562:BGO917565 BQK917562:BQK917565 CAG917562:CAG917565 CKC917562:CKC917565 CTY917562:CTY917565 DDU917562:DDU917565 DNQ917562:DNQ917565 DXM917562:DXM917565 EHI917562:EHI917565 ERE917562:ERE917565 FBA917562:FBA917565 FKW917562:FKW917565 FUS917562:FUS917565 GEO917562:GEO917565 GOK917562:GOK917565 GYG917562:GYG917565 HIC917562:HIC917565 HRY917562:HRY917565 IBU917562:IBU917565 ILQ917562:ILQ917565 IVM917562:IVM917565 JFI917562:JFI917565 JPE917562:JPE917565 JZA917562:JZA917565 KIW917562:KIW917565 KSS917562:KSS917565 LCO917562:LCO917565 LMK917562:LMK917565 LWG917562:LWG917565 MGC917562:MGC917565 MPY917562:MPY917565 MZU917562:MZU917565 NJQ917562:NJQ917565 NTM917562:NTM917565 ODI917562:ODI917565 ONE917562:ONE917565 OXA917562:OXA917565 PGW917562:PGW917565 PQS917562:PQS917565 QAO917562:QAO917565 QKK917562:QKK917565 QUG917562:QUG917565 REC917562:REC917565 RNY917562:RNY917565 RXU917562:RXU917565 SHQ917562:SHQ917565 SRM917562:SRM917565 TBI917562:TBI917565 TLE917562:TLE917565 TVA917562:TVA917565 UEW917562:UEW917565 UOS917562:UOS917565 UYO917562:UYO917565 VIK917562:VIK917565 VSG917562:VSG917565 WCC917562:WCC917565 WLY917562:WLY917565 WVU917562:WVU917565 M983098:M983101 JI983098:JI983101 TE983098:TE983101 ADA983098:ADA983101 AMW983098:AMW983101 AWS983098:AWS983101 BGO983098:BGO983101 BQK983098:BQK983101 CAG983098:CAG983101 CKC983098:CKC983101 CTY983098:CTY983101 DDU983098:DDU983101 DNQ983098:DNQ983101 DXM983098:DXM983101 EHI983098:EHI983101 ERE983098:ERE983101 FBA983098:FBA983101 FKW983098:FKW983101 FUS983098:FUS983101 GEO983098:GEO983101 GOK983098:GOK983101 GYG983098:GYG983101 HIC983098:HIC983101 HRY983098:HRY983101 IBU983098:IBU983101 ILQ983098:ILQ983101 IVM983098:IVM983101 JFI983098:JFI983101 JPE983098:JPE983101 JZA983098:JZA983101 KIW983098:KIW983101 KSS983098:KSS983101 LCO983098:LCO983101 LMK983098:LMK983101 LWG983098:LWG983101 MGC983098:MGC983101 MPY983098:MPY983101 MZU983098:MZU983101 NJQ983098:NJQ983101 NTM983098:NTM983101 ODI983098:ODI983101 ONE983098:ONE983101 OXA983098:OXA983101 PGW983098:PGW983101 PQS983098:PQS983101 QAO983098:QAO983101 QKK983098:QKK983101 QUG983098:QUG983101 REC983098:REC983101 RNY983098:RNY983101 RXU983098:RXU983101 SHQ983098:SHQ983101 SRM983098:SRM983101 TBI983098:TBI983101 TLE983098:TLE983101 TVA983098:TVA983101 UEW983098:UEW983101 UOS983098:UOS983101 UYO983098:UYO983101 VIK983098:VIK983101 VSG983098:VSG983101 WCC983098:WCC983101 WLY983098:WLY983101 WVU983098:WVU983101 I58:I61 JE58:JE61 TA58:TA61 ACW58:ACW61 AMS58:AMS61 AWO58:AWO61 BGK58:BGK61 BQG58:BQG61 CAC58:CAC61 CJY58:CJY61 CTU58:CTU61 DDQ58:DDQ61 DNM58:DNM61 DXI58:DXI61 EHE58:EHE61 ERA58:ERA61 FAW58:FAW61 FKS58:FKS61 FUO58:FUO61 GEK58:GEK61 GOG58:GOG61 GYC58:GYC61 HHY58:HHY61 HRU58:HRU61 IBQ58:IBQ61 ILM58:ILM61 IVI58:IVI61 JFE58:JFE61 JPA58:JPA61 JYW58:JYW61 KIS58:KIS61 KSO58:KSO61 LCK58:LCK61 LMG58:LMG61 LWC58:LWC61 MFY58:MFY61 MPU58:MPU61 MZQ58:MZQ61 NJM58:NJM61 NTI58:NTI61 ODE58:ODE61 ONA58:ONA61 OWW58:OWW61 PGS58:PGS61 PQO58:PQO61 QAK58:QAK61 QKG58:QKG61 QUC58:QUC61 RDY58:RDY61 RNU58:RNU61 RXQ58:RXQ61 SHM58:SHM61 SRI58:SRI61 TBE58:TBE61 TLA58:TLA61 TUW58:TUW61 UES58:UES61 UOO58:UOO61 UYK58:UYK61 VIG58:VIG61 VSC58:VSC61 WBY58:WBY61 WLU58:WLU61 WVQ58:WVQ61 I65594:I65597 JE65594:JE65597 TA65594:TA65597 ACW65594:ACW65597 AMS65594:AMS65597 AWO65594:AWO65597 BGK65594:BGK65597 BQG65594:BQG65597 CAC65594:CAC65597 CJY65594:CJY65597 CTU65594:CTU65597 DDQ65594:DDQ65597 DNM65594:DNM65597 DXI65594:DXI65597 EHE65594:EHE65597 ERA65594:ERA65597 FAW65594:FAW65597 FKS65594:FKS65597 FUO65594:FUO65597 GEK65594:GEK65597 GOG65594:GOG65597 GYC65594:GYC65597 HHY65594:HHY65597 HRU65594:HRU65597 IBQ65594:IBQ65597 ILM65594:ILM65597 IVI65594:IVI65597 JFE65594:JFE65597 JPA65594:JPA65597 JYW65594:JYW65597 KIS65594:KIS65597 KSO65594:KSO65597 LCK65594:LCK65597 LMG65594:LMG65597 LWC65594:LWC65597 MFY65594:MFY65597 MPU65594:MPU65597 MZQ65594:MZQ65597 NJM65594:NJM65597 NTI65594:NTI65597 ODE65594:ODE65597 ONA65594:ONA65597 OWW65594:OWW65597 PGS65594:PGS65597 PQO65594:PQO65597 QAK65594:QAK65597 QKG65594:QKG65597 QUC65594:QUC65597 RDY65594:RDY65597 RNU65594:RNU65597 RXQ65594:RXQ65597 SHM65594:SHM65597 SRI65594:SRI65597 TBE65594:TBE65597 TLA65594:TLA65597 TUW65594:TUW65597 UES65594:UES65597 UOO65594:UOO65597 UYK65594:UYK65597 VIG65594:VIG65597 VSC65594:VSC65597 WBY65594:WBY65597 WLU65594:WLU65597 WVQ65594:WVQ65597 I131130:I131133 JE131130:JE131133 TA131130:TA131133 ACW131130:ACW131133 AMS131130:AMS131133 AWO131130:AWO131133 BGK131130:BGK131133 BQG131130:BQG131133 CAC131130:CAC131133 CJY131130:CJY131133 CTU131130:CTU131133 DDQ131130:DDQ131133 DNM131130:DNM131133 DXI131130:DXI131133 EHE131130:EHE131133 ERA131130:ERA131133 FAW131130:FAW131133 FKS131130:FKS131133 FUO131130:FUO131133 GEK131130:GEK131133 GOG131130:GOG131133 GYC131130:GYC131133 HHY131130:HHY131133 HRU131130:HRU131133 IBQ131130:IBQ131133 ILM131130:ILM131133 IVI131130:IVI131133 JFE131130:JFE131133 JPA131130:JPA131133 JYW131130:JYW131133 KIS131130:KIS131133 KSO131130:KSO131133 LCK131130:LCK131133 LMG131130:LMG131133 LWC131130:LWC131133 MFY131130:MFY131133 MPU131130:MPU131133 MZQ131130:MZQ131133 NJM131130:NJM131133 NTI131130:NTI131133 ODE131130:ODE131133 ONA131130:ONA131133 OWW131130:OWW131133 PGS131130:PGS131133 PQO131130:PQO131133 QAK131130:QAK131133 QKG131130:QKG131133 QUC131130:QUC131133 RDY131130:RDY131133 RNU131130:RNU131133 RXQ131130:RXQ131133 SHM131130:SHM131133 SRI131130:SRI131133 TBE131130:TBE131133 TLA131130:TLA131133 TUW131130:TUW131133 UES131130:UES131133 UOO131130:UOO131133 UYK131130:UYK131133 VIG131130:VIG131133 VSC131130:VSC131133 WBY131130:WBY131133 WLU131130:WLU131133 WVQ131130:WVQ131133 I196666:I196669 JE196666:JE196669 TA196666:TA196669 ACW196666:ACW196669 AMS196666:AMS196669 AWO196666:AWO196669 BGK196666:BGK196669 BQG196666:BQG196669 CAC196666:CAC196669 CJY196666:CJY196669 CTU196666:CTU196669 DDQ196666:DDQ196669 DNM196666:DNM196669 DXI196666:DXI196669 EHE196666:EHE196669 ERA196666:ERA196669 FAW196666:FAW196669 FKS196666:FKS196669 FUO196666:FUO196669 GEK196666:GEK196669 GOG196666:GOG196669 GYC196666:GYC196669 HHY196666:HHY196669 HRU196666:HRU196669 IBQ196666:IBQ196669 ILM196666:ILM196669 IVI196666:IVI196669 JFE196666:JFE196669 JPA196666:JPA196669 JYW196666:JYW196669 KIS196666:KIS196669 KSO196666:KSO196669 LCK196666:LCK196669 LMG196666:LMG196669 LWC196666:LWC196669 MFY196666:MFY196669 MPU196666:MPU196669 MZQ196666:MZQ196669 NJM196666:NJM196669 NTI196666:NTI196669 ODE196666:ODE196669 ONA196666:ONA196669 OWW196666:OWW196669 PGS196666:PGS196669 PQO196666:PQO196669 QAK196666:QAK196669 QKG196666:QKG196669 QUC196666:QUC196669 RDY196666:RDY196669 RNU196666:RNU196669 RXQ196666:RXQ196669 SHM196666:SHM196669 SRI196666:SRI196669 TBE196666:TBE196669 TLA196666:TLA196669 TUW196666:TUW196669 UES196666:UES196669 UOO196666:UOO196669 UYK196666:UYK196669 VIG196666:VIG196669 VSC196666:VSC196669 WBY196666:WBY196669 WLU196666:WLU196669 WVQ196666:WVQ196669 I262202:I262205 JE262202:JE262205 TA262202:TA262205 ACW262202:ACW262205 AMS262202:AMS262205 AWO262202:AWO262205 BGK262202:BGK262205 BQG262202:BQG262205 CAC262202:CAC262205 CJY262202:CJY262205 CTU262202:CTU262205 DDQ262202:DDQ262205 DNM262202:DNM262205 DXI262202:DXI262205 EHE262202:EHE262205 ERA262202:ERA262205 FAW262202:FAW262205 FKS262202:FKS262205 FUO262202:FUO262205 GEK262202:GEK262205 GOG262202:GOG262205 GYC262202:GYC262205 HHY262202:HHY262205 HRU262202:HRU262205 IBQ262202:IBQ262205 ILM262202:ILM262205 IVI262202:IVI262205 JFE262202:JFE262205 JPA262202:JPA262205 JYW262202:JYW262205 KIS262202:KIS262205 KSO262202:KSO262205 LCK262202:LCK262205 LMG262202:LMG262205 LWC262202:LWC262205 MFY262202:MFY262205 MPU262202:MPU262205 MZQ262202:MZQ262205 NJM262202:NJM262205 NTI262202:NTI262205 ODE262202:ODE262205 ONA262202:ONA262205 OWW262202:OWW262205 PGS262202:PGS262205 PQO262202:PQO262205 QAK262202:QAK262205 QKG262202:QKG262205 QUC262202:QUC262205 RDY262202:RDY262205 RNU262202:RNU262205 RXQ262202:RXQ262205 SHM262202:SHM262205 SRI262202:SRI262205 TBE262202:TBE262205 TLA262202:TLA262205 TUW262202:TUW262205 UES262202:UES262205 UOO262202:UOO262205 UYK262202:UYK262205 VIG262202:VIG262205 VSC262202:VSC262205 WBY262202:WBY262205 WLU262202:WLU262205 WVQ262202:WVQ262205 I327738:I327741 JE327738:JE327741 TA327738:TA327741 ACW327738:ACW327741 AMS327738:AMS327741 AWO327738:AWO327741 BGK327738:BGK327741 BQG327738:BQG327741 CAC327738:CAC327741 CJY327738:CJY327741 CTU327738:CTU327741 DDQ327738:DDQ327741 DNM327738:DNM327741 DXI327738:DXI327741 EHE327738:EHE327741 ERA327738:ERA327741 FAW327738:FAW327741 FKS327738:FKS327741 FUO327738:FUO327741 GEK327738:GEK327741 GOG327738:GOG327741 GYC327738:GYC327741 HHY327738:HHY327741 HRU327738:HRU327741 IBQ327738:IBQ327741 ILM327738:ILM327741 IVI327738:IVI327741 JFE327738:JFE327741 JPA327738:JPA327741 JYW327738:JYW327741 KIS327738:KIS327741 KSO327738:KSO327741 LCK327738:LCK327741 LMG327738:LMG327741 LWC327738:LWC327741 MFY327738:MFY327741 MPU327738:MPU327741 MZQ327738:MZQ327741 NJM327738:NJM327741 NTI327738:NTI327741 ODE327738:ODE327741 ONA327738:ONA327741 OWW327738:OWW327741 PGS327738:PGS327741 PQO327738:PQO327741 QAK327738:QAK327741 QKG327738:QKG327741 QUC327738:QUC327741 RDY327738:RDY327741 RNU327738:RNU327741 RXQ327738:RXQ327741 SHM327738:SHM327741 SRI327738:SRI327741 TBE327738:TBE327741 TLA327738:TLA327741 TUW327738:TUW327741 UES327738:UES327741 UOO327738:UOO327741 UYK327738:UYK327741 VIG327738:VIG327741 VSC327738:VSC327741 WBY327738:WBY327741 WLU327738:WLU327741 WVQ327738:WVQ327741 I393274:I393277 JE393274:JE393277 TA393274:TA393277 ACW393274:ACW393277 AMS393274:AMS393277 AWO393274:AWO393277 BGK393274:BGK393277 BQG393274:BQG393277 CAC393274:CAC393277 CJY393274:CJY393277 CTU393274:CTU393277 DDQ393274:DDQ393277 DNM393274:DNM393277 DXI393274:DXI393277 EHE393274:EHE393277 ERA393274:ERA393277 FAW393274:FAW393277 FKS393274:FKS393277 FUO393274:FUO393277 GEK393274:GEK393277 GOG393274:GOG393277 GYC393274:GYC393277 HHY393274:HHY393277 HRU393274:HRU393277 IBQ393274:IBQ393277 ILM393274:ILM393277 IVI393274:IVI393277 JFE393274:JFE393277 JPA393274:JPA393277 JYW393274:JYW393277 KIS393274:KIS393277 KSO393274:KSO393277 LCK393274:LCK393277 LMG393274:LMG393277 LWC393274:LWC393277 MFY393274:MFY393277 MPU393274:MPU393277 MZQ393274:MZQ393277 NJM393274:NJM393277 NTI393274:NTI393277 ODE393274:ODE393277 ONA393274:ONA393277 OWW393274:OWW393277 PGS393274:PGS393277 PQO393274:PQO393277 QAK393274:QAK393277 QKG393274:QKG393277 QUC393274:QUC393277 RDY393274:RDY393277 RNU393274:RNU393277 RXQ393274:RXQ393277 SHM393274:SHM393277 SRI393274:SRI393277 TBE393274:TBE393277 TLA393274:TLA393277 TUW393274:TUW393277 UES393274:UES393277 UOO393274:UOO393277 UYK393274:UYK393277 VIG393274:VIG393277 VSC393274:VSC393277 WBY393274:WBY393277 WLU393274:WLU393277 WVQ393274:WVQ393277 I458810:I458813 JE458810:JE458813 TA458810:TA458813 ACW458810:ACW458813 AMS458810:AMS458813 AWO458810:AWO458813 BGK458810:BGK458813 BQG458810:BQG458813 CAC458810:CAC458813 CJY458810:CJY458813 CTU458810:CTU458813 DDQ458810:DDQ458813 DNM458810:DNM458813 DXI458810:DXI458813 EHE458810:EHE458813 ERA458810:ERA458813 FAW458810:FAW458813 FKS458810:FKS458813 FUO458810:FUO458813 GEK458810:GEK458813 GOG458810:GOG458813 GYC458810:GYC458813 HHY458810:HHY458813 HRU458810:HRU458813 IBQ458810:IBQ458813 ILM458810:ILM458813 IVI458810:IVI458813 JFE458810:JFE458813 JPA458810:JPA458813 JYW458810:JYW458813 KIS458810:KIS458813 KSO458810:KSO458813 LCK458810:LCK458813 LMG458810:LMG458813 LWC458810:LWC458813 MFY458810:MFY458813 MPU458810:MPU458813 MZQ458810:MZQ458813 NJM458810:NJM458813 NTI458810:NTI458813 ODE458810:ODE458813 ONA458810:ONA458813 OWW458810:OWW458813 PGS458810:PGS458813 PQO458810:PQO458813 QAK458810:QAK458813 QKG458810:QKG458813 QUC458810:QUC458813 RDY458810:RDY458813 RNU458810:RNU458813 RXQ458810:RXQ458813 SHM458810:SHM458813 SRI458810:SRI458813 TBE458810:TBE458813 TLA458810:TLA458813 TUW458810:TUW458813 UES458810:UES458813 UOO458810:UOO458813 UYK458810:UYK458813 VIG458810:VIG458813 VSC458810:VSC458813 WBY458810:WBY458813 WLU458810:WLU458813 WVQ458810:WVQ458813 I524346:I524349 JE524346:JE524349 TA524346:TA524349 ACW524346:ACW524349 AMS524346:AMS524349 AWO524346:AWO524349 BGK524346:BGK524349 BQG524346:BQG524349 CAC524346:CAC524349 CJY524346:CJY524349 CTU524346:CTU524349 DDQ524346:DDQ524349 DNM524346:DNM524349 DXI524346:DXI524349 EHE524346:EHE524349 ERA524346:ERA524349 FAW524346:FAW524349 FKS524346:FKS524349 FUO524346:FUO524349 GEK524346:GEK524349 GOG524346:GOG524349 GYC524346:GYC524349 HHY524346:HHY524349 HRU524346:HRU524349 IBQ524346:IBQ524349 ILM524346:ILM524349 IVI524346:IVI524349 JFE524346:JFE524349 JPA524346:JPA524349 JYW524346:JYW524349 KIS524346:KIS524349 KSO524346:KSO524349 LCK524346:LCK524349 LMG524346:LMG524349 LWC524346:LWC524349 MFY524346:MFY524349 MPU524346:MPU524349 MZQ524346:MZQ524349 NJM524346:NJM524349 NTI524346:NTI524349 ODE524346:ODE524349 ONA524346:ONA524349 OWW524346:OWW524349 PGS524346:PGS524349 PQO524346:PQO524349 QAK524346:QAK524349 QKG524346:QKG524349 QUC524346:QUC524349 RDY524346:RDY524349 RNU524346:RNU524349 RXQ524346:RXQ524349 SHM524346:SHM524349 SRI524346:SRI524349 TBE524346:TBE524349 TLA524346:TLA524349 TUW524346:TUW524349 UES524346:UES524349 UOO524346:UOO524349 UYK524346:UYK524349 VIG524346:VIG524349 VSC524346:VSC524349 WBY524346:WBY524349 WLU524346:WLU524349 WVQ524346:WVQ524349 I589882:I589885 JE589882:JE589885 TA589882:TA589885 ACW589882:ACW589885 AMS589882:AMS589885 AWO589882:AWO589885 BGK589882:BGK589885 BQG589882:BQG589885 CAC589882:CAC589885 CJY589882:CJY589885 CTU589882:CTU589885 DDQ589882:DDQ589885 DNM589882:DNM589885 DXI589882:DXI589885 EHE589882:EHE589885 ERA589882:ERA589885 FAW589882:FAW589885 FKS589882:FKS589885 FUO589882:FUO589885 GEK589882:GEK589885 GOG589882:GOG589885 GYC589882:GYC589885 HHY589882:HHY589885 HRU589882:HRU589885 IBQ589882:IBQ589885 ILM589882:ILM589885 IVI589882:IVI589885 JFE589882:JFE589885 JPA589882:JPA589885 JYW589882:JYW589885 KIS589882:KIS589885 KSO589882:KSO589885 LCK589882:LCK589885 LMG589882:LMG589885 LWC589882:LWC589885 MFY589882:MFY589885 MPU589882:MPU589885 MZQ589882:MZQ589885 NJM589882:NJM589885 NTI589882:NTI589885 ODE589882:ODE589885 ONA589882:ONA589885 OWW589882:OWW589885 PGS589882:PGS589885 PQO589882:PQO589885 QAK589882:QAK589885 QKG589882:QKG589885 QUC589882:QUC589885 RDY589882:RDY589885 RNU589882:RNU589885 RXQ589882:RXQ589885 SHM589882:SHM589885 SRI589882:SRI589885 TBE589882:TBE589885 TLA589882:TLA589885 TUW589882:TUW589885 UES589882:UES589885 UOO589882:UOO589885 UYK589882:UYK589885 VIG589882:VIG589885 VSC589882:VSC589885 WBY589882:WBY589885 WLU589882:WLU589885 WVQ589882:WVQ589885 I655418:I655421 JE655418:JE655421 TA655418:TA655421 ACW655418:ACW655421 AMS655418:AMS655421 AWO655418:AWO655421 BGK655418:BGK655421 BQG655418:BQG655421 CAC655418:CAC655421 CJY655418:CJY655421 CTU655418:CTU655421 DDQ655418:DDQ655421 DNM655418:DNM655421 DXI655418:DXI655421 EHE655418:EHE655421 ERA655418:ERA655421 FAW655418:FAW655421 FKS655418:FKS655421 FUO655418:FUO655421 GEK655418:GEK655421 GOG655418:GOG655421 GYC655418:GYC655421 HHY655418:HHY655421 HRU655418:HRU655421 IBQ655418:IBQ655421 ILM655418:ILM655421 IVI655418:IVI655421 JFE655418:JFE655421 JPA655418:JPA655421 JYW655418:JYW655421 KIS655418:KIS655421 KSO655418:KSO655421 LCK655418:LCK655421 LMG655418:LMG655421 LWC655418:LWC655421 MFY655418:MFY655421 MPU655418:MPU655421 MZQ655418:MZQ655421 NJM655418:NJM655421 NTI655418:NTI655421 ODE655418:ODE655421 ONA655418:ONA655421 OWW655418:OWW655421 PGS655418:PGS655421 PQO655418:PQO655421 QAK655418:QAK655421 QKG655418:QKG655421 QUC655418:QUC655421 RDY655418:RDY655421 RNU655418:RNU655421 RXQ655418:RXQ655421 SHM655418:SHM655421 SRI655418:SRI655421 TBE655418:TBE655421 TLA655418:TLA655421 TUW655418:TUW655421 UES655418:UES655421 UOO655418:UOO655421 UYK655418:UYK655421 VIG655418:VIG655421 VSC655418:VSC655421 WBY655418:WBY655421 WLU655418:WLU655421 WVQ655418:WVQ655421 I720954:I720957 JE720954:JE720957 TA720954:TA720957 ACW720954:ACW720957 AMS720954:AMS720957 AWO720954:AWO720957 BGK720954:BGK720957 BQG720954:BQG720957 CAC720954:CAC720957 CJY720954:CJY720957 CTU720954:CTU720957 DDQ720954:DDQ720957 DNM720954:DNM720957 DXI720954:DXI720957 EHE720954:EHE720957 ERA720954:ERA720957 FAW720954:FAW720957 FKS720954:FKS720957 FUO720954:FUO720957 GEK720954:GEK720957 GOG720954:GOG720957 GYC720954:GYC720957 HHY720954:HHY720957 HRU720954:HRU720957 IBQ720954:IBQ720957 ILM720954:ILM720957 IVI720954:IVI720957 JFE720954:JFE720957 JPA720954:JPA720957 JYW720954:JYW720957 KIS720954:KIS720957 KSO720954:KSO720957 LCK720954:LCK720957 LMG720954:LMG720957 LWC720954:LWC720957 MFY720954:MFY720957 MPU720954:MPU720957 MZQ720954:MZQ720957 NJM720954:NJM720957 NTI720954:NTI720957 ODE720954:ODE720957 ONA720954:ONA720957 OWW720954:OWW720957 PGS720954:PGS720957 PQO720954:PQO720957 QAK720954:QAK720957 QKG720954:QKG720957 QUC720954:QUC720957 RDY720954:RDY720957 RNU720954:RNU720957 RXQ720954:RXQ720957 SHM720954:SHM720957 SRI720954:SRI720957 TBE720954:TBE720957 TLA720954:TLA720957 TUW720954:TUW720957 UES720954:UES720957 UOO720954:UOO720957 UYK720954:UYK720957 VIG720954:VIG720957 VSC720954:VSC720957 WBY720954:WBY720957 WLU720954:WLU720957 WVQ720954:WVQ720957 I786490:I786493 JE786490:JE786493 TA786490:TA786493 ACW786490:ACW786493 AMS786490:AMS786493 AWO786490:AWO786493 BGK786490:BGK786493 BQG786490:BQG786493 CAC786490:CAC786493 CJY786490:CJY786493 CTU786490:CTU786493 DDQ786490:DDQ786493 DNM786490:DNM786493 DXI786490:DXI786493 EHE786490:EHE786493 ERA786490:ERA786493 FAW786490:FAW786493 FKS786490:FKS786493 FUO786490:FUO786493 GEK786490:GEK786493 GOG786490:GOG786493 GYC786490:GYC786493 HHY786490:HHY786493 HRU786490:HRU786493 IBQ786490:IBQ786493 ILM786490:ILM786493 IVI786490:IVI786493 JFE786490:JFE786493 JPA786490:JPA786493 JYW786490:JYW786493 KIS786490:KIS786493 KSO786490:KSO786493 LCK786490:LCK786493 LMG786490:LMG786493 LWC786490:LWC786493 MFY786490:MFY786493 MPU786490:MPU786493 MZQ786490:MZQ786493 NJM786490:NJM786493 NTI786490:NTI786493 ODE786490:ODE786493 ONA786490:ONA786493 OWW786490:OWW786493 PGS786490:PGS786493 PQO786490:PQO786493 QAK786490:QAK786493 QKG786490:QKG786493 QUC786490:QUC786493 RDY786490:RDY786493 RNU786490:RNU786493 RXQ786490:RXQ786493 SHM786490:SHM786493 SRI786490:SRI786493 TBE786490:TBE786493 TLA786490:TLA786493 TUW786490:TUW786493 UES786490:UES786493 UOO786490:UOO786493 UYK786490:UYK786493 VIG786490:VIG786493 VSC786490:VSC786493 WBY786490:WBY786493 WLU786490:WLU786493 WVQ786490:WVQ786493 I852026:I852029 JE852026:JE852029 TA852026:TA852029 ACW852026:ACW852029 AMS852026:AMS852029 AWO852026:AWO852029 BGK852026:BGK852029 BQG852026:BQG852029 CAC852026:CAC852029 CJY852026:CJY852029 CTU852026:CTU852029 DDQ852026:DDQ852029 DNM852026:DNM852029 DXI852026:DXI852029 EHE852026:EHE852029 ERA852026:ERA852029 FAW852026:FAW852029 FKS852026:FKS852029 FUO852026:FUO852029 GEK852026:GEK852029 GOG852026:GOG852029 GYC852026:GYC852029 HHY852026:HHY852029 HRU852026:HRU852029 IBQ852026:IBQ852029 ILM852026:ILM852029 IVI852026:IVI852029 JFE852026:JFE852029 JPA852026:JPA852029 JYW852026:JYW852029 KIS852026:KIS852029 KSO852026:KSO852029 LCK852026:LCK852029 LMG852026:LMG852029 LWC852026:LWC852029 MFY852026:MFY852029 MPU852026:MPU852029 MZQ852026:MZQ852029 NJM852026:NJM852029 NTI852026:NTI852029 ODE852026:ODE852029 ONA852026:ONA852029 OWW852026:OWW852029 PGS852026:PGS852029 PQO852026:PQO852029 QAK852026:QAK852029 QKG852026:QKG852029 QUC852026:QUC852029 RDY852026:RDY852029 RNU852026:RNU852029 RXQ852026:RXQ852029 SHM852026:SHM852029 SRI852026:SRI852029 TBE852026:TBE852029 TLA852026:TLA852029 TUW852026:TUW852029 UES852026:UES852029 UOO852026:UOO852029 UYK852026:UYK852029 VIG852026:VIG852029 VSC852026:VSC852029 WBY852026:WBY852029 WLU852026:WLU852029 WVQ852026:WVQ852029 I917562:I917565 JE917562:JE917565 TA917562:TA917565 ACW917562:ACW917565 AMS917562:AMS917565 AWO917562:AWO917565 BGK917562:BGK917565 BQG917562:BQG917565 CAC917562:CAC917565 CJY917562:CJY917565 CTU917562:CTU917565 DDQ917562:DDQ917565 DNM917562:DNM917565 DXI917562:DXI917565 EHE917562:EHE917565 ERA917562:ERA917565 FAW917562:FAW917565 FKS917562:FKS917565 FUO917562:FUO917565 GEK917562:GEK917565 GOG917562:GOG917565 GYC917562:GYC917565 HHY917562:HHY917565 HRU917562:HRU917565 IBQ917562:IBQ917565 ILM917562:ILM917565 IVI917562:IVI917565 JFE917562:JFE917565 JPA917562:JPA917565 JYW917562:JYW917565 KIS917562:KIS917565 KSO917562:KSO917565 LCK917562:LCK917565 LMG917562:LMG917565 LWC917562:LWC917565 MFY917562:MFY917565 MPU917562:MPU917565 MZQ917562:MZQ917565 NJM917562:NJM917565 NTI917562:NTI917565 ODE917562:ODE917565 ONA917562:ONA917565 OWW917562:OWW917565 PGS917562:PGS917565 PQO917562:PQO917565 QAK917562:QAK917565 QKG917562:QKG917565 QUC917562:QUC917565 RDY917562:RDY917565 RNU917562:RNU917565 RXQ917562:RXQ917565 SHM917562:SHM917565 SRI917562:SRI917565 TBE917562:TBE917565 TLA917562:TLA917565 TUW917562:TUW917565 UES917562:UES917565 UOO917562:UOO917565 UYK917562:UYK917565 VIG917562:VIG917565 VSC917562:VSC917565 WBY917562:WBY917565 WLU917562:WLU917565 WVQ917562:WVQ917565 I983098:I983101 JE983098:JE983101 TA983098:TA983101 ACW983098:ACW983101 AMS983098:AMS983101 AWO983098:AWO983101 BGK983098:BGK983101 BQG983098:BQG983101 CAC983098:CAC983101 CJY983098:CJY983101 CTU983098:CTU983101 DDQ983098:DDQ983101 DNM983098:DNM983101 DXI983098:DXI983101 EHE983098:EHE983101 ERA983098:ERA983101 FAW983098:FAW983101 FKS983098:FKS983101 FUO983098:FUO983101 GEK983098:GEK983101 GOG983098:GOG983101 GYC983098:GYC983101 HHY983098:HHY983101 HRU983098:HRU983101 IBQ983098:IBQ983101 ILM983098:ILM983101 IVI983098:IVI983101 JFE983098:JFE983101 JPA983098:JPA983101 JYW983098:JYW983101 KIS983098:KIS983101 KSO983098:KSO983101 LCK983098:LCK983101 LMG983098:LMG983101 LWC983098:LWC983101 MFY983098:MFY983101 MPU983098:MPU983101 MZQ983098:MZQ983101 NJM983098:NJM983101 NTI983098:NTI983101 ODE983098:ODE983101 ONA983098:ONA983101 OWW983098:OWW983101 PGS983098:PGS983101 PQO983098:PQO983101 QAK983098:QAK983101 QKG983098:QKG983101 QUC983098:QUC983101 RDY983098:RDY983101 RNU983098:RNU983101 RXQ983098:RXQ983101 SHM983098:SHM983101 SRI983098:SRI983101 TBE983098:TBE983101 TLA983098:TLA983101 TUW983098:TUW983101 UES983098:UES983101 UOO983098:UOO983101 UYK983098:UYK983101 VIG983098:VIG983101 VSC983098:VSC983101 WBY983098:WBY983101 WLU983098:WLU983101 WVQ983098:WVQ983101 E33:E63 JA33:JA63 SW33:SW63 ACS33:ACS63 AMO33:AMO63 AWK33:AWK63 BGG33:BGG63 BQC33:BQC63 BZY33:BZY63 CJU33:CJU63 CTQ33:CTQ63 DDM33:DDM63 DNI33:DNI63 DXE33:DXE63 EHA33:EHA63 EQW33:EQW63 FAS33:FAS63 FKO33:FKO63 FUK33:FUK63 GEG33:GEG63 GOC33:GOC63 GXY33:GXY63 HHU33:HHU63 HRQ33:HRQ63 IBM33:IBM63 ILI33:ILI63 IVE33:IVE63 JFA33:JFA63 JOW33:JOW63 JYS33:JYS63 KIO33:KIO63 KSK33:KSK63 LCG33:LCG63 LMC33:LMC63 LVY33:LVY63 MFU33:MFU63 MPQ33:MPQ63 MZM33:MZM63 NJI33:NJI63 NTE33:NTE63 ODA33:ODA63 OMW33:OMW63 OWS33:OWS63 PGO33:PGO63 PQK33:PQK63 QAG33:QAG63 QKC33:QKC63 QTY33:QTY63 RDU33:RDU63 RNQ33:RNQ63 RXM33:RXM63 SHI33:SHI63 SRE33:SRE63 TBA33:TBA63 TKW33:TKW63 TUS33:TUS63 UEO33:UEO63 UOK33:UOK63 UYG33:UYG63 VIC33:VIC63 VRY33:VRY63 WBU33:WBU63 WLQ33:WLQ63 WVM33:WVM63 E65569:E65599 JA65569:JA65599 SW65569:SW65599 ACS65569:ACS65599 AMO65569:AMO65599 AWK65569:AWK65599 BGG65569:BGG65599 BQC65569:BQC65599 BZY65569:BZY65599 CJU65569:CJU65599 CTQ65569:CTQ65599 DDM65569:DDM65599 DNI65569:DNI65599 DXE65569:DXE65599 EHA65569:EHA65599 EQW65569:EQW65599 FAS65569:FAS65599 FKO65569:FKO65599 FUK65569:FUK65599 GEG65569:GEG65599 GOC65569:GOC65599 GXY65569:GXY65599 HHU65569:HHU65599 HRQ65569:HRQ65599 IBM65569:IBM65599 ILI65569:ILI65599 IVE65569:IVE65599 JFA65569:JFA65599 JOW65569:JOW65599 JYS65569:JYS65599 KIO65569:KIO65599 KSK65569:KSK65599 LCG65569:LCG65599 LMC65569:LMC65599 LVY65569:LVY65599 MFU65569:MFU65599 MPQ65569:MPQ65599 MZM65569:MZM65599 NJI65569:NJI65599 NTE65569:NTE65599 ODA65569:ODA65599 OMW65569:OMW65599 OWS65569:OWS65599 PGO65569:PGO65599 PQK65569:PQK65599 QAG65569:QAG65599 QKC65569:QKC65599 QTY65569:QTY65599 RDU65569:RDU65599 RNQ65569:RNQ65599 RXM65569:RXM65599 SHI65569:SHI65599 SRE65569:SRE65599 TBA65569:TBA65599 TKW65569:TKW65599 TUS65569:TUS65599 UEO65569:UEO65599 UOK65569:UOK65599 UYG65569:UYG65599 VIC65569:VIC65599 VRY65569:VRY65599 WBU65569:WBU65599 WLQ65569:WLQ65599 WVM65569:WVM65599 E131105:E131135 JA131105:JA131135 SW131105:SW131135 ACS131105:ACS131135 AMO131105:AMO131135 AWK131105:AWK131135 BGG131105:BGG131135 BQC131105:BQC131135 BZY131105:BZY131135 CJU131105:CJU131135 CTQ131105:CTQ131135 DDM131105:DDM131135 DNI131105:DNI131135 DXE131105:DXE131135 EHA131105:EHA131135 EQW131105:EQW131135 FAS131105:FAS131135 FKO131105:FKO131135 FUK131105:FUK131135 GEG131105:GEG131135 GOC131105:GOC131135 GXY131105:GXY131135 HHU131105:HHU131135 HRQ131105:HRQ131135 IBM131105:IBM131135 ILI131105:ILI131135 IVE131105:IVE131135 JFA131105:JFA131135 JOW131105:JOW131135 JYS131105:JYS131135 KIO131105:KIO131135 KSK131105:KSK131135 LCG131105:LCG131135 LMC131105:LMC131135 LVY131105:LVY131135 MFU131105:MFU131135 MPQ131105:MPQ131135 MZM131105:MZM131135 NJI131105:NJI131135 NTE131105:NTE131135 ODA131105:ODA131135 OMW131105:OMW131135 OWS131105:OWS131135 PGO131105:PGO131135 PQK131105:PQK131135 QAG131105:QAG131135 QKC131105:QKC131135 QTY131105:QTY131135 RDU131105:RDU131135 RNQ131105:RNQ131135 RXM131105:RXM131135 SHI131105:SHI131135 SRE131105:SRE131135 TBA131105:TBA131135 TKW131105:TKW131135 TUS131105:TUS131135 UEO131105:UEO131135 UOK131105:UOK131135 UYG131105:UYG131135 VIC131105:VIC131135 VRY131105:VRY131135 WBU131105:WBU131135 WLQ131105:WLQ131135 WVM131105:WVM131135 E196641:E196671 JA196641:JA196671 SW196641:SW196671 ACS196641:ACS196671 AMO196641:AMO196671 AWK196641:AWK196671 BGG196641:BGG196671 BQC196641:BQC196671 BZY196641:BZY196671 CJU196641:CJU196671 CTQ196641:CTQ196671 DDM196641:DDM196671 DNI196641:DNI196671 DXE196641:DXE196671 EHA196641:EHA196671 EQW196641:EQW196671 FAS196641:FAS196671 FKO196641:FKO196671 FUK196641:FUK196671 GEG196641:GEG196671 GOC196641:GOC196671 GXY196641:GXY196671 HHU196641:HHU196671 HRQ196641:HRQ196671 IBM196641:IBM196671 ILI196641:ILI196671 IVE196641:IVE196671 JFA196641:JFA196671 JOW196641:JOW196671 JYS196641:JYS196671 KIO196641:KIO196671 KSK196641:KSK196671 LCG196641:LCG196671 LMC196641:LMC196671 LVY196641:LVY196671 MFU196641:MFU196671 MPQ196641:MPQ196671 MZM196641:MZM196671 NJI196641:NJI196671 NTE196641:NTE196671 ODA196641:ODA196671 OMW196641:OMW196671 OWS196641:OWS196671 PGO196641:PGO196671 PQK196641:PQK196671 QAG196641:QAG196671 QKC196641:QKC196671 QTY196641:QTY196671 RDU196641:RDU196671 RNQ196641:RNQ196671 RXM196641:RXM196671 SHI196641:SHI196671 SRE196641:SRE196671 TBA196641:TBA196671 TKW196641:TKW196671 TUS196641:TUS196671 UEO196641:UEO196671 UOK196641:UOK196671 UYG196641:UYG196671 VIC196641:VIC196671 VRY196641:VRY196671 WBU196641:WBU196671 WLQ196641:WLQ196671 WVM196641:WVM196671 E262177:E262207 JA262177:JA262207 SW262177:SW262207 ACS262177:ACS262207 AMO262177:AMO262207 AWK262177:AWK262207 BGG262177:BGG262207 BQC262177:BQC262207 BZY262177:BZY262207 CJU262177:CJU262207 CTQ262177:CTQ262207 DDM262177:DDM262207 DNI262177:DNI262207 DXE262177:DXE262207 EHA262177:EHA262207 EQW262177:EQW262207 FAS262177:FAS262207 FKO262177:FKO262207 FUK262177:FUK262207 GEG262177:GEG262207 GOC262177:GOC262207 GXY262177:GXY262207 HHU262177:HHU262207 HRQ262177:HRQ262207 IBM262177:IBM262207 ILI262177:ILI262207 IVE262177:IVE262207 JFA262177:JFA262207 JOW262177:JOW262207 JYS262177:JYS262207 KIO262177:KIO262207 KSK262177:KSK262207 LCG262177:LCG262207 LMC262177:LMC262207 LVY262177:LVY262207 MFU262177:MFU262207 MPQ262177:MPQ262207 MZM262177:MZM262207 NJI262177:NJI262207 NTE262177:NTE262207 ODA262177:ODA262207 OMW262177:OMW262207 OWS262177:OWS262207 PGO262177:PGO262207 PQK262177:PQK262207 QAG262177:QAG262207 QKC262177:QKC262207 QTY262177:QTY262207 RDU262177:RDU262207 RNQ262177:RNQ262207 RXM262177:RXM262207 SHI262177:SHI262207 SRE262177:SRE262207 TBA262177:TBA262207 TKW262177:TKW262207 TUS262177:TUS262207 UEO262177:UEO262207 UOK262177:UOK262207 UYG262177:UYG262207 VIC262177:VIC262207 VRY262177:VRY262207 WBU262177:WBU262207 WLQ262177:WLQ262207 WVM262177:WVM262207 E327713:E327743 JA327713:JA327743 SW327713:SW327743 ACS327713:ACS327743 AMO327713:AMO327743 AWK327713:AWK327743 BGG327713:BGG327743 BQC327713:BQC327743 BZY327713:BZY327743 CJU327713:CJU327743 CTQ327713:CTQ327743 DDM327713:DDM327743 DNI327713:DNI327743 DXE327713:DXE327743 EHA327713:EHA327743 EQW327713:EQW327743 FAS327713:FAS327743 FKO327713:FKO327743 FUK327713:FUK327743 GEG327713:GEG327743 GOC327713:GOC327743 GXY327713:GXY327743 HHU327713:HHU327743 HRQ327713:HRQ327743 IBM327713:IBM327743 ILI327713:ILI327743 IVE327713:IVE327743 JFA327713:JFA327743 JOW327713:JOW327743 JYS327713:JYS327743 KIO327713:KIO327743 KSK327713:KSK327743 LCG327713:LCG327743 LMC327713:LMC327743 LVY327713:LVY327743 MFU327713:MFU327743 MPQ327713:MPQ327743 MZM327713:MZM327743 NJI327713:NJI327743 NTE327713:NTE327743 ODA327713:ODA327743 OMW327713:OMW327743 OWS327713:OWS327743 PGO327713:PGO327743 PQK327713:PQK327743 QAG327713:QAG327743 QKC327713:QKC327743 QTY327713:QTY327743 RDU327713:RDU327743 RNQ327713:RNQ327743 RXM327713:RXM327743 SHI327713:SHI327743 SRE327713:SRE327743 TBA327713:TBA327743 TKW327713:TKW327743 TUS327713:TUS327743 UEO327713:UEO327743 UOK327713:UOK327743 UYG327713:UYG327743 VIC327713:VIC327743 VRY327713:VRY327743 WBU327713:WBU327743 WLQ327713:WLQ327743 WVM327713:WVM327743 E393249:E393279 JA393249:JA393279 SW393249:SW393279 ACS393249:ACS393279 AMO393249:AMO393279 AWK393249:AWK393279 BGG393249:BGG393279 BQC393249:BQC393279 BZY393249:BZY393279 CJU393249:CJU393279 CTQ393249:CTQ393279 DDM393249:DDM393279 DNI393249:DNI393279 DXE393249:DXE393279 EHA393249:EHA393279 EQW393249:EQW393279 FAS393249:FAS393279 FKO393249:FKO393279 FUK393249:FUK393279 GEG393249:GEG393279 GOC393249:GOC393279 GXY393249:GXY393279 HHU393249:HHU393279 HRQ393249:HRQ393279 IBM393249:IBM393279 ILI393249:ILI393279 IVE393249:IVE393279 JFA393249:JFA393279 JOW393249:JOW393279 JYS393249:JYS393279 KIO393249:KIO393279 KSK393249:KSK393279 LCG393249:LCG393279 LMC393249:LMC393279 LVY393249:LVY393279 MFU393249:MFU393279 MPQ393249:MPQ393279 MZM393249:MZM393279 NJI393249:NJI393279 NTE393249:NTE393279 ODA393249:ODA393279 OMW393249:OMW393279 OWS393249:OWS393279 PGO393249:PGO393279 PQK393249:PQK393279 QAG393249:QAG393279 QKC393249:QKC393279 QTY393249:QTY393279 RDU393249:RDU393279 RNQ393249:RNQ393279 RXM393249:RXM393279 SHI393249:SHI393279 SRE393249:SRE393279 TBA393249:TBA393279 TKW393249:TKW393279 TUS393249:TUS393279 UEO393249:UEO393279 UOK393249:UOK393279 UYG393249:UYG393279 VIC393249:VIC393279 VRY393249:VRY393279 WBU393249:WBU393279 WLQ393249:WLQ393279 WVM393249:WVM393279 E458785:E458815 JA458785:JA458815 SW458785:SW458815 ACS458785:ACS458815 AMO458785:AMO458815 AWK458785:AWK458815 BGG458785:BGG458815 BQC458785:BQC458815 BZY458785:BZY458815 CJU458785:CJU458815 CTQ458785:CTQ458815 DDM458785:DDM458815 DNI458785:DNI458815 DXE458785:DXE458815 EHA458785:EHA458815 EQW458785:EQW458815 FAS458785:FAS458815 FKO458785:FKO458815 FUK458785:FUK458815 GEG458785:GEG458815 GOC458785:GOC458815 GXY458785:GXY458815 HHU458785:HHU458815 HRQ458785:HRQ458815 IBM458785:IBM458815 ILI458785:ILI458815 IVE458785:IVE458815 JFA458785:JFA458815 JOW458785:JOW458815 JYS458785:JYS458815 KIO458785:KIO458815 KSK458785:KSK458815 LCG458785:LCG458815 LMC458785:LMC458815 LVY458785:LVY458815 MFU458785:MFU458815 MPQ458785:MPQ458815 MZM458785:MZM458815 NJI458785:NJI458815 NTE458785:NTE458815 ODA458785:ODA458815 OMW458785:OMW458815 OWS458785:OWS458815 PGO458785:PGO458815 PQK458785:PQK458815 QAG458785:QAG458815 QKC458785:QKC458815 QTY458785:QTY458815 RDU458785:RDU458815 RNQ458785:RNQ458815 RXM458785:RXM458815 SHI458785:SHI458815 SRE458785:SRE458815 TBA458785:TBA458815 TKW458785:TKW458815 TUS458785:TUS458815 UEO458785:UEO458815 UOK458785:UOK458815 UYG458785:UYG458815 VIC458785:VIC458815 VRY458785:VRY458815 WBU458785:WBU458815 WLQ458785:WLQ458815 WVM458785:WVM458815 E524321:E524351 JA524321:JA524351 SW524321:SW524351 ACS524321:ACS524351 AMO524321:AMO524351 AWK524321:AWK524351 BGG524321:BGG524351 BQC524321:BQC524351 BZY524321:BZY524351 CJU524321:CJU524351 CTQ524321:CTQ524351 DDM524321:DDM524351 DNI524321:DNI524351 DXE524321:DXE524351 EHA524321:EHA524351 EQW524321:EQW524351 FAS524321:FAS524351 FKO524321:FKO524351 FUK524321:FUK524351 GEG524321:GEG524351 GOC524321:GOC524351 GXY524321:GXY524351 HHU524321:HHU524351 HRQ524321:HRQ524351 IBM524321:IBM524351 ILI524321:ILI524351 IVE524321:IVE524351 JFA524321:JFA524351 JOW524321:JOW524351 JYS524321:JYS524351 KIO524321:KIO524351 KSK524321:KSK524351 LCG524321:LCG524351 LMC524321:LMC524351 LVY524321:LVY524351 MFU524321:MFU524351 MPQ524321:MPQ524351 MZM524321:MZM524351 NJI524321:NJI524351 NTE524321:NTE524351 ODA524321:ODA524351 OMW524321:OMW524351 OWS524321:OWS524351 PGO524321:PGO524351 PQK524321:PQK524351 QAG524321:QAG524351 QKC524321:QKC524351 QTY524321:QTY524351 RDU524321:RDU524351 RNQ524321:RNQ524351 RXM524321:RXM524351 SHI524321:SHI524351 SRE524321:SRE524351 TBA524321:TBA524351 TKW524321:TKW524351 TUS524321:TUS524351 UEO524321:UEO524351 UOK524321:UOK524351 UYG524321:UYG524351 VIC524321:VIC524351 VRY524321:VRY524351 WBU524321:WBU524351 WLQ524321:WLQ524351 WVM524321:WVM524351 E589857:E589887 JA589857:JA589887 SW589857:SW589887 ACS589857:ACS589887 AMO589857:AMO589887 AWK589857:AWK589887 BGG589857:BGG589887 BQC589857:BQC589887 BZY589857:BZY589887 CJU589857:CJU589887 CTQ589857:CTQ589887 DDM589857:DDM589887 DNI589857:DNI589887 DXE589857:DXE589887 EHA589857:EHA589887 EQW589857:EQW589887 FAS589857:FAS589887 FKO589857:FKO589887 FUK589857:FUK589887 GEG589857:GEG589887 GOC589857:GOC589887 GXY589857:GXY589887 HHU589857:HHU589887 HRQ589857:HRQ589887 IBM589857:IBM589887 ILI589857:ILI589887 IVE589857:IVE589887 JFA589857:JFA589887 JOW589857:JOW589887 JYS589857:JYS589887 KIO589857:KIO589887 KSK589857:KSK589887 LCG589857:LCG589887 LMC589857:LMC589887 LVY589857:LVY589887 MFU589857:MFU589887 MPQ589857:MPQ589887 MZM589857:MZM589887 NJI589857:NJI589887 NTE589857:NTE589887 ODA589857:ODA589887 OMW589857:OMW589887 OWS589857:OWS589887 PGO589857:PGO589887 PQK589857:PQK589887 QAG589857:QAG589887 QKC589857:QKC589887 QTY589857:QTY589887 RDU589857:RDU589887 RNQ589857:RNQ589887 RXM589857:RXM589887 SHI589857:SHI589887 SRE589857:SRE589887 TBA589857:TBA589887 TKW589857:TKW589887 TUS589857:TUS589887 UEO589857:UEO589887 UOK589857:UOK589887 UYG589857:UYG589887 VIC589857:VIC589887 VRY589857:VRY589887 WBU589857:WBU589887 WLQ589857:WLQ589887 WVM589857:WVM589887 E655393:E655423 JA655393:JA655423 SW655393:SW655423 ACS655393:ACS655423 AMO655393:AMO655423 AWK655393:AWK655423 BGG655393:BGG655423 BQC655393:BQC655423 BZY655393:BZY655423 CJU655393:CJU655423 CTQ655393:CTQ655423 DDM655393:DDM655423 DNI655393:DNI655423 DXE655393:DXE655423 EHA655393:EHA655423 EQW655393:EQW655423 FAS655393:FAS655423 FKO655393:FKO655423 FUK655393:FUK655423 GEG655393:GEG655423 GOC655393:GOC655423 GXY655393:GXY655423 HHU655393:HHU655423 HRQ655393:HRQ655423 IBM655393:IBM655423 ILI655393:ILI655423 IVE655393:IVE655423 JFA655393:JFA655423 JOW655393:JOW655423 JYS655393:JYS655423 KIO655393:KIO655423 KSK655393:KSK655423 LCG655393:LCG655423 LMC655393:LMC655423 LVY655393:LVY655423 MFU655393:MFU655423 MPQ655393:MPQ655423 MZM655393:MZM655423 NJI655393:NJI655423 NTE655393:NTE655423 ODA655393:ODA655423 OMW655393:OMW655423 OWS655393:OWS655423 PGO655393:PGO655423 PQK655393:PQK655423 QAG655393:QAG655423 QKC655393:QKC655423 QTY655393:QTY655423 RDU655393:RDU655423 RNQ655393:RNQ655423 RXM655393:RXM655423 SHI655393:SHI655423 SRE655393:SRE655423 TBA655393:TBA655423 TKW655393:TKW655423 TUS655393:TUS655423 UEO655393:UEO655423 UOK655393:UOK655423 UYG655393:UYG655423 VIC655393:VIC655423 VRY655393:VRY655423 WBU655393:WBU655423 WLQ655393:WLQ655423 WVM655393:WVM655423 E720929:E720959 JA720929:JA720959 SW720929:SW720959 ACS720929:ACS720959 AMO720929:AMO720959 AWK720929:AWK720959 BGG720929:BGG720959 BQC720929:BQC720959 BZY720929:BZY720959 CJU720929:CJU720959 CTQ720929:CTQ720959 DDM720929:DDM720959 DNI720929:DNI720959 DXE720929:DXE720959 EHA720929:EHA720959 EQW720929:EQW720959 FAS720929:FAS720959 FKO720929:FKO720959 FUK720929:FUK720959 GEG720929:GEG720959 GOC720929:GOC720959 GXY720929:GXY720959 HHU720929:HHU720959 HRQ720929:HRQ720959 IBM720929:IBM720959 ILI720929:ILI720959 IVE720929:IVE720959 JFA720929:JFA720959 JOW720929:JOW720959 JYS720929:JYS720959 KIO720929:KIO720959 KSK720929:KSK720959 LCG720929:LCG720959 LMC720929:LMC720959 LVY720929:LVY720959 MFU720929:MFU720959 MPQ720929:MPQ720959 MZM720929:MZM720959 NJI720929:NJI720959 NTE720929:NTE720959 ODA720929:ODA720959 OMW720929:OMW720959 OWS720929:OWS720959 PGO720929:PGO720959 PQK720929:PQK720959 QAG720929:QAG720959 QKC720929:QKC720959 QTY720929:QTY720959 RDU720929:RDU720959 RNQ720929:RNQ720959 RXM720929:RXM720959 SHI720929:SHI720959 SRE720929:SRE720959 TBA720929:TBA720959 TKW720929:TKW720959 TUS720929:TUS720959 UEO720929:UEO720959 UOK720929:UOK720959 UYG720929:UYG720959 VIC720929:VIC720959 VRY720929:VRY720959 WBU720929:WBU720959 WLQ720929:WLQ720959 WVM720929:WVM720959 E786465:E786495 JA786465:JA786495 SW786465:SW786495 ACS786465:ACS786495 AMO786465:AMO786495 AWK786465:AWK786495 BGG786465:BGG786495 BQC786465:BQC786495 BZY786465:BZY786495 CJU786465:CJU786495 CTQ786465:CTQ786495 DDM786465:DDM786495 DNI786465:DNI786495 DXE786465:DXE786495 EHA786465:EHA786495 EQW786465:EQW786495 FAS786465:FAS786495 FKO786465:FKO786495 FUK786465:FUK786495 GEG786465:GEG786495 GOC786465:GOC786495 GXY786465:GXY786495 HHU786465:HHU786495 HRQ786465:HRQ786495 IBM786465:IBM786495 ILI786465:ILI786495 IVE786465:IVE786495 JFA786465:JFA786495 JOW786465:JOW786495 JYS786465:JYS786495 KIO786465:KIO786495 KSK786465:KSK786495 LCG786465:LCG786495 LMC786465:LMC786495 LVY786465:LVY786495 MFU786465:MFU786495 MPQ786465:MPQ786495 MZM786465:MZM786495 NJI786465:NJI786495 NTE786465:NTE786495 ODA786465:ODA786495 OMW786465:OMW786495 OWS786465:OWS786495 PGO786465:PGO786495 PQK786465:PQK786495 QAG786465:QAG786495 QKC786465:QKC786495 QTY786465:QTY786495 RDU786465:RDU786495 RNQ786465:RNQ786495 RXM786465:RXM786495 SHI786465:SHI786495 SRE786465:SRE786495 TBA786465:TBA786495 TKW786465:TKW786495 TUS786465:TUS786495 UEO786465:UEO786495 UOK786465:UOK786495 UYG786465:UYG786495 VIC786465:VIC786495 VRY786465:VRY786495 WBU786465:WBU786495 WLQ786465:WLQ786495 WVM786465:WVM786495 E852001:E852031 JA852001:JA852031 SW852001:SW852031 ACS852001:ACS852031 AMO852001:AMO852031 AWK852001:AWK852031 BGG852001:BGG852031 BQC852001:BQC852031 BZY852001:BZY852031 CJU852001:CJU852031 CTQ852001:CTQ852031 DDM852001:DDM852031 DNI852001:DNI852031 DXE852001:DXE852031 EHA852001:EHA852031 EQW852001:EQW852031 FAS852001:FAS852031 FKO852001:FKO852031 FUK852001:FUK852031 GEG852001:GEG852031 GOC852001:GOC852031 GXY852001:GXY852031 HHU852001:HHU852031 HRQ852001:HRQ852031 IBM852001:IBM852031 ILI852001:ILI852031 IVE852001:IVE852031 JFA852001:JFA852031 JOW852001:JOW852031 JYS852001:JYS852031 KIO852001:KIO852031 KSK852001:KSK852031 LCG852001:LCG852031 LMC852001:LMC852031 LVY852001:LVY852031 MFU852001:MFU852031 MPQ852001:MPQ852031 MZM852001:MZM852031 NJI852001:NJI852031 NTE852001:NTE852031 ODA852001:ODA852031 OMW852001:OMW852031 OWS852001:OWS852031 PGO852001:PGO852031 PQK852001:PQK852031 QAG852001:QAG852031 QKC852001:QKC852031 QTY852001:QTY852031 RDU852001:RDU852031 RNQ852001:RNQ852031 RXM852001:RXM852031 SHI852001:SHI852031 SRE852001:SRE852031 TBA852001:TBA852031 TKW852001:TKW852031 TUS852001:TUS852031 UEO852001:UEO852031 UOK852001:UOK852031 UYG852001:UYG852031 VIC852001:VIC852031 VRY852001:VRY852031 WBU852001:WBU852031 WLQ852001:WLQ852031 WVM852001:WVM852031 E917537:E917567 JA917537:JA917567 SW917537:SW917567 ACS917537:ACS917567 AMO917537:AMO917567 AWK917537:AWK917567 BGG917537:BGG917567 BQC917537:BQC917567 BZY917537:BZY917567 CJU917537:CJU917567 CTQ917537:CTQ917567 DDM917537:DDM917567 DNI917537:DNI917567 DXE917537:DXE917567 EHA917537:EHA917567 EQW917537:EQW917567 FAS917537:FAS917567 FKO917537:FKO917567 FUK917537:FUK917567 GEG917537:GEG917567 GOC917537:GOC917567 GXY917537:GXY917567 HHU917537:HHU917567 HRQ917537:HRQ917567 IBM917537:IBM917567 ILI917537:ILI917567 IVE917537:IVE917567 JFA917537:JFA917567 JOW917537:JOW917567 JYS917537:JYS917567 KIO917537:KIO917567 KSK917537:KSK917567 LCG917537:LCG917567 LMC917537:LMC917567 LVY917537:LVY917567 MFU917537:MFU917567 MPQ917537:MPQ917567 MZM917537:MZM917567 NJI917537:NJI917567 NTE917537:NTE917567 ODA917537:ODA917567 OMW917537:OMW917567 OWS917537:OWS917567 PGO917537:PGO917567 PQK917537:PQK917567 QAG917537:QAG917567 QKC917537:QKC917567 QTY917537:QTY917567 RDU917537:RDU917567 RNQ917537:RNQ917567 RXM917537:RXM917567 SHI917537:SHI917567 SRE917537:SRE917567 TBA917537:TBA917567 TKW917537:TKW917567 TUS917537:TUS917567 UEO917537:UEO917567 UOK917537:UOK917567 UYG917537:UYG917567 VIC917537:VIC917567 VRY917537:VRY917567 WBU917537:WBU917567 WLQ917537:WLQ917567 WVM917537:WVM917567 E983073:E983103 JA983073:JA983103 SW983073:SW983103 ACS983073:ACS983103 AMO983073:AMO983103 AWK983073:AWK983103 BGG983073:BGG983103 BQC983073:BQC983103 BZY983073:BZY983103 CJU983073:CJU983103 CTQ983073:CTQ983103 DDM983073:DDM983103 DNI983073:DNI983103 DXE983073:DXE983103 EHA983073:EHA983103 EQW983073:EQW983103 FAS983073:FAS983103 FKO983073:FKO983103 FUK983073:FUK983103 GEG983073:GEG983103 GOC983073:GOC983103 GXY983073:GXY983103 HHU983073:HHU983103 HRQ983073:HRQ983103 IBM983073:IBM983103 ILI983073:ILI983103 IVE983073:IVE983103 JFA983073:JFA983103 JOW983073:JOW983103 JYS983073:JYS983103 KIO983073:KIO983103 KSK983073:KSK983103 LCG983073:LCG983103 LMC983073:LMC983103 LVY983073:LVY983103 MFU983073:MFU983103 MPQ983073:MPQ983103 MZM983073:MZM983103 NJI983073:NJI983103 NTE983073:NTE983103 ODA983073:ODA983103 OMW983073:OMW983103 OWS983073:OWS983103 PGO983073:PGO983103 PQK983073:PQK983103 QAG983073:QAG983103 QKC983073:QKC983103 QTY983073:QTY983103 RDU983073:RDU983103 RNQ983073:RNQ983103 RXM983073:RXM983103 SHI983073:SHI983103 SRE983073:SRE983103 TBA983073:TBA983103 TKW983073:TKW983103 TUS983073:TUS983103 UEO983073:UEO983103 UOK983073:UOK983103 UYG983073:UYG983103 VIC983073:VIC983103 VRY983073:VRY983103 WBU983073:WBU983103 WLQ983073:WLQ983103 WVM983073:WVM983103 I8:I14 JE8:JE14 TA8:TA14 ACW8:ACW14 AMS8:AMS14 AWO8:AWO14 BGK8:BGK14 BQG8:BQG14 CAC8:CAC14 CJY8:CJY14 CTU8:CTU14 DDQ8:DDQ14 DNM8:DNM14 DXI8:DXI14 EHE8:EHE14 ERA8:ERA14 FAW8:FAW14 FKS8:FKS14 FUO8:FUO14 GEK8:GEK14 GOG8:GOG14 GYC8:GYC14 HHY8:HHY14 HRU8:HRU14 IBQ8:IBQ14 ILM8:ILM14 IVI8:IVI14 JFE8:JFE14 JPA8:JPA14 JYW8:JYW14 KIS8:KIS14 KSO8:KSO14 LCK8:LCK14 LMG8:LMG14 LWC8:LWC14 MFY8:MFY14 MPU8:MPU14 MZQ8:MZQ14 NJM8:NJM14 NTI8:NTI14 ODE8:ODE14 ONA8:ONA14 OWW8:OWW14 PGS8:PGS14 PQO8:PQO14 QAK8:QAK14 QKG8:QKG14 QUC8:QUC14 RDY8:RDY14 RNU8:RNU14 RXQ8:RXQ14 SHM8:SHM14 SRI8:SRI14 TBE8:TBE14 TLA8:TLA14 TUW8:TUW14 UES8:UES14 UOO8:UOO14 UYK8:UYK14 VIG8:VIG14 VSC8:VSC14 WBY8:WBY14 WLU8:WLU14 WVQ8:WVQ14 I65544:I65550 JE65544:JE65550 TA65544:TA65550 ACW65544:ACW65550 AMS65544:AMS65550 AWO65544:AWO65550 BGK65544:BGK65550 BQG65544:BQG65550 CAC65544:CAC65550 CJY65544:CJY65550 CTU65544:CTU65550 DDQ65544:DDQ65550 DNM65544:DNM65550 DXI65544:DXI65550 EHE65544:EHE65550 ERA65544:ERA65550 FAW65544:FAW65550 FKS65544:FKS65550 FUO65544:FUO65550 GEK65544:GEK65550 GOG65544:GOG65550 GYC65544:GYC65550 HHY65544:HHY65550 HRU65544:HRU65550 IBQ65544:IBQ65550 ILM65544:ILM65550 IVI65544:IVI65550 JFE65544:JFE65550 JPA65544:JPA65550 JYW65544:JYW65550 KIS65544:KIS65550 KSO65544:KSO65550 LCK65544:LCK65550 LMG65544:LMG65550 LWC65544:LWC65550 MFY65544:MFY65550 MPU65544:MPU65550 MZQ65544:MZQ65550 NJM65544:NJM65550 NTI65544:NTI65550 ODE65544:ODE65550 ONA65544:ONA65550 OWW65544:OWW65550 PGS65544:PGS65550 PQO65544:PQO65550 QAK65544:QAK65550 QKG65544:QKG65550 QUC65544:QUC65550 RDY65544:RDY65550 RNU65544:RNU65550 RXQ65544:RXQ65550 SHM65544:SHM65550 SRI65544:SRI65550 TBE65544:TBE65550 TLA65544:TLA65550 TUW65544:TUW65550 UES65544:UES65550 UOO65544:UOO65550 UYK65544:UYK65550 VIG65544:VIG65550 VSC65544:VSC65550 WBY65544:WBY65550 WLU65544:WLU65550 WVQ65544:WVQ65550 I131080:I131086 JE131080:JE131086 TA131080:TA131086 ACW131080:ACW131086 AMS131080:AMS131086 AWO131080:AWO131086 BGK131080:BGK131086 BQG131080:BQG131086 CAC131080:CAC131086 CJY131080:CJY131086 CTU131080:CTU131086 DDQ131080:DDQ131086 DNM131080:DNM131086 DXI131080:DXI131086 EHE131080:EHE131086 ERA131080:ERA131086 FAW131080:FAW131086 FKS131080:FKS131086 FUO131080:FUO131086 GEK131080:GEK131086 GOG131080:GOG131086 GYC131080:GYC131086 HHY131080:HHY131086 HRU131080:HRU131086 IBQ131080:IBQ131086 ILM131080:ILM131086 IVI131080:IVI131086 JFE131080:JFE131086 JPA131080:JPA131086 JYW131080:JYW131086 KIS131080:KIS131086 KSO131080:KSO131086 LCK131080:LCK131086 LMG131080:LMG131086 LWC131080:LWC131086 MFY131080:MFY131086 MPU131080:MPU131086 MZQ131080:MZQ131086 NJM131080:NJM131086 NTI131080:NTI131086 ODE131080:ODE131086 ONA131080:ONA131086 OWW131080:OWW131086 PGS131080:PGS131086 PQO131080:PQO131086 QAK131080:QAK131086 QKG131080:QKG131086 QUC131080:QUC131086 RDY131080:RDY131086 RNU131080:RNU131086 RXQ131080:RXQ131086 SHM131080:SHM131086 SRI131080:SRI131086 TBE131080:TBE131086 TLA131080:TLA131086 TUW131080:TUW131086 UES131080:UES131086 UOO131080:UOO131086 UYK131080:UYK131086 VIG131080:VIG131086 VSC131080:VSC131086 WBY131080:WBY131086 WLU131080:WLU131086 WVQ131080:WVQ131086 I196616:I196622 JE196616:JE196622 TA196616:TA196622 ACW196616:ACW196622 AMS196616:AMS196622 AWO196616:AWO196622 BGK196616:BGK196622 BQG196616:BQG196622 CAC196616:CAC196622 CJY196616:CJY196622 CTU196616:CTU196622 DDQ196616:DDQ196622 DNM196616:DNM196622 DXI196616:DXI196622 EHE196616:EHE196622 ERA196616:ERA196622 FAW196616:FAW196622 FKS196616:FKS196622 FUO196616:FUO196622 GEK196616:GEK196622 GOG196616:GOG196622 GYC196616:GYC196622 HHY196616:HHY196622 HRU196616:HRU196622 IBQ196616:IBQ196622 ILM196616:ILM196622 IVI196616:IVI196622 JFE196616:JFE196622 JPA196616:JPA196622 JYW196616:JYW196622 KIS196616:KIS196622 KSO196616:KSO196622 LCK196616:LCK196622 LMG196616:LMG196622 LWC196616:LWC196622 MFY196616:MFY196622 MPU196616:MPU196622 MZQ196616:MZQ196622 NJM196616:NJM196622 NTI196616:NTI196622 ODE196616:ODE196622 ONA196616:ONA196622 OWW196616:OWW196622 PGS196616:PGS196622 PQO196616:PQO196622 QAK196616:QAK196622 QKG196616:QKG196622 QUC196616:QUC196622 RDY196616:RDY196622 RNU196616:RNU196622 RXQ196616:RXQ196622 SHM196616:SHM196622 SRI196616:SRI196622 TBE196616:TBE196622 TLA196616:TLA196622 TUW196616:TUW196622 UES196616:UES196622 UOO196616:UOO196622 UYK196616:UYK196622 VIG196616:VIG196622 VSC196616:VSC196622 WBY196616:WBY196622 WLU196616:WLU196622 WVQ196616:WVQ196622 I262152:I262158 JE262152:JE262158 TA262152:TA262158 ACW262152:ACW262158 AMS262152:AMS262158 AWO262152:AWO262158 BGK262152:BGK262158 BQG262152:BQG262158 CAC262152:CAC262158 CJY262152:CJY262158 CTU262152:CTU262158 DDQ262152:DDQ262158 DNM262152:DNM262158 DXI262152:DXI262158 EHE262152:EHE262158 ERA262152:ERA262158 FAW262152:FAW262158 FKS262152:FKS262158 FUO262152:FUO262158 GEK262152:GEK262158 GOG262152:GOG262158 GYC262152:GYC262158 HHY262152:HHY262158 HRU262152:HRU262158 IBQ262152:IBQ262158 ILM262152:ILM262158 IVI262152:IVI262158 JFE262152:JFE262158 JPA262152:JPA262158 JYW262152:JYW262158 KIS262152:KIS262158 KSO262152:KSO262158 LCK262152:LCK262158 LMG262152:LMG262158 LWC262152:LWC262158 MFY262152:MFY262158 MPU262152:MPU262158 MZQ262152:MZQ262158 NJM262152:NJM262158 NTI262152:NTI262158 ODE262152:ODE262158 ONA262152:ONA262158 OWW262152:OWW262158 PGS262152:PGS262158 PQO262152:PQO262158 QAK262152:QAK262158 QKG262152:QKG262158 QUC262152:QUC262158 RDY262152:RDY262158 RNU262152:RNU262158 RXQ262152:RXQ262158 SHM262152:SHM262158 SRI262152:SRI262158 TBE262152:TBE262158 TLA262152:TLA262158 TUW262152:TUW262158 UES262152:UES262158 UOO262152:UOO262158 UYK262152:UYK262158 VIG262152:VIG262158 VSC262152:VSC262158 WBY262152:WBY262158 WLU262152:WLU262158 WVQ262152:WVQ262158 I327688:I327694 JE327688:JE327694 TA327688:TA327694 ACW327688:ACW327694 AMS327688:AMS327694 AWO327688:AWO327694 BGK327688:BGK327694 BQG327688:BQG327694 CAC327688:CAC327694 CJY327688:CJY327694 CTU327688:CTU327694 DDQ327688:DDQ327694 DNM327688:DNM327694 DXI327688:DXI327694 EHE327688:EHE327694 ERA327688:ERA327694 FAW327688:FAW327694 FKS327688:FKS327694 FUO327688:FUO327694 GEK327688:GEK327694 GOG327688:GOG327694 GYC327688:GYC327694 HHY327688:HHY327694 HRU327688:HRU327694 IBQ327688:IBQ327694 ILM327688:ILM327694 IVI327688:IVI327694 JFE327688:JFE327694 JPA327688:JPA327694 JYW327688:JYW327694 KIS327688:KIS327694 KSO327688:KSO327694 LCK327688:LCK327694 LMG327688:LMG327694 LWC327688:LWC327694 MFY327688:MFY327694 MPU327688:MPU327694 MZQ327688:MZQ327694 NJM327688:NJM327694 NTI327688:NTI327694 ODE327688:ODE327694 ONA327688:ONA327694 OWW327688:OWW327694 PGS327688:PGS327694 PQO327688:PQO327694 QAK327688:QAK327694 QKG327688:QKG327694 QUC327688:QUC327694 RDY327688:RDY327694 RNU327688:RNU327694 RXQ327688:RXQ327694 SHM327688:SHM327694 SRI327688:SRI327694 TBE327688:TBE327694 TLA327688:TLA327694 TUW327688:TUW327694 UES327688:UES327694 UOO327688:UOO327694 UYK327688:UYK327694 VIG327688:VIG327694 VSC327688:VSC327694 WBY327688:WBY327694 WLU327688:WLU327694 WVQ327688:WVQ327694 I393224:I393230 JE393224:JE393230 TA393224:TA393230 ACW393224:ACW393230 AMS393224:AMS393230 AWO393224:AWO393230 BGK393224:BGK393230 BQG393224:BQG393230 CAC393224:CAC393230 CJY393224:CJY393230 CTU393224:CTU393230 DDQ393224:DDQ393230 DNM393224:DNM393230 DXI393224:DXI393230 EHE393224:EHE393230 ERA393224:ERA393230 FAW393224:FAW393230 FKS393224:FKS393230 FUO393224:FUO393230 GEK393224:GEK393230 GOG393224:GOG393230 GYC393224:GYC393230 HHY393224:HHY393230 HRU393224:HRU393230 IBQ393224:IBQ393230 ILM393224:ILM393230 IVI393224:IVI393230 JFE393224:JFE393230 JPA393224:JPA393230 JYW393224:JYW393230 KIS393224:KIS393230 KSO393224:KSO393230 LCK393224:LCK393230 LMG393224:LMG393230 LWC393224:LWC393230 MFY393224:MFY393230 MPU393224:MPU393230 MZQ393224:MZQ393230 NJM393224:NJM393230 NTI393224:NTI393230 ODE393224:ODE393230 ONA393224:ONA393230 OWW393224:OWW393230 PGS393224:PGS393230 PQO393224:PQO393230 QAK393224:QAK393230 QKG393224:QKG393230 QUC393224:QUC393230 RDY393224:RDY393230 RNU393224:RNU393230 RXQ393224:RXQ393230 SHM393224:SHM393230 SRI393224:SRI393230 TBE393224:TBE393230 TLA393224:TLA393230 TUW393224:TUW393230 UES393224:UES393230 UOO393224:UOO393230 UYK393224:UYK393230 VIG393224:VIG393230 VSC393224:VSC393230 WBY393224:WBY393230 WLU393224:WLU393230 WVQ393224:WVQ393230 I458760:I458766 JE458760:JE458766 TA458760:TA458766 ACW458760:ACW458766 AMS458760:AMS458766 AWO458760:AWO458766 BGK458760:BGK458766 BQG458760:BQG458766 CAC458760:CAC458766 CJY458760:CJY458766 CTU458760:CTU458766 DDQ458760:DDQ458766 DNM458760:DNM458766 DXI458760:DXI458766 EHE458760:EHE458766 ERA458760:ERA458766 FAW458760:FAW458766 FKS458760:FKS458766 FUO458760:FUO458766 GEK458760:GEK458766 GOG458760:GOG458766 GYC458760:GYC458766 HHY458760:HHY458766 HRU458760:HRU458766 IBQ458760:IBQ458766 ILM458760:ILM458766 IVI458760:IVI458766 JFE458760:JFE458766 JPA458760:JPA458766 JYW458760:JYW458766 KIS458760:KIS458766 KSO458760:KSO458766 LCK458760:LCK458766 LMG458760:LMG458766 LWC458760:LWC458766 MFY458760:MFY458766 MPU458760:MPU458766 MZQ458760:MZQ458766 NJM458760:NJM458766 NTI458760:NTI458766 ODE458760:ODE458766 ONA458760:ONA458766 OWW458760:OWW458766 PGS458760:PGS458766 PQO458760:PQO458766 QAK458760:QAK458766 QKG458760:QKG458766 QUC458760:QUC458766 RDY458760:RDY458766 RNU458760:RNU458766 RXQ458760:RXQ458766 SHM458760:SHM458766 SRI458760:SRI458766 TBE458760:TBE458766 TLA458760:TLA458766 TUW458760:TUW458766 UES458760:UES458766 UOO458760:UOO458766 UYK458760:UYK458766 VIG458760:VIG458766 VSC458760:VSC458766 WBY458760:WBY458766 WLU458760:WLU458766 WVQ458760:WVQ458766 I524296:I524302 JE524296:JE524302 TA524296:TA524302 ACW524296:ACW524302 AMS524296:AMS524302 AWO524296:AWO524302 BGK524296:BGK524302 BQG524296:BQG524302 CAC524296:CAC524302 CJY524296:CJY524302 CTU524296:CTU524302 DDQ524296:DDQ524302 DNM524296:DNM524302 DXI524296:DXI524302 EHE524296:EHE524302 ERA524296:ERA524302 FAW524296:FAW524302 FKS524296:FKS524302 FUO524296:FUO524302 GEK524296:GEK524302 GOG524296:GOG524302 GYC524296:GYC524302 HHY524296:HHY524302 HRU524296:HRU524302 IBQ524296:IBQ524302 ILM524296:ILM524302 IVI524296:IVI524302 JFE524296:JFE524302 JPA524296:JPA524302 JYW524296:JYW524302 KIS524296:KIS524302 KSO524296:KSO524302 LCK524296:LCK524302 LMG524296:LMG524302 LWC524296:LWC524302 MFY524296:MFY524302 MPU524296:MPU524302 MZQ524296:MZQ524302 NJM524296:NJM524302 NTI524296:NTI524302 ODE524296:ODE524302 ONA524296:ONA524302 OWW524296:OWW524302 PGS524296:PGS524302 PQO524296:PQO524302 QAK524296:QAK524302 QKG524296:QKG524302 QUC524296:QUC524302 RDY524296:RDY524302 RNU524296:RNU524302 RXQ524296:RXQ524302 SHM524296:SHM524302 SRI524296:SRI524302 TBE524296:TBE524302 TLA524296:TLA524302 TUW524296:TUW524302 UES524296:UES524302 UOO524296:UOO524302 UYK524296:UYK524302 VIG524296:VIG524302 VSC524296:VSC524302 WBY524296:WBY524302 WLU524296:WLU524302 WVQ524296:WVQ524302 I589832:I589838 JE589832:JE589838 TA589832:TA589838 ACW589832:ACW589838 AMS589832:AMS589838 AWO589832:AWO589838 BGK589832:BGK589838 BQG589832:BQG589838 CAC589832:CAC589838 CJY589832:CJY589838 CTU589832:CTU589838 DDQ589832:DDQ589838 DNM589832:DNM589838 DXI589832:DXI589838 EHE589832:EHE589838 ERA589832:ERA589838 FAW589832:FAW589838 FKS589832:FKS589838 FUO589832:FUO589838 GEK589832:GEK589838 GOG589832:GOG589838 GYC589832:GYC589838 HHY589832:HHY589838 HRU589832:HRU589838 IBQ589832:IBQ589838 ILM589832:ILM589838 IVI589832:IVI589838 JFE589832:JFE589838 JPA589832:JPA589838 JYW589832:JYW589838 KIS589832:KIS589838 KSO589832:KSO589838 LCK589832:LCK589838 LMG589832:LMG589838 LWC589832:LWC589838 MFY589832:MFY589838 MPU589832:MPU589838 MZQ589832:MZQ589838 NJM589832:NJM589838 NTI589832:NTI589838 ODE589832:ODE589838 ONA589832:ONA589838 OWW589832:OWW589838 PGS589832:PGS589838 PQO589832:PQO589838 QAK589832:QAK589838 QKG589832:QKG589838 QUC589832:QUC589838 RDY589832:RDY589838 RNU589832:RNU589838 RXQ589832:RXQ589838 SHM589832:SHM589838 SRI589832:SRI589838 TBE589832:TBE589838 TLA589832:TLA589838 TUW589832:TUW589838 UES589832:UES589838 UOO589832:UOO589838 UYK589832:UYK589838 VIG589832:VIG589838 VSC589832:VSC589838 WBY589832:WBY589838 WLU589832:WLU589838 WVQ589832:WVQ589838 I655368:I655374 JE655368:JE655374 TA655368:TA655374 ACW655368:ACW655374 AMS655368:AMS655374 AWO655368:AWO655374 BGK655368:BGK655374 BQG655368:BQG655374 CAC655368:CAC655374 CJY655368:CJY655374 CTU655368:CTU655374 DDQ655368:DDQ655374 DNM655368:DNM655374 DXI655368:DXI655374 EHE655368:EHE655374 ERA655368:ERA655374 FAW655368:FAW655374 FKS655368:FKS655374 FUO655368:FUO655374 GEK655368:GEK655374 GOG655368:GOG655374 GYC655368:GYC655374 HHY655368:HHY655374 HRU655368:HRU655374 IBQ655368:IBQ655374 ILM655368:ILM655374 IVI655368:IVI655374 JFE655368:JFE655374 JPA655368:JPA655374 JYW655368:JYW655374 KIS655368:KIS655374 KSO655368:KSO655374 LCK655368:LCK655374 LMG655368:LMG655374 LWC655368:LWC655374 MFY655368:MFY655374 MPU655368:MPU655374 MZQ655368:MZQ655374 NJM655368:NJM655374 NTI655368:NTI655374 ODE655368:ODE655374 ONA655368:ONA655374 OWW655368:OWW655374 PGS655368:PGS655374 PQO655368:PQO655374 QAK655368:QAK655374 QKG655368:QKG655374 QUC655368:QUC655374 RDY655368:RDY655374 RNU655368:RNU655374 RXQ655368:RXQ655374 SHM655368:SHM655374 SRI655368:SRI655374 TBE655368:TBE655374 TLA655368:TLA655374 TUW655368:TUW655374 UES655368:UES655374 UOO655368:UOO655374 UYK655368:UYK655374 VIG655368:VIG655374 VSC655368:VSC655374 WBY655368:WBY655374 WLU655368:WLU655374 WVQ655368:WVQ655374 I720904:I720910 JE720904:JE720910 TA720904:TA720910 ACW720904:ACW720910 AMS720904:AMS720910 AWO720904:AWO720910 BGK720904:BGK720910 BQG720904:BQG720910 CAC720904:CAC720910 CJY720904:CJY720910 CTU720904:CTU720910 DDQ720904:DDQ720910 DNM720904:DNM720910 DXI720904:DXI720910 EHE720904:EHE720910 ERA720904:ERA720910 FAW720904:FAW720910 FKS720904:FKS720910 FUO720904:FUO720910 GEK720904:GEK720910 GOG720904:GOG720910 GYC720904:GYC720910 HHY720904:HHY720910 HRU720904:HRU720910 IBQ720904:IBQ720910 ILM720904:ILM720910 IVI720904:IVI720910 JFE720904:JFE720910 JPA720904:JPA720910 JYW720904:JYW720910 KIS720904:KIS720910 KSO720904:KSO720910 LCK720904:LCK720910 LMG720904:LMG720910 LWC720904:LWC720910 MFY720904:MFY720910 MPU720904:MPU720910 MZQ720904:MZQ720910 NJM720904:NJM720910 NTI720904:NTI720910 ODE720904:ODE720910 ONA720904:ONA720910 OWW720904:OWW720910 PGS720904:PGS720910 PQO720904:PQO720910 QAK720904:QAK720910 QKG720904:QKG720910 QUC720904:QUC720910 RDY720904:RDY720910 RNU720904:RNU720910 RXQ720904:RXQ720910 SHM720904:SHM720910 SRI720904:SRI720910 TBE720904:TBE720910 TLA720904:TLA720910 TUW720904:TUW720910 UES720904:UES720910 UOO720904:UOO720910 UYK720904:UYK720910 VIG720904:VIG720910 VSC720904:VSC720910 WBY720904:WBY720910 WLU720904:WLU720910 WVQ720904:WVQ720910 I786440:I786446 JE786440:JE786446 TA786440:TA786446 ACW786440:ACW786446 AMS786440:AMS786446 AWO786440:AWO786446 BGK786440:BGK786446 BQG786440:BQG786446 CAC786440:CAC786446 CJY786440:CJY786446 CTU786440:CTU786446 DDQ786440:DDQ786446 DNM786440:DNM786446 DXI786440:DXI786446 EHE786440:EHE786446 ERA786440:ERA786446 FAW786440:FAW786446 FKS786440:FKS786446 FUO786440:FUO786446 GEK786440:GEK786446 GOG786440:GOG786446 GYC786440:GYC786446 HHY786440:HHY786446 HRU786440:HRU786446 IBQ786440:IBQ786446 ILM786440:ILM786446 IVI786440:IVI786446 JFE786440:JFE786446 JPA786440:JPA786446 JYW786440:JYW786446 KIS786440:KIS786446 KSO786440:KSO786446 LCK786440:LCK786446 LMG786440:LMG786446 LWC786440:LWC786446 MFY786440:MFY786446 MPU786440:MPU786446 MZQ786440:MZQ786446 NJM786440:NJM786446 NTI786440:NTI786446 ODE786440:ODE786446 ONA786440:ONA786446 OWW786440:OWW786446 PGS786440:PGS786446 PQO786440:PQO786446 QAK786440:QAK786446 QKG786440:QKG786446 QUC786440:QUC786446 RDY786440:RDY786446 RNU786440:RNU786446 RXQ786440:RXQ786446 SHM786440:SHM786446 SRI786440:SRI786446 TBE786440:TBE786446 TLA786440:TLA786446 TUW786440:TUW786446 UES786440:UES786446 UOO786440:UOO786446 UYK786440:UYK786446 VIG786440:VIG786446 VSC786440:VSC786446 WBY786440:WBY786446 WLU786440:WLU786446 WVQ786440:WVQ786446 I851976:I851982 JE851976:JE851982 TA851976:TA851982 ACW851976:ACW851982 AMS851976:AMS851982 AWO851976:AWO851982 BGK851976:BGK851982 BQG851976:BQG851982 CAC851976:CAC851982 CJY851976:CJY851982 CTU851976:CTU851982 DDQ851976:DDQ851982 DNM851976:DNM851982 DXI851976:DXI851982 EHE851976:EHE851982 ERA851976:ERA851982 FAW851976:FAW851982 FKS851976:FKS851982 FUO851976:FUO851982 GEK851976:GEK851982 GOG851976:GOG851982 GYC851976:GYC851982 HHY851976:HHY851982 HRU851976:HRU851982 IBQ851976:IBQ851982 ILM851976:ILM851982 IVI851976:IVI851982 JFE851976:JFE851982 JPA851976:JPA851982 JYW851976:JYW851982 KIS851976:KIS851982 KSO851976:KSO851982 LCK851976:LCK851982 LMG851976:LMG851982 LWC851976:LWC851982 MFY851976:MFY851982 MPU851976:MPU851982 MZQ851976:MZQ851982 NJM851976:NJM851982 NTI851976:NTI851982 ODE851976:ODE851982 ONA851976:ONA851982 OWW851976:OWW851982 PGS851976:PGS851982 PQO851976:PQO851982 QAK851976:QAK851982 QKG851976:QKG851982 QUC851976:QUC851982 RDY851976:RDY851982 RNU851976:RNU851982 RXQ851976:RXQ851982 SHM851976:SHM851982 SRI851976:SRI851982 TBE851976:TBE851982 TLA851976:TLA851982 TUW851976:TUW851982 UES851976:UES851982 UOO851976:UOO851982 UYK851976:UYK851982 VIG851976:VIG851982 VSC851976:VSC851982 WBY851976:WBY851982 WLU851976:WLU851982 WVQ851976:WVQ851982 I917512:I917518 JE917512:JE917518 TA917512:TA917518 ACW917512:ACW917518 AMS917512:AMS917518 AWO917512:AWO917518 BGK917512:BGK917518 BQG917512:BQG917518 CAC917512:CAC917518 CJY917512:CJY917518 CTU917512:CTU917518 DDQ917512:DDQ917518 DNM917512:DNM917518 DXI917512:DXI917518 EHE917512:EHE917518 ERA917512:ERA917518 FAW917512:FAW917518 FKS917512:FKS917518 FUO917512:FUO917518 GEK917512:GEK917518 GOG917512:GOG917518 GYC917512:GYC917518 HHY917512:HHY917518 HRU917512:HRU917518 IBQ917512:IBQ917518 ILM917512:ILM917518 IVI917512:IVI917518 JFE917512:JFE917518 JPA917512:JPA917518 JYW917512:JYW917518 KIS917512:KIS917518 KSO917512:KSO917518 LCK917512:LCK917518 LMG917512:LMG917518 LWC917512:LWC917518 MFY917512:MFY917518 MPU917512:MPU917518 MZQ917512:MZQ917518 NJM917512:NJM917518 NTI917512:NTI917518 ODE917512:ODE917518 ONA917512:ONA917518 OWW917512:OWW917518 PGS917512:PGS917518 PQO917512:PQO917518 QAK917512:QAK917518 QKG917512:QKG917518 QUC917512:QUC917518 RDY917512:RDY917518 RNU917512:RNU917518 RXQ917512:RXQ917518 SHM917512:SHM917518 SRI917512:SRI917518 TBE917512:TBE917518 TLA917512:TLA917518 TUW917512:TUW917518 UES917512:UES917518 UOO917512:UOO917518 UYK917512:UYK917518 VIG917512:VIG917518 VSC917512:VSC917518 WBY917512:WBY917518 WLU917512:WLU917518 WVQ917512:WVQ917518 I983048:I983054 JE983048:JE983054 TA983048:TA983054 ACW983048:ACW983054 AMS983048:AMS983054 AWO983048:AWO983054 BGK983048:BGK983054 BQG983048:BQG983054 CAC983048:CAC983054 CJY983048:CJY983054 CTU983048:CTU983054 DDQ983048:DDQ983054 DNM983048:DNM983054 DXI983048:DXI983054 EHE983048:EHE983054 ERA983048:ERA983054 FAW983048:FAW983054 FKS983048:FKS983054 FUO983048:FUO983054 GEK983048:GEK983054 GOG983048:GOG983054 GYC983048:GYC983054 HHY983048:HHY983054 HRU983048:HRU983054 IBQ983048:IBQ983054 ILM983048:ILM983054 IVI983048:IVI983054 JFE983048:JFE983054 JPA983048:JPA983054 JYW983048:JYW983054 KIS983048:KIS983054 KSO983048:KSO983054 LCK983048:LCK983054 LMG983048:LMG983054 LWC983048:LWC983054 MFY983048:MFY983054 MPU983048:MPU983054 MZQ983048:MZQ983054 NJM983048:NJM983054 NTI983048:NTI983054 ODE983048:ODE983054 ONA983048:ONA983054 OWW983048:OWW983054 PGS983048:PGS983054 PQO983048:PQO983054 QAK983048:QAK983054 QKG983048:QKG983054 QUC983048:QUC983054 RDY983048:RDY983054 RNU983048:RNU983054 RXQ983048:RXQ983054 SHM983048:SHM983054 SRI983048:SRI983054 TBE983048:TBE983054 TLA983048:TLA983054 TUW983048:TUW983054 UES983048:UES983054 UOO983048:UOO983054 UYK983048:UYK983054 VIG983048:VIG983054 VSC983048:VSC983054 WBY983048:WBY983054 WLU983048:WLU983054 WVQ983048:WVQ983054 I22:I32 JE22:JE32 TA22:TA32 ACW22:ACW32 AMS22:AMS32 AWO22:AWO32 BGK22:BGK32 BQG22:BQG32 CAC22:CAC32 CJY22:CJY32 CTU22:CTU32 DDQ22:DDQ32 DNM22:DNM32 DXI22:DXI32 EHE22:EHE32 ERA22:ERA32 FAW22:FAW32 FKS22:FKS32 FUO22:FUO32 GEK22:GEK32 GOG22:GOG32 GYC22:GYC32 HHY22:HHY32 HRU22:HRU32 IBQ22:IBQ32 ILM22:ILM32 IVI22:IVI32 JFE22:JFE32 JPA22:JPA32 JYW22:JYW32 KIS22:KIS32 KSO22:KSO32 LCK22:LCK32 LMG22:LMG32 LWC22:LWC32 MFY22:MFY32 MPU22:MPU32 MZQ22:MZQ32 NJM22:NJM32 NTI22:NTI32 ODE22:ODE32 ONA22:ONA32 OWW22:OWW32 PGS22:PGS32 PQO22:PQO32 QAK22:QAK32 QKG22:QKG32 QUC22:QUC32 RDY22:RDY32 RNU22:RNU32 RXQ22:RXQ32 SHM22:SHM32 SRI22:SRI32 TBE22:TBE32 TLA22:TLA32 TUW22:TUW32 UES22:UES32 UOO22:UOO32 UYK22:UYK32 VIG22:VIG32 VSC22:VSC32 WBY22:WBY32 WLU22:WLU32 WVQ22:WVQ32 I65558:I65568 JE65558:JE65568 TA65558:TA65568 ACW65558:ACW65568 AMS65558:AMS65568 AWO65558:AWO65568 BGK65558:BGK65568 BQG65558:BQG65568 CAC65558:CAC65568 CJY65558:CJY65568 CTU65558:CTU65568 DDQ65558:DDQ65568 DNM65558:DNM65568 DXI65558:DXI65568 EHE65558:EHE65568 ERA65558:ERA65568 FAW65558:FAW65568 FKS65558:FKS65568 FUO65558:FUO65568 GEK65558:GEK65568 GOG65558:GOG65568 GYC65558:GYC65568 HHY65558:HHY65568 HRU65558:HRU65568 IBQ65558:IBQ65568 ILM65558:ILM65568 IVI65558:IVI65568 JFE65558:JFE65568 JPA65558:JPA65568 JYW65558:JYW65568 KIS65558:KIS65568 KSO65558:KSO65568 LCK65558:LCK65568 LMG65558:LMG65568 LWC65558:LWC65568 MFY65558:MFY65568 MPU65558:MPU65568 MZQ65558:MZQ65568 NJM65558:NJM65568 NTI65558:NTI65568 ODE65558:ODE65568 ONA65558:ONA65568 OWW65558:OWW65568 PGS65558:PGS65568 PQO65558:PQO65568 QAK65558:QAK65568 QKG65558:QKG65568 QUC65558:QUC65568 RDY65558:RDY65568 RNU65558:RNU65568 RXQ65558:RXQ65568 SHM65558:SHM65568 SRI65558:SRI65568 TBE65558:TBE65568 TLA65558:TLA65568 TUW65558:TUW65568 UES65558:UES65568 UOO65558:UOO65568 UYK65558:UYK65568 VIG65558:VIG65568 VSC65558:VSC65568 WBY65558:WBY65568 WLU65558:WLU65568 WVQ65558:WVQ65568 I131094:I131104 JE131094:JE131104 TA131094:TA131104 ACW131094:ACW131104 AMS131094:AMS131104 AWO131094:AWO131104 BGK131094:BGK131104 BQG131094:BQG131104 CAC131094:CAC131104 CJY131094:CJY131104 CTU131094:CTU131104 DDQ131094:DDQ131104 DNM131094:DNM131104 DXI131094:DXI131104 EHE131094:EHE131104 ERA131094:ERA131104 FAW131094:FAW131104 FKS131094:FKS131104 FUO131094:FUO131104 GEK131094:GEK131104 GOG131094:GOG131104 GYC131094:GYC131104 HHY131094:HHY131104 HRU131094:HRU131104 IBQ131094:IBQ131104 ILM131094:ILM131104 IVI131094:IVI131104 JFE131094:JFE131104 JPA131094:JPA131104 JYW131094:JYW131104 KIS131094:KIS131104 KSO131094:KSO131104 LCK131094:LCK131104 LMG131094:LMG131104 LWC131094:LWC131104 MFY131094:MFY131104 MPU131094:MPU131104 MZQ131094:MZQ131104 NJM131094:NJM131104 NTI131094:NTI131104 ODE131094:ODE131104 ONA131094:ONA131104 OWW131094:OWW131104 PGS131094:PGS131104 PQO131094:PQO131104 QAK131094:QAK131104 QKG131094:QKG131104 QUC131094:QUC131104 RDY131094:RDY131104 RNU131094:RNU131104 RXQ131094:RXQ131104 SHM131094:SHM131104 SRI131094:SRI131104 TBE131094:TBE131104 TLA131094:TLA131104 TUW131094:TUW131104 UES131094:UES131104 UOO131094:UOO131104 UYK131094:UYK131104 VIG131094:VIG131104 VSC131094:VSC131104 WBY131094:WBY131104 WLU131094:WLU131104 WVQ131094:WVQ131104 I196630:I196640 JE196630:JE196640 TA196630:TA196640 ACW196630:ACW196640 AMS196630:AMS196640 AWO196630:AWO196640 BGK196630:BGK196640 BQG196630:BQG196640 CAC196630:CAC196640 CJY196630:CJY196640 CTU196630:CTU196640 DDQ196630:DDQ196640 DNM196630:DNM196640 DXI196630:DXI196640 EHE196630:EHE196640 ERA196630:ERA196640 FAW196630:FAW196640 FKS196630:FKS196640 FUO196630:FUO196640 GEK196630:GEK196640 GOG196630:GOG196640 GYC196630:GYC196640 HHY196630:HHY196640 HRU196630:HRU196640 IBQ196630:IBQ196640 ILM196630:ILM196640 IVI196630:IVI196640 JFE196630:JFE196640 JPA196630:JPA196640 JYW196630:JYW196640 KIS196630:KIS196640 KSO196630:KSO196640 LCK196630:LCK196640 LMG196630:LMG196640 LWC196630:LWC196640 MFY196630:MFY196640 MPU196630:MPU196640 MZQ196630:MZQ196640 NJM196630:NJM196640 NTI196630:NTI196640 ODE196630:ODE196640 ONA196630:ONA196640 OWW196630:OWW196640 PGS196630:PGS196640 PQO196630:PQO196640 QAK196630:QAK196640 QKG196630:QKG196640 QUC196630:QUC196640 RDY196630:RDY196640 RNU196630:RNU196640 RXQ196630:RXQ196640 SHM196630:SHM196640 SRI196630:SRI196640 TBE196630:TBE196640 TLA196630:TLA196640 TUW196630:TUW196640 UES196630:UES196640 UOO196630:UOO196640 UYK196630:UYK196640 VIG196630:VIG196640 VSC196630:VSC196640 WBY196630:WBY196640 WLU196630:WLU196640 WVQ196630:WVQ196640 I262166:I262176 JE262166:JE262176 TA262166:TA262176 ACW262166:ACW262176 AMS262166:AMS262176 AWO262166:AWO262176 BGK262166:BGK262176 BQG262166:BQG262176 CAC262166:CAC262176 CJY262166:CJY262176 CTU262166:CTU262176 DDQ262166:DDQ262176 DNM262166:DNM262176 DXI262166:DXI262176 EHE262166:EHE262176 ERA262166:ERA262176 FAW262166:FAW262176 FKS262166:FKS262176 FUO262166:FUO262176 GEK262166:GEK262176 GOG262166:GOG262176 GYC262166:GYC262176 HHY262166:HHY262176 HRU262166:HRU262176 IBQ262166:IBQ262176 ILM262166:ILM262176 IVI262166:IVI262176 JFE262166:JFE262176 JPA262166:JPA262176 JYW262166:JYW262176 KIS262166:KIS262176 KSO262166:KSO262176 LCK262166:LCK262176 LMG262166:LMG262176 LWC262166:LWC262176 MFY262166:MFY262176 MPU262166:MPU262176 MZQ262166:MZQ262176 NJM262166:NJM262176 NTI262166:NTI262176 ODE262166:ODE262176 ONA262166:ONA262176 OWW262166:OWW262176 PGS262166:PGS262176 PQO262166:PQO262176 QAK262166:QAK262176 QKG262166:QKG262176 QUC262166:QUC262176 RDY262166:RDY262176 RNU262166:RNU262176 RXQ262166:RXQ262176 SHM262166:SHM262176 SRI262166:SRI262176 TBE262166:TBE262176 TLA262166:TLA262176 TUW262166:TUW262176 UES262166:UES262176 UOO262166:UOO262176 UYK262166:UYK262176 VIG262166:VIG262176 VSC262166:VSC262176 WBY262166:WBY262176 WLU262166:WLU262176 WVQ262166:WVQ262176 I327702:I327712 JE327702:JE327712 TA327702:TA327712 ACW327702:ACW327712 AMS327702:AMS327712 AWO327702:AWO327712 BGK327702:BGK327712 BQG327702:BQG327712 CAC327702:CAC327712 CJY327702:CJY327712 CTU327702:CTU327712 DDQ327702:DDQ327712 DNM327702:DNM327712 DXI327702:DXI327712 EHE327702:EHE327712 ERA327702:ERA327712 FAW327702:FAW327712 FKS327702:FKS327712 FUO327702:FUO327712 GEK327702:GEK327712 GOG327702:GOG327712 GYC327702:GYC327712 HHY327702:HHY327712 HRU327702:HRU327712 IBQ327702:IBQ327712 ILM327702:ILM327712 IVI327702:IVI327712 JFE327702:JFE327712 JPA327702:JPA327712 JYW327702:JYW327712 KIS327702:KIS327712 KSO327702:KSO327712 LCK327702:LCK327712 LMG327702:LMG327712 LWC327702:LWC327712 MFY327702:MFY327712 MPU327702:MPU327712 MZQ327702:MZQ327712 NJM327702:NJM327712 NTI327702:NTI327712 ODE327702:ODE327712 ONA327702:ONA327712 OWW327702:OWW327712 PGS327702:PGS327712 PQO327702:PQO327712 QAK327702:QAK327712 QKG327702:QKG327712 QUC327702:QUC327712 RDY327702:RDY327712 RNU327702:RNU327712 RXQ327702:RXQ327712 SHM327702:SHM327712 SRI327702:SRI327712 TBE327702:TBE327712 TLA327702:TLA327712 TUW327702:TUW327712 UES327702:UES327712 UOO327702:UOO327712 UYK327702:UYK327712 VIG327702:VIG327712 VSC327702:VSC327712 WBY327702:WBY327712 WLU327702:WLU327712 WVQ327702:WVQ327712 I393238:I393248 JE393238:JE393248 TA393238:TA393248 ACW393238:ACW393248 AMS393238:AMS393248 AWO393238:AWO393248 BGK393238:BGK393248 BQG393238:BQG393248 CAC393238:CAC393248 CJY393238:CJY393248 CTU393238:CTU393248 DDQ393238:DDQ393248 DNM393238:DNM393248 DXI393238:DXI393248 EHE393238:EHE393248 ERA393238:ERA393248 FAW393238:FAW393248 FKS393238:FKS393248 FUO393238:FUO393248 GEK393238:GEK393248 GOG393238:GOG393248 GYC393238:GYC393248 HHY393238:HHY393248 HRU393238:HRU393248 IBQ393238:IBQ393248 ILM393238:ILM393248 IVI393238:IVI393248 JFE393238:JFE393248 JPA393238:JPA393248 JYW393238:JYW393248 KIS393238:KIS393248 KSO393238:KSO393248 LCK393238:LCK393248 LMG393238:LMG393248 LWC393238:LWC393248 MFY393238:MFY393248 MPU393238:MPU393248 MZQ393238:MZQ393248 NJM393238:NJM393248 NTI393238:NTI393248 ODE393238:ODE393248 ONA393238:ONA393248 OWW393238:OWW393248 PGS393238:PGS393248 PQO393238:PQO393248 QAK393238:QAK393248 QKG393238:QKG393248 QUC393238:QUC393248 RDY393238:RDY393248 RNU393238:RNU393248 RXQ393238:RXQ393248 SHM393238:SHM393248 SRI393238:SRI393248 TBE393238:TBE393248 TLA393238:TLA393248 TUW393238:TUW393248 UES393238:UES393248 UOO393238:UOO393248 UYK393238:UYK393248 VIG393238:VIG393248 VSC393238:VSC393248 WBY393238:WBY393248 WLU393238:WLU393248 WVQ393238:WVQ393248 I458774:I458784 JE458774:JE458784 TA458774:TA458784 ACW458774:ACW458784 AMS458774:AMS458784 AWO458774:AWO458784 BGK458774:BGK458784 BQG458774:BQG458784 CAC458774:CAC458784 CJY458774:CJY458784 CTU458774:CTU458784 DDQ458774:DDQ458784 DNM458774:DNM458784 DXI458774:DXI458784 EHE458774:EHE458784 ERA458774:ERA458784 FAW458774:FAW458784 FKS458774:FKS458784 FUO458774:FUO458784 GEK458774:GEK458784 GOG458774:GOG458784 GYC458774:GYC458784 HHY458774:HHY458784 HRU458774:HRU458784 IBQ458774:IBQ458784 ILM458774:ILM458784 IVI458774:IVI458784 JFE458774:JFE458784 JPA458774:JPA458784 JYW458774:JYW458784 KIS458774:KIS458784 KSO458774:KSO458784 LCK458774:LCK458784 LMG458774:LMG458784 LWC458774:LWC458784 MFY458774:MFY458784 MPU458774:MPU458784 MZQ458774:MZQ458784 NJM458774:NJM458784 NTI458774:NTI458784 ODE458774:ODE458784 ONA458774:ONA458784 OWW458774:OWW458784 PGS458774:PGS458784 PQO458774:PQO458784 QAK458774:QAK458784 QKG458774:QKG458784 QUC458774:QUC458784 RDY458774:RDY458784 RNU458774:RNU458784 RXQ458774:RXQ458784 SHM458774:SHM458784 SRI458774:SRI458784 TBE458774:TBE458784 TLA458774:TLA458784 TUW458774:TUW458784 UES458774:UES458784 UOO458774:UOO458784 UYK458774:UYK458784 VIG458774:VIG458784 VSC458774:VSC458784 WBY458774:WBY458784 WLU458774:WLU458784 WVQ458774:WVQ458784 I524310:I524320 JE524310:JE524320 TA524310:TA524320 ACW524310:ACW524320 AMS524310:AMS524320 AWO524310:AWO524320 BGK524310:BGK524320 BQG524310:BQG524320 CAC524310:CAC524320 CJY524310:CJY524320 CTU524310:CTU524320 DDQ524310:DDQ524320 DNM524310:DNM524320 DXI524310:DXI524320 EHE524310:EHE524320 ERA524310:ERA524320 FAW524310:FAW524320 FKS524310:FKS524320 FUO524310:FUO524320 GEK524310:GEK524320 GOG524310:GOG524320 GYC524310:GYC524320 HHY524310:HHY524320 HRU524310:HRU524320 IBQ524310:IBQ524320 ILM524310:ILM524320 IVI524310:IVI524320 JFE524310:JFE524320 JPA524310:JPA524320 JYW524310:JYW524320 KIS524310:KIS524320 KSO524310:KSO524320 LCK524310:LCK524320 LMG524310:LMG524320 LWC524310:LWC524320 MFY524310:MFY524320 MPU524310:MPU524320 MZQ524310:MZQ524320 NJM524310:NJM524320 NTI524310:NTI524320 ODE524310:ODE524320 ONA524310:ONA524320 OWW524310:OWW524320 PGS524310:PGS524320 PQO524310:PQO524320 QAK524310:QAK524320 QKG524310:QKG524320 QUC524310:QUC524320 RDY524310:RDY524320 RNU524310:RNU524320 RXQ524310:RXQ524320 SHM524310:SHM524320 SRI524310:SRI524320 TBE524310:TBE524320 TLA524310:TLA524320 TUW524310:TUW524320 UES524310:UES524320 UOO524310:UOO524320 UYK524310:UYK524320 VIG524310:VIG524320 VSC524310:VSC524320 WBY524310:WBY524320 WLU524310:WLU524320 WVQ524310:WVQ524320 I589846:I589856 JE589846:JE589856 TA589846:TA589856 ACW589846:ACW589856 AMS589846:AMS589856 AWO589846:AWO589856 BGK589846:BGK589856 BQG589846:BQG589856 CAC589846:CAC589856 CJY589846:CJY589856 CTU589846:CTU589856 DDQ589846:DDQ589856 DNM589846:DNM589856 DXI589846:DXI589856 EHE589846:EHE589856 ERA589846:ERA589856 FAW589846:FAW589856 FKS589846:FKS589856 FUO589846:FUO589856 GEK589846:GEK589856 GOG589846:GOG589856 GYC589846:GYC589856 HHY589846:HHY589856 HRU589846:HRU589856 IBQ589846:IBQ589856 ILM589846:ILM589856 IVI589846:IVI589856 JFE589846:JFE589856 JPA589846:JPA589856 JYW589846:JYW589856 KIS589846:KIS589856 KSO589846:KSO589856 LCK589846:LCK589856 LMG589846:LMG589856 LWC589846:LWC589856 MFY589846:MFY589856 MPU589846:MPU589856 MZQ589846:MZQ589856 NJM589846:NJM589856 NTI589846:NTI589856 ODE589846:ODE589856 ONA589846:ONA589856 OWW589846:OWW589856 PGS589846:PGS589856 PQO589846:PQO589856 QAK589846:QAK589856 QKG589846:QKG589856 QUC589846:QUC589856 RDY589846:RDY589856 RNU589846:RNU589856 RXQ589846:RXQ589856 SHM589846:SHM589856 SRI589846:SRI589856 TBE589846:TBE589856 TLA589846:TLA589856 TUW589846:TUW589856 UES589846:UES589856 UOO589846:UOO589856 UYK589846:UYK589856 VIG589846:VIG589856 VSC589846:VSC589856 WBY589846:WBY589856 WLU589846:WLU589856 WVQ589846:WVQ589856 I655382:I655392 JE655382:JE655392 TA655382:TA655392 ACW655382:ACW655392 AMS655382:AMS655392 AWO655382:AWO655392 BGK655382:BGK655392 BQG655382:BQG655392 CAC655382:CAC655392 CJY655382:CJY655392 CTU655382:CTU655392 DDQ655382:DDQ655392 DNM655382:DNM655392 DXI655382:DXI655392 EHE655382:EHE655392 ERA655382:ERA655392 FAW655382:FAW655392 FKS655382:FKS655392 FUO655382:FUO655392 GEK655382:GEK655392 GOG655382:GOG655392 GYC655382:GYC655392 HHY655382:HHY655392 HRU655382:HRU655392 IBQ655382:IBQ655392 ILM655382:ILM655392 IVI655382:IVI655392 JFE655382:JFE655392 JPA655382:JPA655392 JYW655382:JYW655392 KIS655382:KIS655392 KSO655382:KSO655392 LCK655382:LCK655392 LMG655382:LMG655392 LWC655382:LWC655392 MFY655382:MFY655392 MPU655382:MPU655392 MZQ655382:MZQ655392 NJM655382:NJM655392 NTI655382:NTI655392 ODE655382:ODE655392 ONA655382:ONA655392 OWW655382:OWW655392 PGS655382:PGS655392 PQO655382:PQO655392 QAK655382:QAK655392 QKG655382:QKG655392 QUC655382:QUC655392 RDY655382:RDY655392 RNU655382:RNU655392 RXQ655382:RXQ655392 SHM655382:SHM655392 SRI655382:SRI655392 TBE655382:TBE655392 TLA655382:TLA655392 TUW655382:TUW655392 UES655382:UES655392 UOO655382:UOO655392 UYK655382:UYK655392 VIG655382:VIG655392 VSC655382:VSC655392 WBY655382:WBY655392 WLU655382:WLU655392 WVQ655382:WVQ655392 I720918:I720928 JE720918:JE720928 TA720918:TA720928 ACW720918:ACW720928 AMS720918:AMS720928 AWO720918:AWO720928 BGK720918:BGK720928 BQG720918:BQG720928 CAC720918:CAC720928 CJY720918:CJY720928 CTU720918:CTU720928 DDQ720918:DDQ720928 DNM720918:DNM720928 DXI720918:DXI720928 EHE720918:EHE720928 ERA720918:ERA720928 FAW720918:FAW720928 FKS720918:FKS720928 FUO720918:FUO720928 GEK720918:GEK720928 GOG720918:GOG720928 GYC720918:GYC720928 HHY720918:HHY720928 HRU720918:HRU720928 IBQ720918:IBQ720928 ILM720918:ILM720928 IVI720918:IVI720928 JFE720918:JFE720928 JPA720918:JPA720928 JYW720918:JYW720928 KIS720918:KIS720928 KSO720918:KSO720928 LCK720918:LCK720928 LMG720918:LMG720928 LWC720918:LWC720928 MFY720918:MFY720928 MPU720918:MPU720928 MZQ720918:MZQ720928 NJM720918:NJM720928 NTI720918:NTI720928 ODE720918:ODE720928 ONA720918:ONA720928 OWW720918:OWW720928 PGS720918:PGS720928 PQO720918:PQO720928 QAK720918:QAK720928 QKG720918:QKG720928 QUC720918:QUC720928 RDY720918:RDY720928 RNU720918:RNU720928 RXQ720918:RXQ720928 SHM720918:SHM720928 SRI720918:SRI720928 TBE720918:TBE720928 TLA720918:TLA720928 TUW720918:TUW720928 UES720918:UES720928 UOO720918:UOO720928 UYK720918:UYK720928 VIG720918:VIG720928 VSC720918:VSC720928 WBY720918:WBY720928 WLU720918:WLU720928 WVQ720918:WVQ720928 I786454:I786464 JE786454:JE786464 TA786454:TA786464 ACW786454:ACW786464 AMS786454:AMS786464 AWO786454:AWO786464 BGK786454:BGK786464 BQG786454:BQG786464 CAC786454:CAC786464 CJY786454:CJY786464 CTU786454:CTU786464 DDQ786454:DDQ786464 DNM786454:DNM786464 DXI786454:DXI786464 EHE786454:EHE786464 ERA786454:ERA786464 FAW786454:FAW786464 FKS786454:FKS786464 FUO786454:FUO786464 GEK786454:GEK786464 GOG786454:GOG786464 GYC786454:GYC786464 HHY786454:HHY786464 HRU786454:HRU786464 IBQ786454:IBQ786464 ILM786454:ILM786464 IVI786454:IVI786464 JFE786454:JFE786464 JPA786454:JPA786464 JYW786454:JYW786464 KIS786454:KIS786464 KSO786454:KSO786464 LCK786454:LCK786464 LMG786454:LMG786464 LWC786454:LWC786464 MFY786454:MFY786464 MPU786454:MPU786464 MZQ786454:MZQ786464 NJM786454:NJM786464 NTI786454:NTI786464 ODE786454:ODE786464 ONA786454:ONA786464 OWW786454:OWW786464 PGS786454:PGS786464 PQO786454:PQO786464 QAK786454:QAK786464 QKG786454:QKG786464 QUC786454:QUC786464 RDY786454:RDY786464 RNU786454:RNU786464 RXQ786454:RXQ786464 SHM786454:SHM786464 SRI786454:SRI786464 TBE786454:TBE786464 TLA786454:TLA786464 TUW786454:TUW786464 UES786454:UES786464 UOO786454:UOO786464 UYK786454:UYK786464 VIG786454:VIG786464 VSC786454:VSC786464 WBY786454:WBY786464 WLU786454:WLU786464 WVQ786454:WVQ786464 I851990:I852000 JE851990:JE852000 TA851990:TA852000 ACW851990:ACW852000 AMS851990:AMS852000 AWO851990:AWO852000 BGK851990:BGK852000 BQG851990:BQG852000 CAC851990:CAC852000 CJY851990:CJY852000 CTU851990:CTU852000 DDQ851990:DDQ852000 DNM851990:DNM852000 DXI851990:DXI852000 EHE851990:EHE852000 ERA851990:ERA852000 FAW851990:FAW852000 FKS851990:FKS852000 FUO851990:FUO852000 GEK851990:GEK852000 GOG851990:GOG852000 GYC851990:GYC852000 HHY851990:HHY852000 HRU851990:HRU852000 IBQ851990:IBQ852000 ILM851990:ILM852000 IVI851990:IVI852000 JFE851990:JFE852000 JPA851990:JPA852000 JYW851990:JYW852000 KIS851990:KIS852000 KSO851990:KSO852000 LCK851990:LCK852000 LMG851990:LMG852000 LWC851990:LWC852000 MFY851990:MFY852000 MPU851990:MPU852000 MZQ851990:MZQ852000 NJM851990:NJM852000 NTI851990:NTI852000 ODE851990:ODE852000 ONA851990:ONA852000 OWW851990:OWW852000 PGS851990:PGS852000 PQO851990:PQO852000 QAK851990:QAK852000 QKG851990:QKG852000 QUC851990:QUC852000 RDY851990:RDY852000 RNU851990:RNU852000 RXQ851990:RXQ852000 SHM851990:SHM852000 SRI851990:SRI852000 TBE851990:TBE852000 TLA851990:TLA852000 TUW851990:TUW852000 UES851990:UES852000 UOO851990:UOO852000 UYK851990:UYK852000 VIG851990:VIG852000 VSC851990:VSC852000 WBY851990:WBY852000 WLU851990:WLU852000 WVQ851990:WVQ852000 I917526:I917536 JE917526:JE917536 TA917526:TA917536 ACW917526:ACW917536 AMS917526:AMS917536 AWO917526:AWO917536 BGK917526:BGK917536 BQG917526:BQG917536 CAC917526:CAC917536 CJY917526:CJY917536 CTU917526:CTU917536 DDQ917526:DDQ917536 DNM917526:DNM917536 DXI917526:DXI917536 EHE917526:EHE917536 ERA917526:ERA917536 FAW917526:FAW917536 FKS917526:FKS917536 FUO917526:FUO917536 GEK917526:GEK917536 GOG917526:GOG917536 GYC917526:GYC917536 HHY917526:HHY917536 HRU917526:HRU917536 IBQ917526:IBQ917536 ILM917526:ILM917536 IVI917526:IVI917536 JFE917526:JFE917536 JPA917526:JPA917536 JYW917526:JYW917536 KIS917526:KIS917536 KSO917526:KSO917536 LCK917526:LCK917536 LMG917526:LMG917536 LWC917526:LWC917536 MFY917526:MFY917536 MPU917526:MPU917536 MZQ917526:MZQ917536 NJM917526:NJM917536 NTI917526:NTI917536 ODE917526:ODE917536 ONA917526:ONA917536 OWW917526:OWW917536 PGS917526:PGS917536 PQO917526:PQO917536 QAK917526:QAK917536 QKG917526:QKG917536 QUC917526:QUC917536 RDY917526:RDY917536 RNU917526:RNU917536 RXQ917526:RXQ917536 SHM917526:SHM917536 SRI917526:SRI917536 TBE917526:TBE917536 TLA917526:TLA917536 TUW917526:TUW917536 UES917526:UES917536 UOO917526:UOO917536 UYK917526:UYK917536 VIG917526:VIG917536 VSC917526:VSC917536 WBY917526:WBY917536 WLU917526:WLU917536 WVQ917526:WVQ917536 I983062:I983072 JE983062:JE983072 TA983062:TA983072 ACW983062:ACW983072 AMS983062:AMS983072 AWO983062:AWO983072 BGK983062:BGK983072 BQG983062:BQG983072 CAC983062:CAC983072 CJY983062:CJY983072 CTU983062:CTU983072 DDQ983062:DDQ983072 DNM983062:DNM983072 DXI983062:DXI983072 EHE983062:EHE983072 ERA983062:ERA983072 FAW983062:FAW983072 FKS983062:FKS983072 FUO983062:FUO983072 GEK983062:GEK983072 GOG983062:GOG983072 GYC983062:GYC983072 HHY983062:HHY983072 HRU983062:HRU983072 IBQ983062:IBQ983072 ILM983062:ILM983072 IVI983062:IVI983072 JFE983062:JFE983072 JPA983062:JPA983072 JYW983062:JYW983072 KIS983062:KIS983072 KSO983062:KSO983072 LCK983062:LCK983072 LMG983062:LMG983072 LWC983062:LWC983072 MFY983062:MFY983072 MPU983062:MPU983072 MZQ983062:MZQ983072 NJM983062:NJM983072 NTI983062:NTI983072 ODE983062:ODE983072 ONA983062:ONA983072 OWW983062:OWW983072 PGS983062:PGS983072 PQO983062:PQO983072 QAK983062:QAK983072 QKG983062:QKG983072 QUC983062:QUC983072 RDY983062:RDY983072 RNU983062:RNU983072 RXQ983062:RXQ983072 SHM983062:SHM983072 SRI983062:SRI983072 TBE983062:TBE983072 TLA983062:TLA983072 TUW983062:TUW983072 UES983062:UES983072 UOO983062:UOO983072 UYK983062:UYK983072 VIG983062:VIG983072 VSC983062:VSC983072 WBY983062:WBY983072 WLU983062:WLU983072 WVQ983062:WVQ983072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F469-032C-4E4D-88DE-A2701001C179}">
  <dimension ref="A1:AQ59"/>
  <sheetViews>
    <sheetView view="pageBreakPreview" zoomScaleNormal="100" zoomScaleSheetLayoutView="100" workbookViewId="0">
      <selection activeCell="B1" sqref="A1:B1"/>
    </sheetView>
  </sheetViews>
  <sheetFormatPr defaultColWidth="9.8984375" defaultRowHeight="13" x14ac:dyDescent="0.3"/>
  <cols>
    <col min="1" max="41" width="2.296875" style="391" customWidth="1"/>
    <col min="42" max="42" width="2.19921875" style="391" customWidth="1"/>
    <col min="43" max="43" width="3.69921875" style="391" customWidth="1"/>
    <col min="44" max="16384" width="9.8984375" style="391"/>
  </cols>
  <sheetData>
    <row r="1" spans="1:43" ht="24.75" customHeight="1" x14ac:dyDescent="0.3">
      <c r="A1" s="390" t="s">
        <v>659</v>
      </c>
    </row>
    <row r="2" spans="1:43" x14ac:dyDescent="0.3">
      <c r="AL2" s="392"/>
      <c r="AM2" s="392"/>
      <c r="AN2" s="392"/>
      <c r="AO2" s="392"/>
    </row>
    <row r="3" spans="1:43" ht="21" x14ac:dyDescent="0.3">
      <c r="A3" s="1550" t="s">
        <v>633</v>
      </c>
      <c r="B3" s="1550"/>
      <c r="C3" s="1550"/>
      <c r="D3" s="1550"/>
      <c r="E3" s="1550"/>
      <c r="F3" s="1550"/>
      <c r="G3" s="1550"/>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H3" s="1550"/>
      <c r="AI3" s="1550"/>
      <c r="AJ3" s="1550"/>
      <c r="AK3" s="1550"/>
      <c r="AL3" s="1550"/>
      <c r="AM3" s="1550"/>
      <c r="AN3" s="1550"/>
      <c r="AO3" s="1550"/>
      <c r="AP3" s="1550"/>
      <c r="AQ3" s="393"/>
    </row>
    <row r="4" spans="1:43" x14ac:dyDescent="0.3">
      <c r="A4" s="392"/>
    </row>
    <row r="5" spans="1:43" x14ac:dyDescent="0.3">
      <c r="A5" s="394"/>
    </row>
    <row r="6" spans="1:43" x14ac:dyDescent="0.3">
      <c r="AE6" s="395"/>
      <c r="AF6" s="1551"/>
      <c r="AG6" s="1551"/>
      <c r="AH6" s="392" t="s">
        <v>395</v>
      </c>
      <c r="AI6" s="1551"/>
      <c r="AJ6" s="1551"/>
      <c r="AK6" s="392" t="s">
        <v>468</v>
      </c>
      <c r="AL6" s="1551"/>
      <c r="AM6" s="1551"/>
      <c r="AN6" s="396" t="s">
        <v>397</v>
      </c>
    </row>
    <row r="7" spans="1:43" x14ac:dyDescent="0.3">
      <c r="AE7" s="395"/>
      <c r="AF7" s="392"/>
      <c r="AG7" s="392"/>
      <c r="AH7" s="392"/>
      <c r="AI7" s="392"/>
      <c r="AJ7" s="392"/>
      <c r="AK7" s="392"/>
      <c r="AL7" s="392"/>
      <c r="AM7" s="392"/>
      <c r="AN7" s="396"/>
    </row>
    <row r="8" spans="1:43" ht="14" x14ac:dyDescent="0.3">
      <c r="D8" s="397" t="s">
        <v>634</v>
      </c>
    </row>
    <row r="9" spans="1:43" x14ac:dyDescent="0.3">
      <c r="A9" s="394"/>
    </row>
    <row r="10" spans="1:43" ht="18" customHeight="1" x14ac:dyDescent="0.3">
      <c r="F10" s="398"/>
      <c r="R10" s="1551" t="s">
        <v>635</v>
      </c>
      <c r="S10" s="1551"/>
      <c r="T10" s="1551"/>
      <c r="U10" s="1552" t="s">
        <v>486</v>
      </c>
      <c r="V10" s="1552"/>
      <c r="W10" s="1552"/>
      <c r="X10" s="1552"/>
      <c r="Y10" s="1552"/>
    </row>
    <row r="11" spans="1:43" ht="18" customHeight="1" x14ac:dyDescent="0.3">
      <c r="F11" s="398"/>
      <c r="R11" s="1551"/>
      <c r="S11" s="1551"/>
      <c r="T11" s="1551"/>
      <c r="U11" s="1552" t="s">
        <v>636</v>
      </c>
      <c r="V11" s="1552"/>
      <c r="W11" s="1552"/>
      <c r="X11" s="1552"/>
      <c r="Y11" s="1552"/>
    </row>
    <row r="12" spans="1:43" ht="18" customHeight="1" x14ac:dyDescent="0.3">
      <c r="F12" s="398"/>
      <c r="R12" s="1551"/>
      <c r="S12" s="1551"/>
      <c r="T12" s="1551"/>
      <c r="U12" s="1553" t="s">
        <v>637</v>
      </c>
      <c r="V12" s="1553"/>
      <c r="W12" s="1553"/>
      <c r="X12" s="1553"/>
      <c r="Y12" s="1553"/>
      <c r="Z12" s="400"/>
      <c r="AA12" s="400"/>
      <c r="AB12" s="400"/>
      <c r="AC12" s="400"/>
      <c r="AD12" s="400"/>
      <c r="AE12" s="400"/>
      <c r="AF12" s="400"/>
      <c r="AG12" s="400"/>
      <c r="AH12" s="400"/>
      <c r="AI12" s="400"/>
      <c r="AJ12" s="400"/>
      <c r="AK12" s="400"/>
      <c r="AL12" s="400"/>
      <c r="AN12" s="400"/>
    </row>
    <row r="13" spans="1:43" ht="18" customHeight="1" x14ac:dyDescent="0.3">
      <c r="F13" s="398"/>
    </row>
    <row r="14" spans="1:43" ht="18" customHeight="1" x14ac:dyDescent="0.3">
      <c r="F14" s="398"/>
      <c r="R14" s="395"/>
      <c r="S14" s="395"/>
      <c r="T14" s="395"/>
      <c r="U14" s="401"/>
      <c r="V14" s="401"/>
      <c r="W14" s="401"/>
      <c r="X14" s="401"/>
      <c r="Y14" s="401"/>
      <c r="Z14" s="401"/>
      <c r="AB14" s="401"/>
      <c r="AC14" s="401"/>
      <c r="AD14" s="401"/>
      <c r="AE14" s="401"/>
      <c r="AF14" s="401"/>
      <c r="AG14" s="401"/>
      <c r="AH14" s="401"/>
      <c r="AI14" s="401"/>
      <c r="AJ14" s="401"/>
      <c r="AK14" s="401"/>
      <c r="AL14" s="401"/>
      <c r="AM14" s="401"/>
      <c r="AN14" s="401"/>
    </row>
    <row r="15" spans="1:43" x14ac:dyDescent="0.3">
      <c r="A15" s="394"/>
    </row>
    <row r="16" spans="1:43" ht="13.5" customHeight="1" x14ac:dyDescent="0.3">
      <c r="C16" s="1554" t="s">
        <v>638</v>
      </c>
      <c r="D16" s="1554"/>
      <c r="E16" s="1554"/>
      <c r="F16" s="1554"/>
      <c r="G16" s="1554"/>
      <c r="H16" s="1554"/>
      <c r="I16" s="1554"/>
      <c r="J16" s="1554"/>
      <c r="K16" s="1554"/>
      <c r="L16" s="1554"/>
      <c r="M16" s="1554"/>
      <c r="N16" s="1554"/>
      <c r="O16" s="1554"/>
      <c r="P16" s="1554"/>
      <c r="Q16" s="1554"/>
      <c r="R16" s="1554"/>
      <c r="S16" s="1554"/>
      <c r="T16" s="1554"/>
      <c r="U16" s="1554"/>
      <c r="V16" s="1554"/>
      <c r="W16" s="1554"/>
      <c r="X16" s="1554"/>
      <c r="Y16" s="1554"/>
      <c r="Z16" s="1554"/>
      <c r="AA16" s="1554"/>
      <c r="AB16" s="1554"/>
      <c r="AC16" s="1554"/>
      <c r="AD16" s="1554"/>
      <c r="AE16" s="1554"/>
      <c r="AF16" s="1554"/>
      <c r="AG16" s="1554"/>
      <c r="AH16" s="1554"/>
      <c r="AI16" s="1554"/>
      <c r="AJ16" s="1554"/>
      <c r="AK16" s="1554"/>
      <c r="AL16" s="1554"/>
      <c r="AM16" s="1554"/>
      <c r="AN16" s="1554"/>
    </row>
    <row r="17" spans="1:41" x14ac:dyDescent="0.3">
      <c r="A17" s="394"/>
      <c r="C17" s="1554"/>
      <c r="D17" s="1554"/>
      <c r="E17" s="1554"/>
      <c r="F17" s="1554"/>
      <c r="G17" s="1554"/>
      <c r="H17" s="1554"/>
      <c r="I17" s="1554"/>
      <c r="J17" s="1554"/>
      <c r="K17" s="1554"/>
      <c r="L17" s="1554"/>
      <c r="M17" s="1554"/>
      <c r="N17" s="1554"/>
      <c r="O17" s="1554"/>
      <c r="P17" s="1554"/>
      <c r="Q17" s="1554"/>
      <c r="R17" s="1554"/>
      <c r="S17" s="1554"/>
      <c r="T17" s="1554"/>
      <c r="U17" s="1554"/>
      <c r="V17" s="1554"/>
      <c r="W17" s="1554"/>
      <c r="X17" s="1554"/>
      <c r="Y17" s="1554"/>
      <c r="Z17" s="1554"/>
      <c r="AA17" s="1554"/>
      <c r="AB17" s="1554"/>
      <c r="AC17" s="1554"/>
      <c r="AD17" s="1554"/>
      <c r="AE17" s="1554"/>
      <c r="AF17" s="1554"/>
      <c r="AG17" s="1554"/>
      <c r="AH17" s="1554"/>
      <c r="AI17" s="1554"/>
      <c r="AJ17" s="1554"/>
      <c r="AK17" s="1554"/>
      <c r="AL17" s="1554"/>
      <c r="AM17" s="1554"/>
      <c r="AN17" s="1554"/>
    </row>
    <row r="18" spans="1:41" x14ac:dyDescent="0.3">
      <c r="A18" s="394"/>
      <c r="C18" s="1554"/>
      <c r="D18" s="1554"/>
      <c r="E18" s="1554"/>
      <c r="F18" s="1554"/>
      <c r="G18" s="1554"/>
      <c r="H18" s="1554"/>
      <c r="I18" s="1554"/>
      <c r="J18" s="1554"/>
      <c r="K18" s="1554"/>
      <c r="L18" s="1554"/>
      <c r="M18" s="1554"/>
      <c r="N18" s="1554"/>
      <c r="O18" s="1554"/>
      <c r="P18" s="1554"/>
      <c r="Q18" s="1554"/>
      <c r="R18" s="1554"/>
      <c r="S18" s="1554"/>
      <c r="T18" s="1554"/>
      <c r="U18" s="1554"/>
      <c r="V18" s="1554"/>
      <c r="W18" s="1554"/>
      <c r="X18" s="1554"/>
      <c r="Y18" s="1554"/>
      <c r="Z18" s="1554"/>
      <c r="AA18" s="1554"/>
      <c r="AB18" s="1554"/>
      <c r="AC18" s="1554"/>
      <c r="AD18" s="1554"/>
      <c r="AE18" s="1554"/>
      <c r="AF18" s="1554"/>
      <c r="AG18" s="1554"/>
      <c r="AH18" s="1554"/>
      <c r="AI18" s="1554"/>
      <c r="AJ18" s="1554"/>
      <c r="AK18" s="1554"/>
      <c r="AL18" s="1554"/>
      <c r="AM18" s="1554"/>
      <c r="AN18" s="1554"/>
    </row>
    <row r="19" spans="1:41" x14ac:dyDescent="0.3">
      <c r="A19" s="394"/>
      <c r="C19" s="1554"/>
      <c r="D19" s="1554"/>
      <c r="E19" s="1554"/>
      <c r="F19" s="1554"/>
      <c r="G19" s="1554"/>
      <c r="H19" s="1554"/>
      <c r="I19" s="1554"/>
      <c r="J19" s="1554"/>
      <c r="K19" s="1554"/>
      <c r="L19" s="1554"/>
      <c r="M19" s="1554"/>
      <c r="N19" s="1554"/>
      <c r="O19" s="1554"/>
      <c r="P19" s="1554"/>
      <c r="Q19" s="1554"/>
      <c r="R19" s="1554"/>
      <c r="S19" s="1554"/>
      <c r="T19" s="1554"/>
      <c r="U19" s="1554"/>
      <c r="V19" s="1554"/>
      <c r="W19" s="1554"/>
      <c r="X19" s="1554"/>
      <c r="Y19" s="1554"/>
      <c r="Z19" s="1554"/>
      <c r="AA19" s="1554"/>
      <c r="AB19" s="1554"/>
      <c r="AC19" s="1554"/>
      <c r="AD19" s="1554"/>
      <c r="AE19" s="1554"/>
      <c r="AF19" s="1554"/>
      <c r="AG19" s="1554"/>
      <c r="AH19" s="1554"/>
      <c r="AI19" s="1554"/>
      <c r="AJ19" s="1554"/>
      <c r="AK19" s="1554"/>
      <c r="AL19" s="1554"/>
      <c r="AM19" s="1554"/>
      <c r="AN19" s="1554"/>
    </row>
    <row r="20" spans="1:41" x14ac:dyDescent="0.3">
      <c r="A20" s="394"/>
      <c r="C20" s="1554"/>
      <c r="D20" s="1554"/>
      <c r="E20" s="1554"/>
      <c r="F20" s="1554"/>
      <c r="G20" s="1554"/>
      <c r="H20" s="1554"/>
      <c r="I20" s="1554"/>
      <c r="J20" s="1554"/>
      <c r="K20" s="1554"/>
      <c r="L20" s="1554"/>
      <c r="M20" s="1554"/>
      <c r="N20" s="1554"/>
      <c r="O20" s="1554"/>
      <c r="P20" s="1554"/>
      <c r="Q20" s="1554"/>
      <c r="R20" s="1554"/>
      <c r="S20" s="1554"/>
      <c r="T20" s="1554"/>
      <c r="U20" s="1554"/>
      <c r="V20" s="1554"/>
      <c r="W20" s="1554"/>
      <c r="X20" s="1554"/>
      <c r="Y20" s="1554"/>
      <c r="Z20" s="1554"/>
      <c r="AA20" s="1554"/>
      <c r="AB20" s="1554"/>
      <c r="AC20" s="1554"/>
      <c r="AD20" s="1554"/>
      <c r="AE20" s="1554"/>
      <c r="AF20" s="1554"/>
      <c r="AG20" s="1554"/>
      <c r="AH20" s="1554"/>
      <c r="AI20" s="1554"/>
      <c r="AJ20" s="1554"/>
      <c r="AK20" s="1554"/>
      <c r="AL20" s="1554"/>
      <c r="AM20" s="1554"/>
      <c r="AN20" s="1554"/>
    </row>
    <row r="21" spans="1:41" x14ac:dyDescent="0.3">
      <c r="A21" s="394"/>
      <c r="C21" s="1554"/>
      <c r="D21" s="1554"/>
      <c r="E21" s="1554"/>
      <c r="F21" s="1554"/>
      <c r="G21" s="1554"/>
      <c r="H21" s="1554"/>
      <c r="I21" s="1554"/>
      <c r="J21" s="1554"/>
      <c r="K21" s="1554"/>
      <c r="L21" s="1554"/>
      <c r="M21" s="1554"/>
      <c r="N21" s="1554"/>
      <c r="O21" s="1554"/>
      <c r="P21" s="1554"/>
      <c r="Q21" s="1554"/>
      <c r="R21" s="1554"/>
      <c r="S21" s="1554"/>
      <c r="T21" s="1554"/>
      <c r="U21" s="1554"/>
      <c r="V21" s="1554"/>
      <c r="W21" s="1554"/>
      <c r="X21" s="1554"/>
      <c r="Y21" s="1554"/>
      <c r="Z21" s="1554"/>
      <c r="AA21" s="1554"/>
      <c r="AB21" s="1554"/>
      <c r="AC21" s="1554"/>
      <c r="AD21" s="1554"/>
      <c r="AE21" s="1554"/>
      <c r="AF21" s="1554"/>
      <c r="AG21" s="1554"/>
      <c r="AH21" s="1554"/>
      <c r="AI21" s="1554"/>
      <c r="AJ21" s="1554"/>
      <c r="AK21" s="1554"/>
      <c r="AL21" s="1554"/>
      <c r="AM21" s="1554"/>
      <c r="AN21" s="1554"/>
    </row>
    <row r="22" spans="1:41" x14ac:dyDescent="0.3">
      <c r="A22" s="394"/>
      <c r="C22" s="1554"/>
      <c r="D22" s="1554"/>
      <c r="E22" s="1554"/>
      <c r="F22" s="1554"/>
      <c r="G22" s="1554"/>
      <c r="H22" s="1554"/>
      <c r="I22" s="1554"/>
      <c r="J22" s="1554"/>
      <c r="K22" s="1554"/>
      <c r="L22" s="1554"/>
      <c r="M22" s="1554"/>
      <c r="N22" s="1554"/>
      <c r="O22" s="1554"/>
      <c r="P22" s="1554"/>
      <c r="Q22" s="1554"/>
      <c r="R22" s="1554"/>
      <c r="S22" s="1554"/>
      <c r="T22" s="1554"/>
      <c r="U22" s="1554"/>
      <c r="V22" s="1554"/>
      <c r="W22" s="1554"/>
      <c r="X22" s="1554"/>
      <c r="Y22" s="1554"/>
      <c r="Z22" s="1554"/>
      <c r="AA22" s="1554"/>
      <c r="AB22" s="1554"/>
      <c r="AC22" s="1554"/>
      <c r="AD22" s="1554"/>
      <c r="AE22" s="1554"/>
      <c r="AF22" s="1554"/>
      <c r="AG22" s="1554"/>
      <c r="AH22" s="1554"/>
      <c r="AI22" s="1554"/>
      <c r="AJ22" s="1554"/>
      <c r="AK22" s="1554"/>
      <c r="AL22" s="1554"/>
      <c r="AM22" s="1554"/>
      <c r="AN22" s="1554"/>
    </row>
    <row r="23" spans="1:41" x14ac:dyDescent="0.3">
      <c r="A23" s="394"/>
    </row>
    <row r="24" spans="1:41" ht="17.5" x14ac:dyDescent="0.3">
      <c r="A24" s="1555" t="s">
        <v>639</v>
      </c>
      <c r="B24" s="1555"/>
      <c r="C24" s="1555"/>
      <c r="D24" s="1555"/>
      <c r="E24" s="1555"/>
      <c r="F24" s="1555"/>
      <c r="G24" s="1555"/>
      <c r="H24" s="1555"/>
      <c r="I24" s="1555"/>
      <c r="J24" s="1555"/>
      <c r="K24" s="1555"/>
      <c r="L24" s="1555"/>
      <c r="M24" s="1555"/>
      <c r="N24" s="1555"/>
      <c r="O24" s="1555"/>
      <c r="P24" s="1555"/>
      <c r="Q24" s="1555"/>
      <c r="R24" s="1555"/>
      <c r="S24" s="1555"/>
      <c r="T24" s="1555"/>
      <c r="U24" s="1555"/>
      <c r="V24" s="1555"/>
      <c r="W24" s="1555"/>
      <c r="X24" s="1555"/>
      <c r="Y24" s="1555"/>
      <c r="Z24" s="1555"/>
      <c r="AA24" s="1555"/>
      <c r="AB24" s="1555"/>
      <c r="AC24" s="1555"/>
      <c r="AD24" s="1555"/>
      <c r="AE24" s="1555"/>
      <c r="AF24" s="1555"/>
      <c r="AG24" s="1555"/>
      <c r="AH24" s="1555"/>
      <c r="AI24" s="1555"/>
      <c r="AJ24" s="1555"/>
      <c r="AK24" s="1555"/>
      <c r="AL24" s="1555"/>
      <c r="AM24" s="1555"/>
      <c r="AN24" s="1555"/>
      <c r="AO24" s="1555"/>
    </row>
    <row r="25" spans="1:41" x14ac:dyDescent="0.3">
      <c r="A25" s="398"/>
    </row>
    <row r="26" spans="1:41" s="402" customFormat="1" ht="14.15" customHeight="1" x14ac:dyDescent="0.3">
      <c r="C26" s="1549">
        <v>1</v>
      </c>
      <c r="D26" s="1549"/>
      <c r="E26" s="391"/>
      <c r="F26" s="391" t="s">
        <v>640</v>
      </c>
      <c r="G26" s="391"/>
      <c r="H26" s="391" t="s">
        <v>641</v>
      </c>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row>
    <row r="27" spans="1:41" s="402" customFormat="1" ht="14.15" customHeight="1" x14ac:dyDescent="0.3">
      <c r="C27" s="391"/>
      <c r="D27" s="403"/>
      <c r="E27" s="403"/>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row>
    <row r="28" spans="1:41" s="402" customFormat="1" ht="14.15" customHeight="1" x14ac:dyDescent="0.3">
      <c r="C28" s="1549">
        <v>2</v>
      </c>
      <c r="D28" s="1549"/>
      <c r="E28" s="391"/>
      <c r="F28" s="391" t="s">
        <v>640</v>
      </c>
      <c r="G28" s="391"/>
      <c r="H28" s="391" t="s">
        <v>628</v>
      </c>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row>
    <row r="29" spans="1:41" s="402" customFormat="1" ht="14.15" customHeight="1" x14ac:dyDescent="0.3">
      <c r="C29" s="404"/>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row>
    <row r="30" spans="1:41" s="402" customFormat="1" ht="14.15" customHeight="1" x14ac:dyDescent="0.3">
      <c r="C30" s="1549">
        <v>3</v>
      </c>
      <c r="D30" s="1549"/>
      <c r="E30" s="391"/>
      <c r="F30" s="391" t="s">
        <v>640</v>
      </c>
      <c r="G30" s="391"/>
      <c r="H30" s="391" t="s">
        <v>642</v>
      </c>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row>
    <row r="31" spans="1:41" s="402" customFormat="1" ht="14.15" customHeight="1" x14ac:dyDescent="0.3">
      <c r="C31" s="391"/>
      <c r="D31" s="403"/>
      <c r="E31" s="403"/>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row>
    <row r="32" spans="1:41" s="402" customFormat="1" ht="14.15" customHeight="1" x14ac:dyDescent="0.3">
      <c r="C32" s="1549">
        <v>4</v>
      </c>
      <c r="D32" s="1549"/>
      <c r="E32" s="391"/>
      <c r="F32" s="391" t="s">
        <v>640</v>
      </c>
      <c r="G32" s="391"/>
      <c r="H32" s="391" t="s">
        <v>643</v>
      </c>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row>
    <row r="33" spans="1:39" s="402" customFormat="1" ht="14.15" customHeight="1" x14ac:dyDescent="0.3">
      <c r="C33" s="391"/>
      <c r="D33" s="403"/>
      <c r="E33" s="399"/>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row>
    <row r="34" spans="1:39" s="402" customFormat="1" ht="14.15" customHeight="1" x14ac:dyDescent="0.3">
      <c r="A34" s="405"/>
      <c r="D34" s="391">
        <v>5</v>
      </c>
      <c r="F34" s="391" t="s">
        <v>640</v>
      </c>
      <c r="H34" s="391" t="s">
        <v>644</v>
      </c>
    </row>
    <row r="35" spans="1:39" s="402" customFormat="1" ht="14.15" customHeight="1" x14ac:dyDescent="0.3">
      <c r="A35" s="405"/>
    </row>
    <row r="36" spans="1:39" s="402" customFormat="1" ht="14.15" customHeight="1" x14ac:dyDescent="0.3">
      <c r="A36" s="405"/>
    </row>
    <row r="37" spans="1:39" s="402" customFormat="1" ht="14.15" customHeight="1" x14ac:dyDescent="0.3">
      <c r="A37" s="405"/>
    </row>
    <row r="38" spans="1:39" s="402" customFormat="1" ht="14.15" customHeight="1" x14ac:dyDescent="0.3">
      <c r="A38" s="405"/>
    </row>
    <row r="39" spans="1:39" s="402" customFormat="1" ht="14.15" customHeight="1" x14ac:dyDescent="0.3">
      <c r="A39" s="405"/>
    </row>
    <row r="40" spans="1:39" s="402" customFormat="1" ht="14.15" customHeight="1" x14ac:dyDescent="0.3">
      <c r="A40" s="405"/>
    </row>
    <row r="41" spans="1:39" s="402" customFormat="1" ht="14.15" customHeight="1" x14ac:dyDescent="0.3">
      <c r="A41" s="405"/>
    </row>
    <row r="42" spans="1:39" s="402" customFormat="1" ht="14.15" customHeight="1" x14ac:dyDescent="0.3">
      <c r="A42" s="405"/>
    </row>
    <row r="43" spans="1:39" s="402" customFormat="1" ht="14.15" customHeight="1" x14ac:dyDescent="0.3">
      <c r="A43" s="405"/>
    </row>
    <row r="44" spans="1:39" s="402" customFormat="1" ht="14.15" customHeight="1" x14ac:dyDescent="0.3">
      <c r="A44" s="405"/>
    </row>
    <row r="45" spans="1:39" s="402" customFormat="1" ht="14.15" customHeight="1" x14ac:dyDescent="0.3">
      <c r="A45" s="405"/>
    </row>
    <row r="46" spans="1:39" s="402" customFormat="1" ht="14.15" customHeight="1" x14ac:dyDescent="0.3">
      <c r="A46" s="405"/>
    </row>
    <row r="47" spans="1:39" s="402" customFormat="1" ht="14.15" customHeight="1" x14ac:dyDescent="0.3">
      <c r="A47" s="405"/>
    </row>
    <row r="48" spans="1:39" s="402" customFormat="1" ht="14.15" customHeight="1" x14ac:dyDescent="0.3">
      <c r="A48" s="405"/>
    </row>
    <row r="49" spans="1:43" s="402" customFormat="1" ht="14.15" customHeight="1" x14ac:dyDescent="0.3">
      <c r="A49" s="405"/>
    </row>
    <row r="50" spans="1:43" s="402" customFormat="1" ht="14.15" customHeight="1" x14ac:dyDescent="0.3">
      <c r="A50" s="405"/>
      <c r="C50" s="406"/>
      <c r="D50" s="406"/>
      <c r="E50" s="406"/>
    </row>
    <row r="51" spans="1:43" s="402" customFormat="1" ht="14.15" customHeight="1" x14ac:dyDescent="0.3">
      <c r="A51" s="405"/>
    </row>
    <row r="52" spans="1:43" s="402" customFormat="1" ht="14.15" customHeight="1" x14ac:dyDescent="0.3">
      <c r="A52" s="405"/>
      <c r="D52" s="407"/>
    </row>
    <row r="53" spans="1:43" s="402" customFormat="1" ht="14.15" customHeight="1" x14ac:dyDescent="0.3">
      <c r="A53" s="405"/>
    </row>
    <row r="54" spans="1:43" s="402" customFormat="1" ht="14.15" customHeight="1" x14ac:dyDescent="0.3">
      <c r="A54" s="408"/>
      <c r="B54" s="409"/>
      <c r="C54" s="409"/>
    </row>
    <row r="55" spans="1:43" s="402" customFormat="1" ht="14.15" customHeight="1" x14ac:dyDescent="0.3">
      <c r="A55" s="405"/>
    </row>
    <row r="56" spans="1:43" s="402" customFormat="1" ht="14.15" customHeight="1" x14ac:dyDescent="0.3">
      <c r="A56" s="405"/>
      <c r="F56" s="391"/>
      <c r="G56" s="391"/>
      <c r="I56" s="391"/>
      <c r="J56" s="391"/>
      <c r="K56" s="391"/>
      <c r="L56" s="391"/>
      <c r="M56" s="391"/>
      <c r="N56" s="391"/>
      <c r="O56" s="391"/>
      <c r="P56" s="391"/>
      <c r="Q56" s="391"/>
      <c r="R56" s="391"/>
      <c r="S56" s="391"/>
      <c r="T56" s="391"/>
      <c r="U56" s="391"/>
      <c r="V56" s="391"/>
      <c r="W56" s="391"/>
      <c r="X56" s="391"/>
      <c r="Y56" s="391"/>
      <c r="Z56" s="391"/>
      <c r="AA56" s="391"/>
      <c r="AB56" s="391"/>
      <c r="AC56" s="391"/>
    </row>
    <row r="57" spans="1:43" s="402" customFormat="1" x14ac:dyDescent="0.3">
      <c r="A57" s="405"/>
      <c r="F57" s="391"/>
      <c r="G57" s="391"/>
      <c r="I57" s="391"/>
      <c r="J57" s="391"/>
      <c r="K57" s="391"/>
      <c r="L57" s="391"/>
      <c r="M57" s="391"/>
      <c r="N57" s="391"/>
      <c r="O57" s="391"/>
      <c r="P57" s="391"/>
      <c r="Q57" s="391"/>
      <c r="R57" s="391"/>
      <c r="S57" s="391"/>
      <c r="T57" s="391"/>
      <c r="U57" s="391"/>
      <c r="V57" s="391"/>
      <c r="W57" s="391"/>
      <c r="X57" s="391"/>
      <c r="Y57" s="391"/>
      <c r="Z57" s="391"/>
      <c r="AA57" s="391"/>
      <c r="AB57" s="391"/>
      <c r="AC57" s="391"/>
      <c r="AQ57" s="407"/>
    </row>
    <row r="58" spans="1:43" x14ac:dyDescent="0.3">
      <c r="A58" s="399"/>
      <c r="H58" s="402"/>
    </row>
    <row r="59" spans="1:43" x14ac:dyDescent="0.3">
      <c r="A59" s="399"/>
      <c r="H59" s="402"/>
    </row>
  </sheetData>
  <mergeCells count="14">
    <mergeCell ref="C32:D32"/>
    <mergeCell ref="A3:AP3"/>
    <mergeCell ref="AF6:AG6"/>
    <mergeCell ref="AI6:AJ6"/>
    <mergeCell ref="AL6:AM6"/>
    <mergeCell ref="R10:T12"/>
    <mergeCell ref="U10:Y10"/>
    <mergeCell ref="U11:Y11"/>
    <mergeCell ref="U12:Y12"/>
    <mergeCell ref="C16:AN22"/>
    <mergeCell ref="A24:AO24"/>
    <mergeCell ref="C26:D26"/>
    <mergeCell ref="C28:D28"/>
    <mergeCell ref="C30:D30"/>
  </mergeCells>
  <phoneticPr fontId="3"/>
  <pageMargins left="0.7" right="0.6" top="0.48" bottom="0.38"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D004-91FB-4F68-9D4A-4CBA5C2EA88F}">
  <sheetPr>
    <pageSetUpPr fitToPage="1"/>
  </sheetPr>
  <dimension ref="A1:BV149"/>
  <sheetViews>
    <sheetView showGridLines="0" view="pageBreakPreview" topLeftCell="A49" zoomScaleNormal="100" zoomScaleSheetLayoutView="100" workbookViewId="0">
      <selection activeCell="K67" sqref="K67"/>
    </sheetView>
  </sheetViews>
  <sheetFormatPr defaultColWidth="3.19921875" defaultRowHeight="14.9" customHeight="1" x14ac:dyDescent="0.3"/>
  <cols>
    <col min="1" max="1" width="3.19921875" style="19"/>
    <col min="2" max="7" width="3.19921875" style="19" customWidth="1"/>
    <col min="8" max="16384" width="3.19921875" style="19"/>
  </cols>
  <sheetData>
    <row r="1" spans="1:71" ht="15" customHeight="1" x14ac:dyDescent="0.3">
      <c r="A1" s="16" t="s">
        <v>97</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5" customHeight="1" x14ac:dyDescent="0.3">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 customHeight="1" x14ac:dyDescent="0.3">
      <c r="A3" s="16"/>
      <c r="B3" s="16"/>
      <c r="C3" s="16"/>
      <c r="D3" s="16"/>
      <c r="E3" s="65"/>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5" customHeight="1" x14ac:dyDescent="0.3">
      <c r="A4" s="16"/>
      <c r="B4" s="16"/>
      <c r="C4" s="16"/>
      <c r="D4" s="16"/>
      <c r="E4" s="65"/>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5" customHeight="1" x14ac:dyDescent="0.3">
      <c r="A5" s="758" t="s">
        <v>98</v>
      </c>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1:71" ht="15" customHeight="1" x14ac:dyDescent="0.3">
      <c r="A6" s="16"/>
      <c r="B6" s="16"/>
      <c r="C6" s="16"/>
      <c r="D6" s="16"/>
      <c r="E6" s="16"/>
      <c r="F6" s="16"/>
      <c r="G6" s="18"/>
      <c r="H6" s="18"/>
      <c r="I6" s="18"/>
      <c r="J6" s="18"/>
      <c r="K6" s="18"/>
      <c r="L6" s="18"/>
      <c r="M6" s="18"/>
      <c r="N6" s="18"/>
      <c r="O6" s="18"/>
      <c r="P6" s="18"/>
      <c r="Q6" s="18"/>
      <c r="R6" s="18"/>
      <c r="S6" s="16"/>
      <c r="T6" s="16"/>
      <c r="U6" s="16"/>
      <c r="V6" s="16"/>
      <c r="W6" s="16"/>
      <c r="X6" s="16"/>
      <c r="Y6" s="16"/>
      <c r="Z6" s="16"/>
      <c r="AA6" s="16"/>
      <c r="AB6" s="16"/>
      <c r="AC6" s="16"/>
      <c r="AD6" s="16"/>
      <c r="AE6" s="16"/>
      <c r="AF6" s="16"/>
      <c r="AG6" s="16"/>
      <c r="AH6" s="16"/>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5" customHeight="1" x14ac:dyDescent="0.3">
      <c r="A7" s="16"/>
      <c r="B7" s="16"/>
      <c r="C7" s="18"/>
      <c r="D7" s="18"/>
      <c r="E7" s="16"/>
      <c r="F7" s="18"/>
      <c r="G7" s="18"/>
      <c r="H7" s="18"/>
      <c r="I7" s="18"/>
      <c r="J7" s="18"/>
      <c r="K7" s="18"/>
      <c r="L7" s="16"/>
      <c r="M7" s="16"/>
      <c r="N7" s="16"/>
      <c r="O7" s="16"/>
      <c r="P7" s="16"/>
      <c r="Q7" s="16"/>
      <c r="R7" s="16"/>
      <c r="S7" s="16"/>
      <c r="T7" s="16"/>
      <c r="U7" s="16"/>
      <c r="V7" s="16"/>
      <c r="W7" s="824"/>
      <c r="X7" s="824"/>
      <c r="Y7" s="824"/>
      <c r="Z7" s="824"/>
      <c r="AA7" s="824"/>
      <c r="AB7" s="16" t="s">
        <v>35</v>
      </c>
      <c r="AC7" s="758"/>
      <c r="AD7" s="758"/>
      <c r="AE7" s="16" t="s">
        <v>36</v>
      </c>
      <c r="AF7" s="758"/>
      <c r="AG7" s="758"/>
      <c r="AH7" s="16" t="s">
        <v>37</v>
      </c>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5" customHeight="1" x14ac:dyDescent="0.3">
      <c r="A8" s="16"/>
      <c r="B8" s="825"/>
      <c r="C8" s="825"/>
      <c r="D8" s="825"/>
      <c r="E8" s="825"/>
      <c r="F8" s="825"/>
      <c r="G8" s="760" t="s">
        <v>38</v>
      </c>
      <c r="H8" s="760"/>
      <c r="I8" s="760"/>
      <c r="J8" s="760"/>
      <c r="K8" s="760"/>
      <c r="L8" s="760"/>
      <c r="M8" s="66"/>
      <c r="N8" s="66"/>
      <c r="O8" s="16"/>
      <c r="P8" s="16"/>
      <c r="Q8" s="16"/>
      <c r="R8" s="16"/>
      <c r="S8" s="16"/>
      <c r="T8" s="16"/>
      <c r="U8" s="16"/>
      <c r="V8" s="16"/>
      <c r="W8" s="16"/>
      <c r="X8" s="16"/>
      <c r="Y8" s="16"/>
      <c r="Z8" s="16"/>
      <c r="AA8" s="16"/>
      <c r="AB8" s="16"/>
      <c r="AC8" s="16"/>
      <c r="AD8" s="16"/>
      <c r="AE8" s="16"/>
      <c r="AF8" s="16"/>
      <c r="AG8" s="16"/>
      <c r="AH8" s="16"/>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5" customHeight="1" x14ac:dyDescent="0.3">
      <c r="A9" s="16"/>
      <c r="B9" s="825"/>
      <c r="C9" s="825"/>
      <c r="D9" s="825"/>
      <c r="E9" s="825"/>
      <c r="F9" s="825"/>
      <c r="G9" s="760"/>
      <c r="H9" s="760"/>
      <c r="I9" s="760"/>
      <c r="J9" s="760"/>
      <c r="K9" s="760"/>
      <c r="L9" s="760"/>
      <c r="M9" s="66"/>
      <c r="N9" s="66"/>
      <c r="O9" s="16"/>
      <c r="P9" s="742" t="s">
        <v>99</v>
      </c>
      <c r="Q9" s="742"/>
      <c r="R9" s="742"/>
      <c r="S9" s="742"/>
      <c r="T9" s="743"/>
      <c r="U9" s="743"/>
      <c r="V9" s="743"/>
      <c r="W9" s="743"/>
      <c r="X9" s="743"/>
      <c r="Y9" s="743"/>
      <c r="Z9" s="743"/>
      <c r="AA9" s="743"/>
      <c r="AB9" s="743"/>
      <c r="AC9" s="743"/>
      <c r="AD9" s="743"/>
      <c r="AE9" s="743"/>
      <c r="AF9" s="743"/>
      <c r="AG9" s="743"/>
      <c r="AH9" s="743"/>
      <c r="AI9" s="67"/>
      <c r="AJ9" s="67"/>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5" customHeight="1" x14ac:dyDescent="0.3">
      <c r="A10" s="16"/>
      <c r="B10" s="16"/>
      <c r="C10" s="18"/>
      <c r="D10" s="18"/>
      <c r="E10" s="18"/>
      <c r="F10" s="18"/>
      <c r="G10" s="18"/>
      <c r="H10" s="18"/>
      <c r="I10" s="18"/>
      <c r="J10" s="18"/>
      <c r="K10" s="18"/>
      <c r="M10" s="16"/>
      <c r="N10" s="16"/>
      <c r="O10" s="16"/>
      <c r="P10" s="742"/>
      <c r="Q10" s="742"/>
      <c r="R10" s="742"/>
      <c r="S10" s="742"/>
      <c r="T10" s="743"/>
      <c r="U10" s="743"/>
      <c r="V10" s="743"/>
      <c r="W10" s="743"/>
      <c r="X10" s="743"/>
      <c r="Y10" s="743"/>
      <c r="Z10" s="743"/>
      <c r="AA10" s="743"/>
      <c r="AB10" s="743"/>
      <c r="AC10" s="743"/>
      <c r="AD10" s="743"/>
      <c r="AE10" s="743"/>
      <c r="AF10" s="743"/>
      <c r="AG10" s="743"/>
      <c r="AH10" s="743"/>
      <c r="AI10" s="67"/>
      <c r="AJ10" s="67"/>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5" customHeight="1" x14ac:dyDescent="0.3">
      <c r="A11" s="16"/>
      <c r="B11" s="16"/>
      <c r="C11" s="18"/>
      <c r="D11" s="18"/>
      <c r="E11" s="18"/>
      <c r="F11" s="18"/>
      <c r="G11" s="18"/>
      <c r="H11" s="18"/>
      <c r="I11" s="18"/>
      <c r="J11" s="18"/>
      <c r="K11" s="18"/>
      <c r="M11" s="26" t="s">
        <v>40</v>
      </c>
      <c r="O11" s="16"/>
      <c r="P11" s="742" t="s">
        <v>100</v>
      </c>
      <c r="Q11" s="742"/>
      <c r="R11" s="742"/>
      <c r="S11" s="742"/>
      <c r="T11" s="743"/>
      <c r="U11" s="743"/>
      <c r="V11" s="743"/>
      <c r="W11" s="743"/>
      <c r="X11" s="743"/>
      <c r="Y11" s="743"/>
      <c r="Z11" s="743"/>
      <c r="AA11" s="743"/>
      <c r="AB11" s="743"/>
      <c r="AC11" s="743"/>
      <c r="AD11" s="743"/>
      <c r="AE11" s="743"/>
      <c r="AF11" s="743"/>
      <c r="AG11" s="743"/>
      <c r="AH11" s="743"/>
      <c r="AI11" s="67"/>
      <c r="AJ11" s="67"/>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5" customHeight="1" x14ac:dyDescent="0.3">
      <c r="A12" s="16"/>
      <c r="B12" s="16"/>
      <c r="C12" s="18"/>
      <c r="D12" s="18"/>
      <c r="E12" s="18"/>
      <c r="F12" s="18"/>
      <c r="G12" s="18"/>
      <c r="H12" s="18"/>
      <c r="I12" s="18"/>
      <c r="J12" s="18"/>
      <c r="K12" s="18"/>
      <c r="M12" s="16"/>
      <c r="N12" s="16"/>
      <c r="O12" s="16"/>
      <c r="P12" s="742"/>
      <c r="Q12" s="742"/>
      <c r="R12" s="742"/>
      <c r="S12" s="742"/>
      <c r="T12" s="743"/>
      <c r="U12" s="743"/>
      <c r="V12" s="743"/>
      <c r="W12" s="743"/>
      <c r="X12" s="743"/>
      <c r="Y12" s="743"/>
      <c r="Z12" s="743"/>
      <c r="AA12" s="743"/>
      <c r="AB12" s="743"/>
      <c r="AC12" s="743"/>
      <c r="AD12" s="743"/>
      <c r="AE12" s="743"/>
      <c r="AF12" s="743"/>
      <c r="AG12" s="743"/>
      <c r="AH12" s="743"/>
      <c r="AI12" s="67"/>
      <c r="AJ12" s="67"/>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5" customHeight="1" x14ac:dyDescent="0.3">
      <c r="B13" s="16"/>
      <c r="C13" s="16"/>
      <c r="E13" s="16"/>
      <c r="F13" s="16"/>
      <c r="G13" s="16"/>
      <c r="H13" s="16"/>
      <c r="I13" s="16"/>
      <c r="J13" s="16"/>
      <c r="K13" s="16"/>
      <c r="M13" s="16"/>
      <c r="N13" s="16"/>
      <c r="O13" s="16"/>
      <c r="P13" s="742" t="s">
        <v>101</v>
      </c>
      <c r="Q13" s="742"/>
      <c r="R13" s="742"/>
      <c r="S13" s="742"/>
      <c r="T13" s="742"/>
      <c r="U13" s="742"/>
      <c r="V13" s="743"/>
      <c r="W13" s="743"/>
      <c r="X13" s="743"/>
      <c r="Y13" s="743"/>
      <c r="Z13" s="743"/>
      <c r="AA13" s="743"/>
      <c r="AB13" s="743"/>
      <c r="AC13" s="743"/>
      <c r="AD13" s="743"/>
      <c r="AE13" s="743"/>
      <c r="AF13" s="743"/>
      <c r="AG13" s="743"/>
      <c r="AH13" s="743"/>
      <c r="AI13" s="67"/>
      <c r="AJ13" s="67"/>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5" customHeight="1" x14ac:dyDescent="0.3">
      <c r="B14" s="16"/>
      <c r="C14" s="16"/>
      <c r="D14" s="16"/>
      <c r="E14" s="16"/>
      <c r="F14" s="16"/>
      <c r="G14" s="16"/>
      <c r="H14" s="16"/>
      <c r="I14" s="16"/>
      <c r="J14" s="16"/>
      <c r="K14" s="16"/>
      <c r="M14" s="16"/>
      <c r="N14" s="16"/>
      <c r="O14" s="16"/>
      <c r="P14" s="742"/>
      <c r="Q14" s="742"/>
      <c r="R14" s="742"/>
      <c r="S14" s="742"/>
      <c r="T14" s="742"/>
      <c r="U14" s="742"/>
      <c r="V14" s="743"/>
      <c r="W14" s="743"/>
      <c r="X14" s="743"/>
      <c r="Y14" s="743"/>
      <c r="Z14" s="743"/>
      <c r="AA14" s="743"/>
      <c r="AB14" s="743"/>
      <c r="AC14" s="743"/>
      <c r="AD14" s="743"/>
      <c r="AE14" s="743"/>
      <c r="AF14" s="743"/>
      <c r="AG14" s="743"/>
      <c r="AH14" s="743"/>
      <c r="AI14" s="67"/>
      <c r="AJ14" s="67"/>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5" customHeight="1" x14ac:dyDescent="0.3">
      <c r="B15" s="16"/>
      <c r="C15" s="16"/>
      <c r="D15" s="16"/>
      <c r="E15" s="16"/>
      <c r="F15" s="16"/>
      <c r="G15" s="16"/>
      <c r="H15" s="16"/>
      <c r="I15" s="16"/>
      <c r="J15" s="16"/>
      <c r="K15" s="16"/>
      <c r="M15" s="16"/>
      <c r="N15" s="16"/>
      <c r="O15" s="16"/>
      <c r="P15" s="25"/>
      <c r="Q15" s="25"/>
      <c r="R15" s="25"/>
      <c r="S15" s="25"/>
      <c r="T15" s="25"/>
      <c r="U15" s="25"/>
      <c r="V15" s="27"/>
      <c r="W15" s="27"/>
      <c r="X15" s="27"/>
      <c r="Y15" s="27"/>
      <c r="Z15" s="27"/>
      <c r="AA15" s="27"/>
      <c r="AB15" s="27"/>
      <c r="AC15" s="27"/>
      <c r="AD15" s="27"/>
      <c r="AE15" s="27"/>
      <c r="AF15" s="27"/>
      <c r="AG15" s="27"/>
      <c r="AH15" s="27"/>
      <c r="AI15" s="67"/>
      <c r="AJ15" s="67"/>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5" customHeight="1" x14ac:dyDescent="0.3">
      <c r="B16" s="16" t="s">
        <v>102</v>
      </c>
      <c r="C16" s="16"/>
      <c r="D16" s="16"/>
      <c r="E16" s="16"/>
      <c r="F16" s="16"/>
      <c r="G16" s="16"/>
      <c r="H16" s="16"/>
      <c r="I16" s="16"/>
      <c r="J16" s="16"/>
      <c r="K16" s="16"/>
      <c r="L16" s="16"/>
      <c r="M16" s="16"/>
      <c r="N16" s="16"/>
      <c r="O16" s="68"/>
      <c r="P16" s="68"/>
      <c r="Q16" s="68"/>
      <c r="R16" s="68"/>
      <c r="S16" s="69"/>
      <c r="T16" s="69"/>
      <c r="U16" s="69"/>
      <c r="V16" s="69"/>
      <c r="W16" s="69"/>
      <c r="X16" s="69"/>
      <c r="Y16" s="69"/>
      <c r="Z16" s="70"/>
      <c r="AA16" s="70"/>
      <c r="AB16" s="70"/>
      <c r="AC16" s="70"/>
      <c r="AD16" s="70"/>
      <c r="AE16" s="70"/>
      <c r="AF16" s="70"/>
      <c r="AG16" s="70"/>
      <c r="AH16" s="70"/>
      <c r="AI16" s="70"/>
      <c r="AJ16" s="7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5" customHeight="1"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8" customHeight="1" thickBot="1" x14ac:dyDescent="0.35">
      <c r="A18" s="16"/>
      <c r="B18" s="16"/>
      <c r="C18" s="16"/>
      <c r="D18" s="16"/>
      <c r="E18" s="16"/>
      <c r="F18" s="16"/>
      <c r="G18" s="16"/>
      <c r="H18" s="16"/>
      <c r="I18" s="16"/>
      <c r="J18" s="16"/>
      <c r="K18" s="16"/>
      <c r="L18" s="16"/>
      <c r="M18" s="16"/>
      <c r="N18" s="16"/>
      <c r="O18" s="16"/>
      <c r="P18" s="16"/>
      <c r="Q18" s="16"/>
      <c r="R18" s="28" t="s">
        <v>44</v>
      </c>
      <c r="S18" s="29"/>
      <c r="T18" s="29"/>
      <c r="U18" s="30"/>
      <c r="V18" s="31"/>
      <c r="W18" s="32"/>
      <c r="X18" s="32"/>
      <c r="Y18" s="32"/>
      <c r="Z18" s="32"/>
      <c r="AA18" s="32"/>
      <c r="AB18" s="32"/>
      <c r="AC18" s="32"/>
      <c r="AD18" s="32"/>
      <c r="AE18" s="32"/>
      <c r="AF18" s="33"/>
      <c r="AG18" s="33"/>
      <c r="AH18" s="34"/>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15" customHeight="1" x14ac:dyDescent="0.3">
      <c r="A19" s="767" t="s">
        <v>45</v>
      </c>
      <c r="B19" s="770" t="s">
        <v>46</v>
      </c>
      <c r="C19" s="771"/>
      <c r="D19" s="771"/>
      <c r="E19" s="771"/>
      <c r="F19" s="771"/>
      <c r="G19" s="772"/>
      <c r="H19" s="773"/>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822"/>
      <c r="AI19" s="20"/>
      <c r="AL19" s="665"/>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30" customHeight="1" x14ac:dyDescent="0.3">
      <c r="A20" s="768"/>
      <c r="B20" s="731" t="s">
        <v>47</v>
      </c>
      <c r="C20" s="732"/>
      <c r="D20" s="732"/>
      <c r="E20" s="732"/>
      <c r="F20" s="732"/>
      <c r="G20" s="733"/>
      <c r="H20" s="807"/>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20"/>
      <c r="AL20" s="714"/>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5" customHeight="1" x14ac:dyDescent="0.3">
      <c r="A21" s="768"/>
      <c r="B21" s="721" t="s">
        <v>48</v>
      </c>
      <c r="C21" s="704"/>
      <c r="D21" s="704"/>
      <c r="E21" s="704"/>
      <c r="F21" s="704"/>
      <c r="G21" s="705"/>
      <c r="H21" s="709" t="s">
        <v>49</v>
      </c>
      <c r="I21" s="710"/>
      <c r="J21" s="710"/>
      <c r="K21" s="710"/>
      <c r="L21" s="711"/>
      <c r="M21" s="711"/>
      <c r="N21" s="37" t="s">
        <v>50</v>
      </c>
      <c r="O21" s="711"/>
      <c r="P21" s="711"/>
      <c r="Q21" s="38" t="s">
        <v>51</v>
      </c>
      <c r="R21" s="710"/>
      <c r="S21" s="710"/>
      <c r="T21" s="710"/>
      <c r="U21" s="710"/>
      <c r="V21" s="710"/>
      <c r="W21" s="710"/>
      <c r="X21" s="710"/>
      <c r="Y21" s="710"/>
      <c r="Z21" s="710"/>
      <c r="AA21" s="710"/>
      <c r="AB21" s="710"/>
      <c r="AC21" s="710"/>
      <c r="AD21" s="710"/>
      <c r="AE21" s="710"/>
      <c r="AF21" s="710"/>
      <c r="AG21" s="710"/>
      <c r="AH21" s="765"/>
      <c r="AI21" s="22"/>
      <c r="AJ21" s="20"/>
      <c r="AK21" s="20"/>
      <c r="AL21" s="714"/>
      <c r="AM21" s="20"/>
      <c r="AN21" s="20"/>
      <c r="AO21" s="20"/>
      <c r="AP21" s="20"/>
      <c r="AQ21" s="20"/>
      <c r="AR21" s="20"/>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0"/>
      <c r="BU21" s="20"/>
      <c r="BV21" s="20"/>
    </row>
    <row r="22" spans="1:74" ht="15" customHeight="1" x14ac:dyDescent="0.3">
      <c r="A22" s="768"/>
      <c r="B22" s="722"/>
      <c r="C22" s="707"/>
      <c r="D22" s="707"/>
      <c r="E22" s="707"/>
      <c r="F22" s="707"/>
      <c r="G22" s="708"/>
      <c r="H22" s="713"/>
      <c r="I22" s="666"/>
      <c r="J22" s="666"/>
      <c r="K22" s="666"/>
      <c r="L22" s="39" t="s">
        <v>52</v>
      </c>
      <c r="M22" s="39" t="s">
        <v>53</v>
      </c>
      <c r="N22" s="666"/>
      <c r="O22" s="666"/>
      <c r="P22" s="666"/>
      <c r="Q22" s="666"/>
      <c r="R22" s="666"/>
      <c r="S22" s="666"/>
      <c r="T22" s="666"/>
      <c r="U22" s="666"/>
      <c r="V22" s="39" t="s">
        <v>54</v>
      </c>
      <c r="W22" s="39" t="s">
        <v>55</v>
      </c>
      <c r="X22" s="666"/>
      <c r="Y22" s="666"/>
      <c r="Z22" s="666"/>
      <c r="AA22" s="666"/>
      <c r="AB22" s="666"/>
      <c r="AC22" s="666"/>
      <c r="AD22" s="666"/>
      <c r="AE22" s="666"/>
      <c r="AF22" s="666"/>
      <c r="AG22" s="666"/>
      <c r="AH22" s="766"/>
      <c r="AI22" s="22"/>
      <c r="AJ22" s="20"/>
      <c r="AK22" s="20"/>
      <c r="AL22" s="714"/>
      <c r="AM22" s="20"/>
      <c r="AN22" s="20"/>
      <c r="AO22" s="20"/>
      <c r="AP22" s="20"/>
      <c r="AQ22" s="20"/>
      <c r="AR22" s="20"/>
      <c r="AS22" s="22"/>
      <c r="AT22" s="22"/>
      <c r="AU22" s="22"/>
      <c r="AV22" s="22"/>
      <c r="AW22" s="40"/>
      <c r="AX22" s="40"/>
      <c r="AY22" s="22"/>
      <c r="AZ22" s="22"/>
      <c r="BA22" s="22"/>
      <c r="BB22" s="22"/>
      <c r="BC22" s="41"/>
      <c r="BD22" s="40"/>
      <c r="BE22" s="22"/>
      <c r="BF22" s="20"/>
      <c r="BG22" s="22"/>
      <c r="BH22" s="20"/>
      <c r="BI22" s="22"/>
      <c r="BJ22" s="22"/>
      <c r="BK22" s="22"/>
      <c r="BL22" s="22"/>
      <c r="BM22" s="20"/>
      <c r="BN22" s="22"/>
      <c r="BO22" s="22"/>
      <c r="BP22" s="22"/>
      <c r="BQ22" s="22"/>
      <c r="BR22" s="22"/>
      <c r="BS22" s="22"/>
      <c r="BT22" s="20"/>
      <c r="BU22" s="20"/>
      <c r="BV22" s="20"/>
    </row>
    <row r="23" spans="1:74" ht="15" customHeight="1" x14ac:dyDescent="0.3">
      <c r="A23" s="768"/>
      <c r="B23" s="706"/>
      <c r="C23" s="707"/>
      <c r="D23" s="707"/>
      <c r="E23" s="707"/>
      <c r="F23" s="707"/>
      <c r="G23" s="708"/>
      <c r="H23" s="713"/>
      <c r="I23" s="666"/>
      <c r="J23" s="666"/>
      <c r="K23" s="666"/>
      <c r="L23" s="39" t="s">
        <v>56</v>
      </c>
      <c r="M23" s="39" t="s">
        <v>57</v>
      </c>
      <c r="N23" s="666"/>
      <c r="O23" s="666"/>
      <c r="P23" s="666"/>
      <c r="Q23" s="666"/>
      <c r="R23" s="666"/>
      <c r="S23" s="666"/>
      <c r="T23" s="666"/>
      <c r="U23" s="666"/>
      <c r="V23" s="39" t="s">
        <v>58</v>
      </c>
      <c r="W23" s="39" t="s">
        <v>59</v>
      </c>
      <c r="X23" s="666"/>
      <c r="Y23" s="666"/>
      <c r="Z23" s="666"/>
      <c r="AA23" s="666"/>
      <c r="AB23" s="666"/>
      <c r="AC23" s="666"/>
      <c r="AD23" s="666"/>
      <c r="AE23" s="666"/>
      <c r="AF23" s="666"/>
      <c r="AG23" s="666"/>
      <c r="AH23" s="766"/>
      <c r="AI23" s="22"/>
      <c r="AJ23" s="20"/>
      <c r="AK23" s="20"/>
      <c r="AL23" s="714"/>
      <c r="AM23" s="20"/>
      <c r="AN23" s="20"/>
      <c r="AO23" s="20"/>
      <c r="AP23" s="20"/>
      <c r="AQ23" s="20"/>
      <c r="AR23" s="20"/>
      <c r="AS23" s="22"/>
      <c r="AT23" s="22"/>
      <c r="AU23" s="22"/>
      <c r="AV23" s="22"/>
      <c r="AW23" s="40"/>
      <c r="AX23" s="40"/>
      <c r="AY23" s="22"/>
      <c r="AZ23" s="22"/>
      <c r="BA23" s="22"/>
      <c r="BB23" s="22"/>
      <c r="BC23" s="41"/>
      <c r="BD23" s="40"/>
      <c r="BE23" s="22"/>
      <c r="BF23" s="20"/>
      <c r="BG23" s="22"/>
      <c r="BH23" s="20"/>
      <c r="BI23" s="22"/>
      <c r="BJ23" s="22"/>
      <c r="BK23" s="22"/>
      <c r="BL23" s="22"/>
      <c r="BM23" s="20"/>
      <c r="BN23" s="22"/>
      <c r="BO23" s="22"/>
      <c r="BP23" s="22"/>
      <c r="BQ23" s="22"/>
      <c r="BR23" s="22"/>
      <c r="BS23" s="22"/>
      <c r="BT23" s="20"/>
      <c r="BU23" s="20"/>
      <c r="BV23" s="20"/>
    </row>
    <row r="24" spans="1:74" ht="18.899999999999999" customHeight="1" x14ac:dyDescent="0.3">
      <c r="A24" s="768"/>
      <c r="B24" s="706"/>
      <c r="C24" s="707"/>
      <c r="D24" s="707"/>
      <c r="E24" s="707"/>
      <c r="F24" s="707"/>
      <c r="G24" s="708"/>
      <c r="H24" s="791"/>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3"/>
      <c r="AI24" s="22"/>
      <c r="AL24" s="714"/>
      <c r="AM24" s="20"/>
      <c r="AN24" s="20"/>
      <c r="AO24" s="20"/>
      <c r="AP24" s="20"/>
      <c r="AQ24" s="20"/>
      <c r="AR24" s="20"/>
      <c r="AS24" s="22"/>
      <c r="AT24" s="22"/>
      <c r="AU24" s="22"/>
      <c r="AV24" s="22"/>
      <c r="AW24" s="40"/>
      <c r="AX24" s="40"/>
      <c r="AY24" s="22"/>
      <c r="AZ24" s="22"/>
      <c r="BA24" s="22"/>
      <c r="BB24" s="22"/>
      <c r="BC24" s="40"/>
      <c r="BD24" s="40"/>
      <c r="BE24" s="22"/>
      <c r="BF24" s="20"/>
      <c r="BG24" s="22"/>
      <c r="BH24" s="20"/>
      <c r="BI24" s="22"/>
      <c r="BJ24" s="22"/>
      <c r="BK24" s="22"/>
      <c r="BL24" s="22"/>
      <c r="BM24" s="22"/>
      <c r="BN24" s="22"/>
      <c r="BO24" s="22"/>
      <c r="BP24" s="22"/>
      <c r="BQ24" s="22"/>
      <c r="BR24" s="22"/>
      <c r="BS24" s="22"/>
    </row>
    <row r="25" spans="1:74" ht="15" customHeight="1" x14ac:dyDescent="0.3">
      <c r="A25" s="768"/>
      <c r="B25" s="703" t="s">
        <v>60</v>
      </c>
      <c r="C25" s="704"/>
      <c r="D25" s="704"/>
      <c r="E25" s="704"/>
      <c r="F25" s="704"/>
      <c r="G25" s="705"/>
      <c r="H25" s="627" t="s">
        <v>61</v>
      </c>
      <c r="I25" s="628"/>
      <c r="J25" s="629"/>
      <c r="K25" s="752"/>
      <c r="L25" s="753"/>
      <c r="M25" s="753"/>
      <c r="N25" s="753"/>
      <c r="O25" s="753"/>
      <c r="P25" s="753"/>
      <c r="Q25" s="45" t="s">
        <v>62</v>
      </c>
      <c r="R25" s="46"/>
      <c r="S25" s="754"/>
      <c r="T25" s="754"/>
      <c r="U25" s="755"/>
      <c r="V25" s="627" t="s">
        <v>63</v>
      </c>
      <c r="W25" s="628"/>
      <c r="X25" s="629"/>
      <c r="Y25" s="752"/>
      <c r="Z25" s="753"/>
      <c r="AA25" s="753"/>
      <c r="AB25" s="753"/>
      <c r="AC25" s="753"/>
      <c r="AD25" s="753"/>
      <c r="AE25" s="753"/>
      <c r="AF25" s="753"/>
      <c r="AG25" s="753"/>
      <c r="AH25" s="823"/>
      <c r="AI25" s="20"/>
      <c r="AL25" s="714"/>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row>
    <row r="26" spans="1:74" ht="15" customHeight="1" x14ac:dyDescent="0.3">
      <c r="A26" s="768"/>
      <c r="B26" s="731"/>
      <c r="C26" s="732"/>
      <c r="D26" s="732"/>
      <c r="E26" s="732"/>
      <c r="F26" s="732"/>
      <c r="G26" s="733"/>
      <c r="H26" s="757" t="s">
        <v>64</v>
      </c>
      <c r="I26" s="757"/>
      <c r="J26" s="757"/>
      <c r="K26" s="752"/>
      <c r="L26" s="753"/>
      <c r="M26" s="753"/>
      <c r="N26" s="753"/>
      <c r="O26" s="753"/>
      <c r="P26" s="753"/>
      <c r="Q26" s="753"/>
      <c r="R26" s="753"/>
      <c r="S26" s="753"/>
      <c r="T26" s="753"/>
      <c r="U26" s="753"/>
      <c r="V26" s="753"/>
      <c r="W26" s="753"/>
      <c r="X26" s="753"/>
      <c r="Y26" s="753"/>
      <c r="Z26" s="753"/>
      <c r="AA26" s="753"/>
      <c r="AB26" s="753"/>
      <c r="AC26" s="753"/>
      <c r="AD26" s="753"/>
      <c r="AE26" s="753"/>
      <c r="AF26" s="753"/>
      <c r="AG26" s="753"/>
      <c r="AH26" s="823"/>
      <c r="AI26" s="20"/>
      <c r="AL26" s="714"/>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row>
    <row r="27" spans="1:74" ht="15" customHeight="1" x14ac:dyDescent="0.3">
      <c r="A27" s="768"/>
      <c r="B27" s="813" t="s">
        <v>66</v>
      </c>
      <c r="C27" s="814"/>
      <c r="D27" s="814"/>
      <c r="E27" s="814"/>
      <c r="F27" s="814"/>
      <c r="G27" s="815"/>
      <c r="H27" s="703" t="s">
        <v>67</v>
      </c>
      <c r="I27" s="704"/>
      <c r="J27" s="705"/>
      <c r="K27" s="721"/>
      <c r="L27" s="726"/>
      <c r="M27" s="726"/>
      <c r="N27" s="726"/>
      <c r="O27" s="726"/>
      <c r="P27" s="727"/>
      <c r="Q27" s="734" t="s">
        <v>46</v>
      </c>
      <c r="R27" s="735"/>
      <c r="S27" s="735"/>
      <c r="T27" s="735"/>
      <c r="U27" s="735"/>
      <c r="V27" s="735"/>
      <c r="W27" s="735"/>
      <c r="X27" s="735"/>
      <c r="Y27" s="735"/>
      <c r="Z27" s="735"/>
      <c r="AA27" s="736"/>
      <c r="AB27" s="819" t="s">
        <v>103</v>
      </c>
      <c r="AC27" s="820"/>
      <c r="AD27" s="820"/>
      <c r="AE27" s="820"/>
      <c r="AF27" s="820"/>
      <c r="AG27" s="820"/>
      <c r="AH27" s="821"/>
      <c r="AI27" s="20"/>
      <c r="AL27" s="714"/>
      <c r="AM27" s="20"/>
      <c r="AN27" s="20"/>
      <c r="AO27" s="20"/>
      <c r="AP27" s="20"/>
      <c r="AQ27" s="20"/>
      <c r="AR27" s="20"/>
      <c r="AS27" s="632"/>
      <c r="AT27" s="632"/>
      <c r="AU27" s="632"/>
      <c r="AV27" s="20"/>
      <c r="AW27" s="20"/>
      <c r="AX27" s="20"/>
      <c r="AY27" s="20"/>
      <c r="AZ27" s="20"/>
      <c r="BA27" s="20"/>
      <c r="BB27" s="20"/>
      <c r="BC27" s="20"/>
      <c r="BD27" s="20"/>
      <c r="BE27" s="47"/>
      <c r="BF27" s="47"/>
      <c r="BG27" s="20"/>
      <c r="BH27" s="20"/>
      <c r="BI27" s="20"/>
      <c r="BJ27" s="20"/>
      <c r="BK27" s="20"/>
      <c r="BL27" s="20"/>
      <c r="BM27" s="20"/>
      <c r="BN27" s="20"/>
      <c r="BO27" s="20"/>
      <c r="BP27" s="20"/>
      <c r="BQ27" s="20"/>
      <c r="BR27" s="20"/>
      <c r="BS27" s="20"/>
    </row>
    <row r="28" spans="1:74" ht="30" customHeight="1" x14ac:dyDescent="0.3">
      <c r="A28" s="768"/>
      <c r="B28" s="816"/>
      <c r="C28" s="817"/>
      <c r="D28" s="817"/>
      <c r="E28" s="817"/>
      <c r="F28" s="817"/>
      <c r="G28" s="818"/>
      <c r="H28" s="731"/>
      <c r="I28" s="732"/>
      <c r="J28" s="733"/>
      <c r="K28" s="728"/>
      <c r="L28" s="729"/>
      <c r="M28" s="729"/>
      <c r="N28" s="729"/>
      <c r="O28" s="729"/>
      <c r="P28" s="730"/>
      <c r="Q28" s="700" t="s">
        <v>69</v>
      </c>
      <c r="R28" s="701"/>
      <c r="S28" s="701"/>
      <c r="T28" s="701"/>
      <c r="U28" s="701"/>
      <c r="V28" s="701"/>
      <c r="W28" s="701"/>
      <c r="X28" s="701"/>
      <c r="Y28" s="701"/>
      <c r="Z28" s="701"/>
      <c r="AA28" s="702"/>
      <c r="AB28" s="810"/>
      <c r="AC28" s="811"/>
      <c r="AD28" s="811"/>
      <c r="AE28" s="811"/>
      <c r="AF28" s="811"/>
      <c r="AG28" s="811"/>
      <c r="AH28" s="812"/>
      <c r="AI28" s="20"/>
      <c r="AL28" s="714"/>
      <c r="AM28" s="20"/>
      <c r="AN28" s="20"/>
      <c r="AO28" s="20"/>
      <c r="AP28" s="20"/>
      <c r="AQ28" s="20"/>
      <c r="AR28" s="20"/>
      <c r="AS28" s="632"/>
      <c r="AT28" s="632"/>
      <c r="AU28" s="632"/>
      <c r="AV28" s="20"/>
      <c r="AW28" s="20"/>
      <c r="AX28" s="20"/>
      <c r="AY28" s="20"/>
      <c r="AZ28" s="20"/>
      <c r="BA28" s="20"/>
      <c r="BB28" s="20"/>
      <c r="BC28" s="20"/>
      <c r="BD28" s="20"/>
      <c r="BE28" s="47"/>
      <c r="BF28" s="47"/>
      <c r="BG28" s="20"/>
      <c r="BH28" s="20"/>
      <c r="BI28" s="20"/>
      <c r="BJ28" s="20"/>
      <c r="BK28" s="20"/>
      <c r="BL28" s="20"/>
      <c r="BM28" s="20"/>
      <c r="BN28" s="20"/>
      <c r="BO28" s="20"/>
      <c r="BP28" s="20"/>
      <c r="BQ28" s="20"/>
      <c r="BR28" s="20"/>
      <c r="BS28" s="20"/>
    </row>
    <row r="29" spans="1:74" ht="15" customHeight="1" x14ac:dyDescent="0.3">
      <c r="A29" s="768"/>
      <c r="B29" s="703" t="s">
        <v>70</v>
      </c>
      <c r="C29" s="704"/>
      <c r="D29" s="704"/>
      <c r="E29" s="704"/>
      <c r="F29" s="704"/>
      <c r="G29" s="705"/>
      <c r="H29" s="709" t="s">
        <v>49</v>
      </c>
      <c r="I29" s="710"/>
      <c r="J29" s="710"/>
      <c r="K29" s="710"/>
      <c r="L29" s="711"/>
      <c r="M29" s="711"/>
      <c r="N29" s="37" t="s">
        <v>50</v>
      </c>
      <c r="O29" s="711"/>
      <c r="P29" s="711"/>
      <c r="Q29" s="38" t="s">
        <v>51</v>
      </c>
      <c r="R29" s="710"/>
      <c r="S29" s="710"/>
      <c r="T29" s="710"/>
      <c r="U29" s="710"/>
      <c r="V29" s="710"/>
      <c r="W29" s="710"/>
      <c r="X29" s="710"/>
      <c r="Y29" s="710"/>
      <c r="Z29" s="710"/>
      <c r="AA29" s="710"/>
      <c r="AB29" s="710"/>
      <c r="AC29" s="710"/>
      <c r="AD29" s="710"/>
      <c r="AE29" s="710"/>
      <c r="AF29" s="710"/>
      <c r="AG29" s="710"/>
      <c r="AH29" s="765"/>
      <c r="AI29" s="22"/>
      <c r="AL29" s="714"/>
      <c r="AM29" s="630"/>
      <c r="AN29" s="630"/>
      <c r="AO29" s="630"/>
      <c r="AP29" s="630"/>
      <c r="AQ29" s="630"/>
      <c r="AR29" s="630"/>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row>
    <row r="30" spans="1:74" ht="15" customHeight="1" x14ac:dyDescent="0.3">
      <c r="A30" s="768"/>
      <c r="B30" s="706"/>
      <c r="C30" s="707"/>
      <c r="D30" s="707"/>
      <c r="E30" s="707"/>
      <c r="F30" s="707"/>
      <c r="G30" s="708"/>
      <c r="H30" s="713"/>
      <c r="I30" s="666"/>
      <c r="J30" s="666"/>
      <c r="K30" s="666"/>
      <c r="L30" s="39" t="s">
        <v>52</v>
      </c>
      <c r="M30" s="39" t="s">
        <v>53</v>
      </c>
      <c r="N30" s="666"/>
      <c r="O30" s="666"/>
      <c r="P30" s="666"/>
      <c r="Q30" s="666"/>
      <c r="R30" s="666"/>
      <c r="S30" s="666"/>
      <c r="T30" s="666"/>
      <c r="U30" s="666"/>
      <c r="V30" s="39" t="s">
        <v>54</v>
      </c>
      <c r="W30" s="39" t="s">
        <v>55</v>
      </c>
      <c r="X30" s="666"/>
      <c r="Y30" s="666"/>
      <c r="Z30" s="666"/>
      <c r="AA30" s="666"/>
      <c r="AB30" s="666"/>
      <c r="AC30" s="666"/>
      <c r="AD30" s="666"/>
      <c r="AE30" s="666"/>
      <c r="AF30" s="666"/>
      <c r="AG30" s="666"/>
      <c r="AH30" s="766"/>
      <c r="AI30" s="22"/>
      <c r="AL30" s="714"/>
      <c r="AM30" s="630"/>
      <c r="AN30" s="630"/>
      <c r="AO30" s="630"/>
      <c r="AP30" s="630"/>
      <c r="AQ30" s="630"/>
      <c r="AR30" s="630"/>
      <c r="AS30" s="22"/>
      <c r="AT30" s="22"/>
      <c r="AU30" s="22"/>
      <c r="AV30" s="22"/>
      <c r="AW30" s="40"/>
      <c r="AX30" s="40"/>
      <c r="AY30" s="22"/>
      <c r="AZ30" s="22"/>
      <c r="BA30" s="22"/>
      <c r="BB30" s="22"/>
      <c r="BC30" s="41"/>
      <c r="BD30" s="40"/>
      <c r="BE30" s="22"/>
      <c r="BF30" s="20"/>
      <c r="BG30" s="22"/>
      <c r="BH30" s="20"/>
      <c r="BI30" s="22"/>
      <c r="BJ30" s="22"/>
      <c r="BK30" s="22"/>
      <c r="BL30" s="22"/>
      <c r="BM30" s="20"/>
      <c r="BN30" s="22"/>
      <c r="BO30" s="22"/>
      <c r="BP30" s="22"/>
      <c r="BQ30" s="22"/>
      <c r="BR30" s="22"/>
      <c r="BS30" s="22"/>
    </row>
    <row r="31" spans="1:74" ht="15" customHeight="1" x14ac:dyDescent="0.3">
      <c r="A31" s="768"/>
      <c r="B31" s="706"/>
      <c r="C31" s="707"/>
      <c r="D31" s="707"/>
      <c r="E31" s="707"/>
      <c r="F31" s="707"/>
      <c r="G31" s="708"/>
      <c r="H31" s="713"/>
      <c r="I31" s="666"/>
      <c r="J31" s="666"/>
      <c r="K31" s="666"/>
      <c r="L31" s="39" t="s">
        <v>56</v>
      </c>
      <c r="M31" s="39" t="s">
        <v>57</v>
      </c>
      <c r="N31" s="666"/>
      <c r="O31" s="666"/>
      <c r="P31" s="666"/>
      <c r="Q31" s="666"/>
      <c r="R31" s="666"/>
      <c r="S31" s="666"/>
      <c r="T31" s="666"/>
      <c r="U31" s="666"/>
      <c r="V31" s="39" t="s">
        <v>58</v>
      </c>
      <c r="W31" s="39" t="s">
        <v>59</v>
      </c>
      <c r="X31" s="666"/>
      <c r="Y31" s="666"/>
      <c r="Z31" s="666"/>
      <c r="AA31" s="666"/>
      <c r="AB31" s="666"/>
      <c r="AC31" s="666"/>
      <c r="AD31" s="666"/>
      <c r="AE31" s="666"/>
      <c r="AF31" s="666"/>
      <c r="AG31" s="666"/>
      <c r="AH31" s="766"/>
      <c r="AI31" s="22"/>
      <c r="AL31" s="714"/>
      <c r="AM31" s="630"/>
      <c r="AN31" s="630"/>
      <c r="AO31" s="630"/>
      <c r="AP31" s="630"/>
      <c r="AQ31" s="630"/>
      <c r="AR31" s="630"/>
      <c r="AS31" s="22"/>
      <c r="AT31" s="22"/>
      <c r="AU31" s="22"/>
      <c r="AV31" s="22"/>
      <c r="AW31" s="40"/>
      <c r="AX31" s="40"/>
      <c r="AY31" s="22"/>
      <c r="AZ31" s="22"/>
      <c r="BA31" s="22"/>
      <c r="BB31" s="22"/>
      <c r="BC31" s="41"/>
      <c r="BD31" s="40"/>
      <c r="BE31" s="22"/>
      <c r="BF31" s="20"/>
      <c r="BG31" s="22"/>
      <c r="BH31" s="20"/>
      <c r="BI31" s="22"/>
      <c r="BJ31" s="22"/>
      <c r="BK31" s="22"/>
      <c r="BL31" s="22"/>
      <c r="BM31" s="20"/>
      <c r="BN31" s="22"/>
      <c r="BO31" s="22"/>
      <c r="BP31" s="22"/>
      <c r="BQ31" s="22"/>
      <c r="BR31" s="22"/>
      <c r="BS31" s="22"/>
    </row>
    <row r="32" spans="1:74" ht="18.899999999999999" customHeight="1" thickBot="1" x14ac:dyDescent="0.35">
      <c r="A32" s="769"/>
      <c r="B32" s="785"/>
      <c r="C32" s="786"/>
      <c r="D32" s="786"/>
      <c r="E32" s="786"/>
      <c r="F32" s="786"/>
      <c r="G32" s="787"/>
      <c r="H32" s="791"/>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3"/>
      <c r="AI32" s="22"/>
      <c r="AL32" s="714"/>
      <c r="AM32" s="20"/>
      <c r="AN32" s="20"/>
      <c r="AO32" s="20"/>
      <c r="AP32" s="20"/>
      <c r="AQ32" s="20"/>
      <c r="AR32" s="20"/>
      <c r="AS32" s="22"/>
      <c r="AT32" s="22"/>
      <c r="AU32" s="22"/>
      <c r="AV32" s="22"/>
      <c r="AW32" s="40"/>
      <c r="AX32" s="40"/>
      <c r="AY32" s="22"/>
      <c r="AZ32" s="22"/>
      <c r="BA32" s="22"/>
      <c r="BB32" s="22"/>
      <c r="BC32" s="40"/>
      <c r="BD32" s="40"/>
      <c r="BE32" s="22"/>
      <c r="BF32" s="20"/>
      <c r="BG32" s="22"/>
      <c r="BH32" s="20"/>
      <c r="BI32" s="22"/>
      <c r="BJ32" s="22"/>
      <c r="BK32" s="22"/>
      <c r="BL32" s="22"/>
      <c r="BM32" s="22"/>
      <c r="BN32" s="22"/>
      <c r="BO32" s="22"/>
      <c r="BP32" s="22"/>
      <c r="BQ32" s="22"/>
      <c r="BR32" s="22"/>
      <c r="BS32" s="22"/>
    </row>
    <row r="33" spans="1:74" ht="15" customHeight="1" x14ac:dyDescent="0.3">
      <c r="A33" s="767" t="s">
        <v>104</v>
      </c>
      <c r="B33" s="796" t="s">
        <v>105</v>
      </c>
      <c r="C33" s="797"/>
      <c r="D33" s="797"/>
      <c r="E33" s="797"/>
      <c r="F33" s="797"/>
      <c r="G33" s="798"/>
      <c r="H33" s="799"/>
      <c r="I33" s="800"/>
      <c r="J33" s="800"/>
      <c r="K33" s="800"/>
      <c r="L33" s="800"/>
      <c r="M33" s="800"/>
      <c r="N33" s="800"/>
      <c r="O33" s="800"/>
      <c r="P33" s="800"/>
      <c r="Q33" s="801"/>
      <c r="R33" s="796" t="s">
        <v>106</v>
      </c>
      <c r="S33" s="797"/>
      <c r="T33" s="797"/>
      <c r="U33" s="797"/>
      <c r="V33" s="797"/>
      <c r="W33" s="797"/>
      <c r="X33" s="797"/>
      <c r="Y33" s="71"/>
      <c r="Z33" s="72"/>
      <c r="AA33" s="73"/>
      <c r="AB33" s="74"/>
      <c r="AC33" s="74"/>
      <c r="AD33" s="74"/>
      <c r="AE33" s="74"/>
      <c r="AF33" s="74"/>
      <c r="AG33" s="73"/>
      <c r="AH33" s="75"/>
      <c r="AI33" s="22"/>
      <c r="AL33" s="36"/>
      <c r="AM33" s="20"/>
      <c r="AN33" s="20"/>
      <c r="AO33" s="20"/>
      <c r="AP33" s="20"/>
      <c r="AQ33" s="20"/>
      <c r="AR33" s="20"/>
      <c r="AS33" s="22"/>
      <c r="AT33" s="22"/>
      <c r="AU33" s="22"/>
      <c r="AV33" s="22"/>
      <c r="AW33" s="40"/>
      <c r="AX33" s="40"/>
      <c r="AY33" s="22"/>
      <c r="AZ33" s="22"/>
      <c r="BA33" s="22"/>
      <c r="BB33" s="22"/>
      <c r="BC33" s="40"/>
      <c r="BD33" s="40"/>
      <c r="BE33" s="22"/>
      <c r="BF33" s="20"/>
      <c r="BG33" s="22"/>
      <c r="BH33" s="20"/>
      <c r="BI33" s="22"/>
      <c r="BJ33" s="22"/>
      <c r="BK33" s="22"/>
      <c r="BL33" s="22"/>
      <c r="BM33" s="22"/>
      <c r="BN33" s="22"/>
      <c r="BO33" s="22"/>
      <c r="BP33" s="22"/>
      <c r="BQ33" s="22"/>
      <c r="BR33" s="22"/>
      <c r="BS33" s="22"/>
    </row>
    <row r="34" spans="1:74" ht="15" customHeight="1" x14ac:dyDescent="0.3">
      <c r="A34" s="794"/>
      <c r="B34" s="627" t="s">
        <v>107</v>
      </c>
      <c r="C34" s="628"/>
      <c r="D34" s="628"/>
      <c r="E34" s="628"/>
      <c r="F34" s="628"/>
      <c r="G34" s="629"/>
      <c r="H34" s="802"/>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4"/>
      <c r="AI34" s="22"/>
      <c r="AL34" s="36"/>
      <c r="AM34" s="20"/>
      <c r="AN34" s="20"/>
      <c r="AO34" s="20"/>
      <c r="AP34" s="20"/>
      <c r="AQ34" s="20"/>
      <c r="AR34" s="20"/>
      <c r="AS34" s="22"/>
      <c r="AT34" s="22"/>
      <c r="AU34" s="22"/>
      <c r="AV34" s="22"/>
      <c r="AW34" s="40"/>
      <c r="AX34" s="40"/>
      <c r="AY34" s="22"/>
      <c r="AZ34" s="22"/>
      <c r="BA34" s="22"/>
      <c r="BB34" s="22"/>
      <c r="BC34" s="40"/>
      <c r="BD34" s="40"/>
      <c r="BE34" s="22"/>
      <c r="BF34" s="20"/>
      <c r="BG34" s="22"/>
      <c r="BH34" s="20"/>
      <c r="BI34" s="22"/>
      <c r="BJ34" s="22"/>
      <c r="BK34" s="22"/>
      <c r="BL34" s="22"/>
      <c r="BM34" s="22"/>
      <c r="BN34" s="22"/>
      <c r="BO34" s="22"/>
      <c r="BP34" s="22"/>
      <c r="BQ34" s="22"/>
      <c r="BR34" s="22"/>
      <c r="BS34" s="22"/>
    </row>
    <row r="35" spans="1:74" ht="15" customHeight="1" x14ac:dyDescent="0.3">
      <c r="A35" s="794"/>
      <c r="B35" s="703" t="s">
        <v>46</v>
      </c>
      <c r="C35" s="704"/>
      <c r="D35" s="704"/>
      <c r="E35" s="704"/>
      <c r="F35" s="704"/>
      <c r="G35" s="705"/>
      <c r="H35" s="734"/>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806"/>
      <c r="AI35" s="20"/>
      <c r="AL35" s="36"/>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row>
    <row r="36" spans="1:74" ht="30" customHeight="1" x14ac:dyDescent="0.3">
      <c r="A36" s="794"/>
      <c r="B36" s="731" t="s">
        <v>47</v>
      </c>
      <c r="C36" s="732"/>
      <c r="D36" s="732"/>
      <c r="E36" s="732"/>
      <c r="F36" s="732"/>
      <c r="G36" s="733"/>
      <c r="H36" s="807"/>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20"/>
      <c r="AL36" s="36"/>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row>
    <row r="37" spans="1:74" ht="15" customHeight="1" x14ac:dyDescent="0.3">
      <c r="A37" s="794"/>
      <c r="B37" s="721" t="s">
        <v>39</v>
      </c>
      <c r="C37" s="704"/>
      <c r="D37" s="704"/>
      <c r="E37" s="704"/>
      <c r="F37" s="704"/>
      <c r="G37" s="705"/>
      <c r="H37" s="709" t="s">
        <v>49</v>
      </c>
      <c r="I37" s="710"/>
      <c r="J37" s="710"/>
      <c r="K37" s="710"/>
      <c r="L37" s="711"/>
      <c r="M37" s="711"/>
      <c r="N37" s="37" t="s">
        <v>50</v>
      </c>
      <c r="O37" s="711"/>
      <c r="P37" s="711"/>
      <c r="Q37" s="38" t="s">
        <v>51</v>
      </c>
      <c r="R37" s="710"/>
      <c r="S37" s="710"/>
      <c r="T37" s="710"/>
      <c r="U37" s="710"/>
      <c r="V37" s="710"/>
      <c r="W37" s="710"/>
      <c r="X37" s="710"/>
      <c r="Y37" s="710"/>
      <c r="Z37" s="710"/>
      <c r="AA37" s="710"/>
      <c r="AB37" s="710"/>
      <c r="AC37" s="710"/>
      <c r="AD37" s="710"/>
      <c r="AE37" s="710"/>
      <c r="AF37" s="710"/>
      <c r="AG37" s="710"/>
      <c r="AH37" s="765"/>
      <c r="AI37" s="22"/>
      <c r="AJ37" s="20"/>
      <c r="AK37" s="20"/>
      <c r="AL37" s="36"/>
      <c r="AM37" s="20"/>
      <c r="AN37" s="20"/>
      <c r="AO37" s="20"/>
      <c r="AP37" s="20"/>
      <c r="AQ37" s="20"/>
      <c r="AR37" s="20"/>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0"/>
      <c r="BU37" s="20"/>
      <c r="BV37" s="20"/>
    </row>
    <row r="38" spans="1:74" ht="15" customHeight="1" x14ac:dyDescent="0.3">
      <c r="A38" s="794"/>
      <c r="B38" s="722"/>
      <c r="C38" s="707"/>
      <c r="D38" s="707"/>
      <c r="E38" s="707"/>
      <c r="F38" s="707"/>
      <c r="G38" s="708"/>
      <c r="H38" s="713"/>
      <c r="I38" s="666"/>
      <c r="J38" s="666"/>
      <c r="K38" s="666"/>
      <c r="L38" s="39" t="s">
        <v>52</v>
      </c>
      <c r="M38" s="39" t="s">
        <v>53</v>
      </c>
      <c r="N38" s="666"/>
      <c r="O38" s="666"/>
      <c r="P38" s="666"/>
      <c r="Q38" s="666"/>
      <c r="R38" s="666"/>
      <c r="S38" s="666"/>
      <c r="T38" s="666"/>
      <c r="U38" s="666"/>
      <c r="V38" s="39" t="s">
        <v>54</v>
      </c>
      <c r="W38" s="39" t="s">
        <v>55</v>
      </c>
      <c r="X38" s="666"/>
      <c r="Y38" s="666"/>
      <c r="Z38" s="666"/>
      <c r="AA38" s="666"/>
      <c r="AB38" s="666"/>
      <c r="AC38" s="666"/>
      <c r="AD38" s="666"/>
      <c r="AE38" s="666"/>
      <c r="AF38" s="666"/>
      <c r="AG38" s="666"/>
      <c r="AH38" s="766"/>
      <c r="AI38" s="22"/>
      <c r="AJ38" s="20"/>
      <c r="AK38" s="20"/>
      <c r="AL38" s="36"/>
      <c r="AM38" s="20"/>
      <c r="AN38" s="20"/>
      <c r="AO38" s="20"/>
      <c r="AP38" s="20"/>
      <c r="AQ38" s="20"/>
      <c r="AR38" s="20"/>
      <c r="AS38" s="22"/>
      <c r="AT38" s="22"/>
      <c r="AU38" s="22"/>
      <c r="AV38" s="22"/>
      <c r="AW38" s="40"/>
      <c r="AX38" s="40"/>
      <c r="AY38" s="22"/>
      <c r="AZ38" s="22"/>
      <c r="BA38" s="22"/>
      <c r="BB38" s="22"/>
      <c r="BC38" s="41"/>
      <c r="BD38" s="40"/>
      <c r="BE38" s="22"/>
      <c r="BF38" s="20"/>
      <c r="BG38" s="22"/>
      <c r="BH38" s="20"/>
      <c r="BI38" s="22"/>
      <c r="BJ38" s="22"/>
      <c r="BK38" s="22"/>
      <c r="BL38" s="22"/>
      <c r="BM38" s="20"/>
      <c r="BN38" s="22"/>
      <c r="BO38" s="22"/>
      <c r="BP38" s="22"/>
      <c r="BQ38" s="22"/>
      <c r="BR38" s="22"/>
      <c r="BS38" s="22"/>
      <c r="BT38" s="20"/>
      <c r="BU38" s="20"/>
      <c r="BV38" s="20"/>
    </row>
    <row r="39" spans="1:74" ht="15" customHeight="1" x14ac:dyDescent="0.3">
      <c r="A39" s="794"/>
      <c r="B39" s="706"/>
      <c r="C39" s="707"/>
      <c r="D39" s="707"/>
      <c r="E39" s="707"/>
      <c r="F39" s="707"/>
      <c r="G39" s="708"/>
      <c r="H39" s="713"/>
      <c r="I39" s="666"/>
      <c r="J39" s="666"/>
      <c r="K39" s="666"/>
      <c r="L39" s="39" t="s">
        <v>56</v>
      </c>
      <c r="M39" s="39" t="s">
        <v>57</v>
      </c>
      <c r="N39" s="666"/>
      <c r="O39" s="666"/>
      <c r="P39" s="666"/>
      <c r="Q39" s="666"/>
      <c r="R39" s="666"/>
      <c r="S39" s="666"/>
      <c r="T39" s="666"/>
      <c r="U39" s="666"/>
      <c r="V39" s="39" t="s">
        <v>58</v>
      </c>
      <c r="W39" s="39" t="s">
        <v>59</v>
      </c>
      <c r="X39" s="666"/>
      <c r="Y39" s="666"/>
      <c r="Z39" s="666"/>
      <c r="AA39" s="666"/>
      <c r="AB39" s="666"/>
      <c r="AC39" s="666"/>
      <c r="AD39" s="666"/>
      <c r="AE39" s="666"/>
      <c r="AF39" s="666"/>
      <c r="AG39" s="666"/>
      <c r="AH39" s="766"/>
      <c r="AI39" s="22"/>
      <c r="AJ39" s="20"/>
      <c r="AK39" s="20"/>
      <c r="AL39" s="36"/>
      <c r="AM39" s="20"/>
      <c r="AN39" s="20"/>
      <c r="AO39" s="20"/>
      <c r="AP39" s="20"/>
      <c r="AQ39" s="20"/>
      <c r="AR39" s="20"/>
      <c r="AS39" s="22"/>
      <c r="AT39" s="22"/>
      <c r="AU39" s="22"/>
      <c r="AV39" s="22"/>
      <c r="AW39" s="40"/>
      <c r="AX39" s="40"/>
      <c r="AY39" s="22"/>
      <c r="AZ39" s="22"/>
      <c r="BA39" s="22"/>
      <c r="BB39" s="22"/>
      <c r="BC39" s="41"/>
      <c r="BD39" s="40"/>
      <c r="BE39" s="22"/>
      <c r="BF39" s="20"/>
      <c r="BG39" s="22"/>
      <c r="BH39" s="20"/>
      <c r="BI39" s="22"/>
      <c r="BJ39" s="22"/>
      <c r="BK39" s="22"/>
      <c r="BL39" s="22"/>
      <c r="BM39" s="20"/>
      <c r="BN39" s="22"/>
      <c r="BO39" s="22"/>
      <c r="BP39" s="22"/>
      <c r="BQ39" s="22"/>
      <c r="BR39" s="22"/>
      <c r="BS39" s="22"/>
      <c r="BT39" s="20"/>
      <c r="BU39" s="20"/>
      <c r="BV39" s="20"/>
    </row>
    <row r="40" spans="1:74" ht="18.899999999999999" customHeight="1" x14ac:dyDescent="0.3">
      <c r="A40" s="794"/>
      <c r="B40" s="731"/>
      <c r="C40" s="732"/>
      <c r="D40" s="732"/>
      <c r="E40" s="732"/>
      <c r="F40" s="732"/>
      <c r="G40" s="733"/>
      <c r="H40" s="791"/>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3"/>
      <c r="AI40" s="22"/>
      <c r="AL40" s="36"/>
      <c r="AM40" s="20"/>
      <c r="AN40" s="20"/>
      <c r="AO40" s="20"/>
      <c r="AP40" s="20"/>
      <c r="AQ40" s="20"/>
      <c r="AR40" s="20"/>
      <c r="AS40" s="22"/>
      <c r="AT40" s="22"/>
      <c r="AU40" s="22"/>
      <c r="AV40" s="22"/>
      <c r="AW40" s="40"/>
      <c r="AX40" s="40"/>
      <c r="AY40" s="22"/>
      <c r="AZ40" s="22"/>
      <c r="BA40" s="22"/>
      <c r="BB40" s="22"/>
      <c r="BC40" s="40"/>
      <c r="BD40" s="40"/>
      <c r="BE40" s="22"/>
      <c r="BF40" s="20"/>
      <c r="BG40" s="22"/>
      <c r="BH40" s="20"/>
      <c r="BI40" s="22"/>
      <c r="BJ40" s="22"/>
      <c r="BK40" s="22"/>
      <c r="BL40" s="22"/>
      <c r="BM40" s="22"/>
      <c r="BN40" s="22"/>
      <c r="BO40" s="22"/>
      <c r="BP40" s="22"/>
      <c r="BQ40" s="22"/>
      <c r="BR40" s="22"/>
      <c r="BS40" s="22"/>
    </row>
    <row r="41" spans="1:74" ht="15" customHeight="1" x14ac:dyDescent="0.3">
      <c r="A41" s="794"/>
      <c r="B41" s="679" t="s">
        <v>108</v>
      </c>
      <c r="C41" s="680"/>
      <c r="D41" s="680"/>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805"/>
      <c r="AI41" s="22"/>
      <c r="AL41" s="36"/>
      <c r="AM41" s="20"/>
      <c r="AN41" s="20"/>
      <c r="AO41" s="20"/>
      <c r="AP41" s="20"/>
      <c r="AQ41" s="20"/>
      <c r="AR41" s="20"/>
      <c r="AS41" s="22"/>
      <c r="AT41" s="22"/>
      <c r="AU41" s="22"/>
      <c r="AV41" s="22"/>
      <c r="AW41" s="40"/>
      <c r="AX41" s="40"/>
      <c r="AY41" s="22"/>
      <c r="AZ41" s="22"/>
      <c r="BA41" s="22"/>
      <c r="BB41" s="22"/>
      <c r="BC41" s="40"/>
      <c r="BD41" s="40"/>
      <c r="BE41" s="22"/>
      <c r="BF41" s="20"/>
      <c r="BG41" s="22"/>
      <c r="BH41" s="20"/>
      <c r="BI41" s="22"/>
      <c r="BJ41" s="22"/>
      <c r="BK41" s="22"/>
      <c r="BL41" s="22"/>
      <c r="BM41" s="22"/>
      <c r="BN41" s="22"/>
      <c r="BO41" s="22"/>
      <c r="BP41" s="22"/>
      <c r="BQ41" s="22"/>
      <c r="BR41" s="22"/>
      <c r="BS41" s="22"/>
    </row>
    <row r="42" spans="1:74" ht="15" customHeight="1" x14ac:dyDescent="0.3">
      <c r="A42" s="794"/>
      <c r="B42" s="703" t="s">
        <v>46</v>
      </c>
      <c r="C42" s="704"/>
      <c r="D42" s="704"/>
      <c r="E42" s="704"/>
      <c r="F42" s="704"/>
      <c r="G42" s="705"/>
      <c r="H42" s="734"/>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806"/>
      <c r="AI42" s="20"/>
      <c r="AL42" s="36"/>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4" ht="30" customHeight="1" x14ac:dyDescent="0.3">
      <c r="A43" s="794"/>
      <c r="B43" s="731" t="s">
        <v>47</v>
      </c>
      <c r="C43" s="732"/>
      <c r="D43" s="732"/>
      <c r="E43" s="732"/>
      <c r="F43" s="732"/>
      <c r="G43" s="733"/>
      <c r="H43" s="807"/>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9"/>
      <c r="AI43" s="20"/>
      <c r="AL43" s="36"/>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4" ht="15" customHeight="1" x14ac:dyDescent="0.3">
      <c r="A44" s="794"/>
      <c r="B44" s="721" t="s">
        <v>48</v>
      </c>
      <c r="C44" s="704"/>
      <c r="D44" s="704"/>
      <c r="E44" s="704"/>
      <c r="F44" s="704"/>
      <c r="G44" s="705"/>
      <c r="H44" s="709" t="s">
        <v>49</v>
      </c>
      <c r="I44" s="710"/>
      <c r="J44" s="710"/>
      <c r="K44" s="710"/>
      <c r="L44" s="711"/>
      <c r="M44" s="711"/>
      <c r="N44" s="37" t="s">
        <v>50</v>
      </c>
      <c r="O44" s="711"/>
      <c r="P44" s="711"/>
      <c r="Q44" s="38" t="s">
        <v>51</v>
      </c>
      <c r="R44" s="710"/>
      <c r="S44" s="710"/>
      <c r="T44" s="710"/>
      <c r="U44" s="710"/>
      <c r="V44" s="710"/>
      <c r="W44" s="710"/>
      <c r="X44" s="710"/>
      <c r="Y44" s="710"/>
      <c r="Z44" s="710"/>
      <c r="AA44" s="710"/>
      <c r="AB44" s="710"/>
      <c r="AC44" s="710"/>
      <c r="AD44" s="710"/>
      <c r="AE44" s="710"/>
      <c r="AF44" s="710"/>
      <c r="AG44" s="710"/>
      <c r="AH44" s="765"/>
      <c r="AI44" s="22"/>
      <c r="AJ44" s="20"/>
      <c r="AK44" s="20"/>
      <c r="AL44" s="36"/>
      <c r="AM44" s="20"/>
      <c r="AN44" s="20"/>
      <c r="AO44" s="20"/>
      <c r="AP44" s="20"/>
      <c r="AQ44" s="20"/>
      <c r="AR44" s="20"/>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0"/>
      <c r="BU44" s="20"/>
      <c r="BV44" s="20"/>
    </row>
    <row r="45" spans="1:74" ht="15" customHeight="1" x14ac:dyDescent="0.3">
      <c r="A45" s="794"/>
      <c r="B45" s="722"/>
      <c r="C45" s="707"/>
      <c r="D45" s="707"/>
      <c r="E45" s="707"/>
      <c r="F45" s="707"/>
      <c r="G45" s="708"/>
      <c r="H45" s="713"/>
      <c r="I45" s="666"/>
      <c r="J45" s="666"/>
      <c r="K45" s="666"/>
      <c r="L45" s="39" t="s">
        <v>52</v>
      </c>
      <c r="M45" s="39" t="s">
        <v>53</v>
      </c>
      <c r="N45" s="666"/>
      <c r="O45" s="666"/>
      <c r="P45" s="666"/>
      <c r="Q45" s="666"/>
      <c r="R45" s="666"/>
      <c r="S45" s="666"/>
      <c r="T45" s="666"/>
      <c r="U45" s="666"/>
      <c r="V45" s="39" t="s">
        <v>54</v>
      </c>
      <c r="W45" s="39" t="s">
        <v>55</v>
      </c>
      <c r="X45" s="666"/>
      <c r="Y45" s="666"/>
      <c r="Z45" s="666"/>
      <c r="AA45" s="666"/>
      <c r="AB45" s="666"/>
      <c r="AC45" s="666"/>
      <c r="AD45" s="666"/>
      <c r="AE45" s="666"/>
      <c r="AF45" s="666"/>
      <c r="AG45" s="666"/>
      <c r="AH45" s="766"/>
      <c r="AI45" s="22"/>
      <c r="AJ45" s="20"/>
      <c r="AK45" s="20"/>
      <c r="AL45" s="36"/>
      <c r="AM45" s="20"/>
      <c r="AN45" s="20"/>
      <c r="AO45" s="20"/>
      <c r="AP45" s="20"/>
      <c r="AQ45" s="20"/>
      <c r="AR45" s="20"/>
      <c r="AS45" s="22"/>
      <c r="AT45" s="22"/>
      <c r="AU45" s="22"/>
      <c r="AV45" s="22"/>
      <c r="AW45" s="40"/>
      <c r="AX45" s="40"/>
      <c r="AY45" s="22"/>
      <c r="AZ45" s="22"/>
      <c r="BA45" s="22"/>
      <c r="BB45" s="22"/>
      <c r="BC45" s="41"/>
      <c r="BD45" s="40"/>
      <c r="BE45" s="22"/>
      <c r="BF45" s="20"/>
      <c r="BG45" s="22"/>
      <c r="BH45" s="20"/>
      <c r="BI45" s="22"/>
      <c r="BJ45" s="22"/>
      <c r="BK45" s="22"/>
      <c r="BL45" s="22"/>
      <c r="BM45" s="20"/>
      <c r="BN45" s="22"/>
      <c r="BO45" s="22"/>
      <c r="BP45" s="22"/>
      <c r="BQ45" s="22"/>
      <c r="BR45" s="22"/>
      <c r="BS45" s="22"/>
      <c r="BT45" s="20"/>
      <c r="BU45" s="20"/>
      <c r="BV45" s="20"/>
    </row>
    <row r="46" spans="1:74" ht="15" customHeight="1" x14ac:dyDescent="0.3">
      <c r="A46" s="794"/>
      <c r="B46" s="706"/>
      <c r="C46" s="707"/>
      <c r="D46" s="707"/>
      <c r="E46" s="707"/>
      <c r="F46" s="707"/>
      <c r="G46" s="708"/>
      <c r="H46" s="713"/>
      <c r="I46" s="666"/>
      <c r="J46" s="666"/>
      <c r="K46" s="666"/>
      <c r="L46" s="39" t="s">
        <v>56</v>
      </c>
      <c r="M46" s="39" t="s">
        <v>57</v>
      </c>
      <c r="N46" s="666"/>
      <c r="O46" s="666"/>
      <c r="P46" s="666"/>
      <c r="Q46" s="666"/>
      <c r="R46" s="666"/>
      <c r="S46" s="666"/>
      <c r="T46" s="666"/>
      <c r="U46" s="666"/>
      <c r="V46" s="39" t="s">
        <v>58</v>
      </c>
      <c r="W46" s="39" t="s">
        <v>59</v>
      </c>
      <c r="X46" s="666"/>
      <c r="Y46" s="666"/>
      <c r="Z46" s="666"/>
      <c r="AA46" s="666"/>
      <c r="AB46" s="666"/>
      <c r="AC46" s="666"/>
      <c r="AD46" s="666"/>
      <c r="AE46" s="666"/>
      <c r="AF46" s="666"/>
      <c r="AG46" s="666"/>
      <c r="AH46" s="766"/>
      <c r="AI46" s="22"/>
      <c r="AJ46" s="20"/>
      <c r="AK46" s="20"/>
      <c r="AL46" s="36"/>
      <c r="AM46" s="20"/>
      <c r="AN46" s="20"/>
      <c r="AO46" s="20"/>
      <c r="AP46" s="20"/>
      <c r="AQ46" s="20"/>
      <c r="AR46" s="20"/>
      <c r="AS46" s="22"/>
      <c r="AT46" s="22"/>
      <c r="AU46" s="22"/>
      <c r="AV46" s="22"/>
      <c r="AW46" s="40"/>
      <c r="AX46" s="40"/>
      <c r="AY46" s="22"/>
      <c r="AZ46" s="22"/>
      <c r="BA46" s="22"/>
      <c r="BB46" s="22"/>
      <c r="BC46" s="41"/>
      <c r="BD46" s="40"/>
      <c r="BE46" s="22"/>
      <c r="BF46" s="20"/>
      <c r="BG46" s="22"/>
      <c r="BH46" s="20"/>
      <c r="BI46" s="22"/>
      <c r="BJ46" s="22"/>
      <c r="BK46" s="22"/>
      <c r="BL46" s="22"/>
      <c r="BM46" s="20"/>
      <c r="BN46" s="22"/>
      <c r="BO46" s="22"/>
      <c r="BP46" s="22"/>
      <c r="BQ46" s="22"/>
      <c r="BR46" s="22"/>
      <c r="BS46" s="22"/>
      <c r="BT46" s="20"/>
      <c r="BU46" s="20"/>
      <c r="BV46" s="20"/>
    </row>
    <row r="47" spans="1:74" ht="18.899999999999999" customHeight="1" thickBot="1" x14ac:dyDescent="0.35">
      <c r="A47" s="795"/>
      <c r="B47" s="785"/>
      <c r="C47" s="786"/>
      <c r="D47" s="786"/>
      <c r="E47" s="786"/>
      <c r="F47" s="786"/>
      <c r="G47" s="787"/>
      <c r="H47" s="791"/>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3"/>
      <c r="AI47" s="22"/>
      <c r="AL47" s="36"/>
      <c r="AM47" s="20"/>
      <c r="AN47" s="20"/>
      <c r="AO47" s="20"/>
      <c r="AP47" s="20"/>
      <c r="AQ47" s="20"/>
      <c r="AR47" s="20"/>
      <c r="AS47" s="22"/>
      <c r="AT47" s="22"/>
      <c r="AU47" s="22"/>
      <c r="AV47" s="22"/>
      <c r="AW47" s="40"/>
      <c r="AX47" s="40"/>
      <c r="AY47" s="22"/>
      <c r="AZ47" s="22"/>
      <c r="BA47" s="22"/>
      <c r="BB47" s="22"/>
      <c r="BC47" s="40"/>
      <c r="BD47" s="40"/>
      <c r="BE47" s="22"/>
      <c r="BF47" s="20"/>
      <c r="BG47" s="22"/>
      <c r="BH47" s="20"/>
      <c r="BI47" s="22"/>
      <c r="BJ47" s="22"/>
      <c r="BK47" s="22"/>
      <c r="BL47" s="22"/>
      <c r="BM47" s="22"/>
      <c r="BN47" s="22"/>
      <c r="BO47" s="22"/>
      <c r="BP47" s="22"/>
      <c r="BQ47" s="22"/>
      <c r="BR47" s="22"/>
      <c r="BS47" s="22"/>
    </row>
    <row r="48" spans="1:74" ht="15" customHeight="1" x14ac:dyDescent="0.3">
      <c r="A48" s="767" t="s">
        <v>109</v>
      </c>
      <c r="B48" s="770" t="s">
        <v>46</v>
      </c>
      <c r="C48" s="771"/>
      <c r="D48" s="771"/>
      <c r="E48" s="771"/>
      <c r="F48" s="771"/>
      <c r="G48" s="772"/>
      <c r="H48" s="773"/>
      <c r="I48" s="774"/>
      <c r="J48" s="774"/>
      <c r="K48" s="774"/>
      <c r="L48" s="774"/>
      <c r="M48" s="774"/>
      <c r="N48" s="774"/>
      <c r="O48" s="774"/>
      <c r="P48" s="774"/>
      <c r="Q48" s="774"/>
      <c r="R48" s="774"/>
      <c r="S48" s="774"/>
      <c r="T48" s="774"/>
      <c r="U48" s="775"/>
      <c r="V48" s="776" t="s">
        <v>110</v>
      </c>
      <c r="W48" s="777"/>
      <c r="X48" s="777"/>
      <c r="Y48" s="778"/>
      <c r="Z48" s="779"/>
      <c r="AA48" s="780"/>
      <c r="AB48" s="780"/>
      <c r="AC48" s="780"/>
      <c r="AD48" s="780"/>
      <c r="AE48" s="780"/>
      <c r="AF48" s="780"/>
      <c r="AG48" s="780"/>
      <c r="AH48" s="781"/>
      <c r="AI48" s="20"/>
      <c r="AL48" s="36"/>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4" ht="30" customHeight="1" x14ac:dyDescent="0.3">
      <c r="A49" s="768"/>
      <c r="B49" s="731" t="s">
        <v>111</v>
      </c>
      <c r="C49" s="732"/>
      <c r="D49" s="732"/>
      <c r="E49" s="732"/>
      <c r="F49" s="732"/>
      <c r="G49" s="733"/>
      <c r="H49" s="700"/>
      <c r="I49" s="701"/>
      <c r="J49" s="701"/>
      <c r="K49" s="701"/>
      <c r="L49" s="701"/>
      <c r="M49" s="701"/>
      <c r="N49" s="701"/>
      <c r="O49" s="701"/>
      <c r="P49" s="701"/>
      <c r="Q49" s="701"/>
      <c r="R49" s="701"/>
      <c r="S49" s="701"/>
      <c r="T49" s="701"/>
      <c r="U49" s="702"/>
      <c r="V49" s="679"/>
      <c r="W49" s="680"/>
      <c r="X49" s="680"/>
      <c r="Y49" s="681"/>
      <c r="Z49" s="782"/>
      <c r="AA49" s="783"/>
      <c r="AB49" s="783"/>
      <c r="AC49" s="783"/>
      <c r="AD49" s="783"/>
      <c r="AE49" s="783"/>
      <c r="AF49" s="783"/>
      <c r="AG49" s="783"/>
      <c r="AH49" s="784"/>
      <c r="AI49" s="20"/>
      <c r="AL49" s="36"/>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row r="50" spans="1:74" ht="15" customHeight="1" x14ac:dyDescent="0.3">
      <c r="A50" s="768"/>
      <c r="B50" s="721" t="s">
        <v>112</v>
      </c>
      <c r="C50" s="704"/>
      <c r="D50" s="704"/>
      <c r="E50" s="704"/>
      <c r="F50" s="704"/>
      <c r="G50" s="705"/>
      <c r="H50" s="709" t="s">
        <v>49</v>
      </c>
      <c r="I50" s="710"/>
      <c r="J50" s="710"/>
      <c r="K50" s="710"/>
      <c r="L50" s="711"/>
      <c r="M50" s="711"/>
      <c r="N50" s="37" t="s">
        <v>50</v>
      </c>
      <c r="O50" s="711"/>
      <c r="P50" s="711"/>
      <c r="Q50" s="38" t="s">
        <v>51</v>
      </c>
      <c r="R50" s="710"/>
      <c r="S50" s="710"/>
      <c r="T50" s="710"/>
      <c r="U50" s="710"/>
      <c r="V50" s="710"/>
      <c r="W50" s="710"/>
      <c r="X50" s="710"/>
      <c r="Y50" s="710"/>
      <c r="Z50" s="710"/>
      <c r="AA50" s="710"/>
      <c r="AB50" s="710"/>
      <c r="AC50" s="710"/>
      <c r="AD50" s="710"/>
      <c r="AE50" s="710"/>
      <c r="AF50" s="710"/>
      <c r="AG50" s="710"/>
      <c r="AH50" s="765"/>
      <c r="AI50" s="22"/>
      <c r="AJ50" s="20"/>
      <c r="AK50" s="20"/>
      <c r="AL50" s="36"/>
      <c r="AM50" s="20"/>
      <c r="AN50" s="20"/>
      <c r="AO50" s="20"/>
      <c r="AP50" s="20"/>
      <c r="AQ50" s="20"/>
      <c r="AR50" s="20"/>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0"/>
      <c r="BU50" s="20"/>
      <c r="BV50" s="20"/>
    </row>
    <row r="51" spans="1:74" ht="15" customHeight="1" x14ac:dyDescent="0.3">
      <c r="A51" s="768"/>
      <c r="B51" s="722"/>
      <c r="C51" s="707"/>
      <c r="D51" s="707"/>
      <c r="E51" s="707"/>
      <c r="F51" s="707"/>
      <c r="G51" s="708"/>
      <c r="H51" s="713"/>
      <c r="I51" s="666"/>
      <c r="J51" s="666"/>
      <c r="K51" s="666"/>
      <c r="L51" s="39" t="s">
        <v>52</v>
      </c>
      <c r="M51" s="39" t="s">
        <v>53</v>
      </c>
      <c r="N51" s="666"/>
      <c r="O51" s="666"/>
      <c r="P51" s="666"/>
      <c r="Q51" s="666"/>
      <c r="R51" s="666"/>
      <c r="S51" s="666"/>
      <c r="T51" s="666"/>
      <c r="U51" s="666"/>
      <c r="V51" s="39" t="s">
        <v>54</v>
      </c>
      <c r="W51" s="39" t="s">
        <v>55</v>
      </c>
      <c r="X51" s="666"/>
      <c r="Y51" s="666"/>
      <c r="Z51" s="666"/>
      <c r="AA51" s="666"/>
      <c r="AB51" s="666"/>
      <c r="AC51" s="666"/>
      <c r="AD51" s="666"/>
      <c r="AE51" s="666"/>
      <c r="AF51" s="666"/>
      <c r="AG51" s="666"/>
      <c r="AH51" s="766"/>
      <c r="AI51" s="22"/>
      <c r="AJ51" s="20"/>
      <c r="AK51" s="20"/>
      <c r="AL51" s="36"/>
      <c r="AM51" s="20"/>
      <c r="AN51" s="20"/>
      <c r="AO51" s="20"/>
      <c r="AP51" s="20"/>
      <c r="AQ51" s="20"/>
      <c r="AR51" s="20"/>
      <c r="AS51" s="22"/>
      <c r="AT51" s="22"/>
      <c r="AU51" s="22"/>
      <c r="AV51" s="22"/>
      <c r="AW51" s="40"/>
      <c r="AX51" s="40"/>
      <c r="AY51" s="22"/>
      <c r="AZ51" s="22"/>
      <c r="BA51" s="22"/>
      <c r="BB51" s="22"/>
      <c r="BC51" s="41"/>
      <c r="BD51" s="40"/>
      <c r="BE51" s="22"/>
      <c r="BF51" s="20"/>
      <c r="BG51" s="22"/>
      <c r="BH51" s="20"/>
      <c r="BI51" s="22"/>
      <c r="BJ51" s="22"/>
      <c r="BK51" s="22"/>
      <c r="BL51" s="22"/>
      <c r="BM51" s="20"/>
      <c r="BN51" s="22"/>
      <c r="BO51" s="22"/>
      <c r="BP51" s="22"/>
      <c r="BQ51" s="22"/>
      <c r="BR51" s="22"/>
      <c r="BS51" s="22"/>
      <c r="BT51" s="20"/>
      <c r="BU51" s="20"/>
      <c r="BV51" s="20"/>
    </row>
    <row r="52" spans="1:74" ht="15" customHeight="1" x14ac:dyDescent="0.3">
      <c r="A52" s="768"/>
      <c r="B52" s="706"/>
      <c r="C52" s="707"/>
      <c r="D52" s="707"/>
      <c r="E52" s="707"/>
      <c r="F52" s="707"/>
      <c r="G52" s="708"/>
      <c r="H52" s="713"/>
      <c r="I52" s="666"/>
      <c r="J52" s="666"/>
      <c r="K52" s="666"/>
      <c r="L52" s="39" t="s">
        <v>56</v>
      </c>
      <c r="M52" s="39" t="s">
        <v>57</v>
      </c>
      <c r="N52" s="666"/>
      <c r="O52" s="666"/>
      <c r="P52" s="666"/>
      <c r="Q52" s="666"/>
      <c r="R52" s="666"/>
      <c r="S52" s="666"/>
      <c r="T52" s="666"/>
      <c r="U52" s="666"/>
      <c r="V52" s="39" t="s">
        <v>58</v>
      </c>
      <c r="W52" s="39" t="s">
        <v>59</v>
      </c>
      <c r="X52" s="666"/>
      <c r="Y52" s="666"/>
      <c r="Z52" s="666"/>
      <c r="AA52" s="666"/>
      <c r="AB52" s="666"/>
      <c r="AC52" s="666"/>
      <c r="AD52" s="666"/>
      <c r="AE52" s="666"/>
      <c r="AF52" s="666"/>
      <c r="AG52" s="666"/>
      <c r="AH52" s="766"/>
      <c r="AI52" s="22"/>
      <c r="AJ52" s="20"/>
      <c r="AK52" s="20"/>
      <c r="AL52" s="36"/>
      <c r="AM52" s="20"/>
      <c r="AN52" s="20"/>
      <c r="AO52" s="20"/>
      <c r="AP52" s="20"/>
      <c r="AQ52" s="20"/>
      <c r="AR52" s="20"/>
      <c r="AS52" s="22"/>
      <c r="AT52" s="22"/>
      <c r="AU52" s="22"/>
      <c r="AV52" s="22"/>
      <c r="AW52" s="40"/>
      <c r="AX52" s="40"/>
      <c r="AY52" s="22"/>
      <c r="AZ52" s="22"/>
      <c r="BA52" s="22"/>
      <c r="BB52" s="22"/>
      <c r="BC52" s="41"/>
      <c r="BD52" s="40"/>
      <c r="BE52" s="22"/>
      <c r="BF52" s="20"/>
      <c r="BG52" s="22"/>
      <c r="BH52" s="20"/>
      <c r="BI52" s="22"/>
      <c r="BJ52" s="22"/>
      <c r="BK52" s="22"/>
      <c r="BL52" s="22"/>
      <c r="BM52" s="20"/>
      <c r="BN52" s="22"/>
      <c r="BO52" s="22"/>
      <c r="BP52" s="22"/>
      <c r="BQ52" s="22"/>
      <c r="BR52" s="22"/>
      <c r="BS52" s="22"/>
      <c r="BT52" s="20"/>
      <c r="BU52" s="20"/>
      <c r="BV52" s="20"/>
    </row>
    <row r="53" spans="1:74" ht="18.899999999999999" customHeight="1" thickBot="1" x14ac:dyDescent="0.35">
      <c r="A53" s="769"/>
      <c r="B53" s="785"/>
      <c r="C53" s="786"/>
      <c r="D53" s="786"/>
      <c r="E53" s="786"/>
      <c r="F53" s="786"/>
      <c r="G53" s="787"/>
      <c r="H53" s="788"/>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90"/>
      <c r="AI53" s="22"/>
      <c r="AL53" s="36"/>
      <c r="AM53" s="20"/>
      <c r="AN53" s="20"/>
      <c r="AO53" s="20"/>
      <c r="AP53" s="20"/>
      <c r="AQ53" s="20"/>
      <c r="AR53" s="20"/>
      <c r="AS53" s="22"/>
      <c r="AT53" s="22"/>
      <c r="AU53" s="22"/>
      <c r="AV53" s="22"/>
      <c r="AW53" s="40"/>
      <c r="AX53" s="40"/>
      <c r="AY53" s="22"/>
      <c r="AZ53" s="22"/>
      <c r="BA53" s="22"/>
      <c r="BB53" s="22"/>
      <c r="BC53" s="40"/>
      <c r="BD53" s="40"/>
      <c r="BE53" s="22"/>
      <c r="BF53" s="20"/>
      <c r="BG53" s="22"/>
      <c r="BH53" s="20"/>
      <c r="BI53" s="22"/>
      <c r="BJ53" s="22"/>
      <c r="BK53" s="22"/>
      <c r="BL53" s="22"/>
      <c r="BM53" s="22"/>
      <c r="BN53" s="22"/>
      <c r="BO53" s="22"/>
      <c r="BP53" s="22"/>
      <c r="BQ53" s="22"/>
      <c r="BR53" s="22"/>
      <c r="BS53" s="22"/>
    </row>
    <row r="54" spans="1:74" ht="15" customHeight="1" x14ac:dyDescent="0.3">
      <c r="A54" s="24" t="s">
        <v>113</v>
      </c>
      <c r="C54" s="761" t="s">
        <v>114</v>
      </c>
      <c r="D54" s="763" t="s">
        <v>115</v>
      </c>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row>
    <row r="55" spans="1:74" ht="15" customHeight="1" x14ac:dyDescent="0.3">
      <c r="C55" s="762"/>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row>
    <row r="56" spans="1:74" ht="15" customHeight="1" x14ac:dyDescent="0.3">
      <c r="C56" s="762"/>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row>
    <row r="57" spans="1:74" ht="15" customHeight="1" x14ac:dyDescent="0.3">
      <c r="C57" s="762"/>
      <c r="D57" s="764"/>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row>
    <row r="58" spans="1:74" ht="15" customHeight="1" x14ac:dyDescent="0.3">
      <c r="C58" s="762"/>
      <c r="D58" s="764"/>
      <c r="E58" s="764"/>
      <c r="F58" s="764"/>
      <c r="G58" s="764"/>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row>
    <row r="59" spans="1:74" ht="14.9" customHeight="1" x14ac:dyDescent="0.3">
      <c r="A59" s="20"/>
      <c r="C59" s="762"/>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row>
    <row r="60" spans="1:74" ht="14.9" customHeight="1" x14ac:dyDescent="0.3">
      <c r="A60" s="20"/>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row>
    <row r="61" spans="1:74" ht="14.9" customHeight="1" x14ac:dyDescent="0.3">
      <c r="A61" s="20"/>
    </row>
    <row r="62" spans="1:74" ht="14.9" customHeight="1" x14ac:dyDescent="0.3">
      <c r="A62" s="20"/>
    </row>
    <row r="63" spans="1:74" ht="14.9" customHeight="1" x14ac:dyDescent="0.3">
      <c r="A63" s="20"/>
    </row>
    <row r="64" spans="1:74" ht="14.9" customHeight="1" x14ac:dyDescent="0.3">
      <c r="A64" s="20"/>
    </row>
    <row r="65" spans="1:1" ht="14.9" customHeight="1" x14ac:dyDescent="0.3">
      <c r="A65" s="20"/>
    </row>
    <row r="66" spans="1:1" ht="14.9" customHeight="1" x14ac:dyDescent="0.3">
      <c r="A66" s="20"/>
    </row>
    <row r="67" spans="1:1" ht="14.9" customHeight="1" x14ac:dyDescent="0.3">
      <c r="A67" s="20"/>
    </row>
    <row r="68" spans="1:1" ht="14.9" customHeight="1" x14ac:dyDescent="0.3">
      <c r="A68" s="20"/>
    </row>
    <row r="69" spans="1:1" ht="14.9" customHeight="1" x14ac:dyDescent="0.3">
      <c r="A69" s="20"/>
    </row>
    <row r="70" spans="1:1" ht="14.9" customHeight="1" x14ac:dyDescent="0.3">
      <c r="A70" s="20"/>
    </row>
    <row r="71" spans="1:1" ht="14.9" customHeight="1" x14ac:dyDescent="0.3">
      <c r="A71" s="20"/>
    </row>
    <row r="72" spans="1:1" ht="14.9" customHeight="1" x14ac:dyDescent="0.3">
      <c r="A72" s="20"/>
    </row>
    <row r="73" spans="1:1" ht="14.9" customHeight="1" x14ac:dyDescent="0.3">
      <c r="A73" s="20"/>
    </row>
    <row r="74" spans="1:1" ht="14.9" customHeight="1" x14ac:dyDescent="0.3">
      <c r="A74" s="20"/>
    </row>
    <row r="75" spans="1:1" ht="14.9" customHeight="1" x14ac:dyDescent="0.3">
      <c r="A75" s="20"/>
    </row>
    <row r="76" spans="1:1" ht="14.9" customHeight="1" x14ac:dyDescent="0.3">
      <c r="A76" s="20"/>
    </row>
    <row r="77" spans="1:1" ht="14.9" customHeight="1" x14ac:dyDescent="0.3">
      <c r="A77" s="20"/>
    </row>
    <row r="78" spans="1:1" ht="14.9" customHeight="1" x14ac:dyDescent="0.3">
      <c r="A78" s="20"/>
    </row>
    <row r="79" spans="1:1" ht="14.9" customHeight="1" x14ac:dyDescent="0.3">
      <c r="A79" s="20"/>
    </row>
    <row r="80" spans="1:1" ht="14.9" customHeight="1" x14ac:dyDescent="0.3">
      <c r="A80" s="20"/>
    </row>
    <row r="81" spans="1:1" ht="14.9" customHeight="1" x14ac:dyDescent="0.3">
      <c r="A81" s="20"/>
    </row>
    <row r="82" spans="1:1" ht="14.9" customHeight="1" x14ac:dyDescent="0.3">
      <c r="A82" s="20"/>
    </row>
    <row r="83" spans="1:1" ht="14.9" customHeight="1" x14ac:dyDescent="0.3">
      <c r="A83" s="20"/>
    </row>
    <row r="84" spans="1:1" ht="14.9" customHeight="1" x14ac:dyDescent="0.3">
      <c r="A84" s="20"/>
    </row>
    <row r="85" spans="1:1" ht="14.9" customHeight="1" x14ac:dyDescent="0.3">
      <c r="A85" s="20"/>
    </row>
    <row r="86" spans="1:1" ht="14.9" customHeight="1" x14ac:dyDescent="0.3">
      <c r="A86" s="20"/>
    </row>
    <row r="87" spans="1:1" ht="14.9" customHeight="1" x14ac:dyDescent="0.3">
      <c r="A87" s="20"/>
    </row>
    <row r="88" spans="1:1" ht="14.9" customHeight="1" x14ac:dyDescent="0.3">
      <c r="A88" s="20"/>
    </row>
    <row r="89" spans="1:1" ht="14.9" customHeight="1" x14ac:dyDescent="0.3">
      <c r="A89" s="20"/>
    </row>
    <row r="90" spans="1:1" ht="14.9" customHeight="1" x14ac:dyDescent="0.3">
      <c r="A90" s="20"/>
    </row>
    <row r="91" spans="1:1" ht="14.9" customHeight="1" x14ac:dyDescent="0.3">
      <c r="A91" s="20"/>
    </row>
    <row r="92" spans="1:1" ht="14.9" customHeight="1" x14ac:dyDescent="0.3">
      <c r="A92" s="20"/>
    </row>
    <row r="93" spans="1:1" ht="14.9" customHeight="1" x14ac:dyDescent="0.3">
      <c r="A93" s="20"/>
    </row>
    <row r="94" spans="1:1" ht="14.9" customHeight="1" x14ac:dyDescent="0.3">
      <c r="A94" s="20"/>
    </row>
    <row r="95" spans="1:1" ht="14.9" customHeight="1" x14ac:dyDescent="0.3">
      <c r="A95" s="20"/>
    </row>
    <row r="96" spans="1:1" ht="14.9" customHeight="1" x14ac:dyDescent="0.3">
      <c r="A96" s="20"/>
    </row>
    <row r="97" spans="1:1" ht="14.9" customHeight="1" x14ac:dyDescent="0.3">
      <c r="A97" s="20"/>
    </row>
    <row r="98" spans="1:1" ht="14.9" customHeight="1" x14ac:dyDescent="0.3">
      <c r="A98" s="20"/>
    </row>
    <row r="99" spans="1:1" ht="14.9" customHeight="1" x14ac:dyDescent="0.3">
      <c r="A99" s="20"/>
    </row>
    <row r="100" spans="1:1" ht="14.9" customHeight="1" x14ac:dyDescent="0.3">
      <c r="A100" s="20"/>
    </row>
    <row r="101" spans="1:1" ht="14.9" customHeight="1" x14ac:dyDescent="0.3">
      <c r="A101" s="20"/>
    </row>
    <row r="102" spans="1:1" ht="14.9" customHeight="1" x14ac:dyDescent="0.3">
      <c r="A102" s="20"/>
    </row>
    <row r="103" spans="1:1" ht="14.9" customHeight="1" x14ac:dyDescent="0.3">
      <c r="A103" s="20"/>
    </row>
    <row r="104" spans="1:1" ht="14.9" customHeight="1" x14ac:dyDescent="0.3">
      <c r="A104" s="20"/>
    </row>
    <row r="105" spans="1:1" ht="14.9" customHeight="1" x14ac:dyDescent="0.3">
      <c r="A105" s="20"/>
    </row>
    <row r="106" spans="1:1" ht="14.9" customHeight="1" x14ac:dyDescent="0.3">
      <c r="A106" s="20"/>
    </row>
    <row r="107" spans="1:1" ht="14.9" customHeight="1" x14ac:dyDescent="0.3">
      <c r="A107" s="20"/>
    </row>
    <row r="108" spans="1:1" ht="14.9" customHeight="1" x14ac:dyDescent="0.3">
      <c r="A108" s="20"/>
    </row>
    <row r="109" spans="1:1" ht="14.9" customHeight="1" x14ac:dyDescent="0.3">
      <c r="A109" s="20"/>
    </row>
    <row r="110" spans="1:1" ht="14.9" customHeight="1" x14ac:dyDescent="0.3">
      <c r="A110" s="20"/>
    </row>
    <row r="111" spans="1:1" ht="14.9" customHeight="1" x14ac:dyDescent="0.3">
      <c r="A111" s="20"/>
    </row>
    <row r="112" spans="1:1" ht="14.9" customHeight="1" x14ac:dyDescent="0.3">
      <c r="A112" s="20"/>
    </row>
    <row r="113" spans="1:1" ht="14.9" customHeight="1" x14ac:dyDescent="0.3">
      <c r="A113" s="20"/>
    </row>
    <row r="114" spans="1:1" ht="14.9" customHeight="1" x14ac:dyDescent="0.3">
      <c r="A114" s="20"/>
    </row>
    <row r="115" spans="1:1" ht="14.9" customHeight="1" x14ac:dyDescent="0.3">
      <c r="A115" s="20"/>
    </row>
    <row r="116" spans="1:1" ht="14.9" customHeight="1" x14ac:dyDescent="0.3">
      <c r="A116" s="20"/>
    </row>
    <row r="117" spans="1:1" ht="14.9" customHeight="1" x14ac:dyDescent="0.3">
      <c r="A117" s="20"/>
    </row>
    <row r="118" spans="1:1" ht="14.9" customHeight="1" x14ac:dyDescent="0.3">
      <c r="A118" s="20"/>
    </row>
    <row r="119" spans="1:1" ht="14.9" customHeight="1" x14ac:dyDescent="0.3">
      <c r="A119" s="20"/>
    </row>
    <row r="120" spans="1:1" ht="14.9" customHeight="1" x14ac:dyDescent="0.3">
      <c r="A120" s="20"/>
    </row>
    <row r="121" spans="1:1" ht="14.9" customHeight="1" x14ac:dyDescent="0.3">
      <c r="A121" s="20"/>
    </row>
    <row r="122" spans="1:1" ht="14.9" customHeight="1" x14ac:dyDescent="0.3">
      <c r="A122" s="20"/>
    </row>
    <row r="123" spans="1:1" ht="14.9" customHeight="1" x14ac:dyDescent="0.3">
      <c r="A123" s="20"/>
    </row>
    <row r="124" spans="1:1" ht="14.9" customHeight="1" x14ac:dyDescent="0.3">
      <c r="A124" s="20"/>
    </row>
    <row r="125" spans="1:1" ht="14.9" customHeight="1" x14ac:dyDescent="0.3">
      <c r="A125" s="20"/>
    </row>
    <row r="126" spans="1:1" ht="14.9" customHeight="1" x14ac:dyDescent="0.3">
      <c r="A126" s="20"/>
    </row>
    <row r="127" spans="1:1" ht="14.9" customHeight="1" x14ac:dyDescent="0.3">
      <c r="A127" s="20"/>
    </row>
    <row r="128" spans="1:1" ht="14.9" customHeight="1" x14ac:dyDescent="0.3">
      <c r="A128" s="20"/>
    </row>
    <row r="129" spans="1:1" ht="14.9" customHeight="1" x14ac:dyDescent="0.3">
      <c r="A129" s="20"/>
    </row>
    <row r="130" spans="1:1" ht="14.9" customHeight="1" x14ac:dyDescent="0.3">
      <c r="A130" s="20"/>
    </row>
    <row r="131" spans="1:1" ht="14.9" customHeight="1" x14ac:dyDescent="0.3">
      <c r="A131" s="20"/>
    </row>
    <row r="132" spans="1:1" ht="14.9" customHeight="1" x14ac:dyDescent="0.3">
      <c r="A132" s="20"/>
    </row>
    <row r="133" spans="1:1" ht="14.9" customHeight="1" x14ac:dyDescent="0.3">
      <c r="A133" s="20"/>
    </row>
    <row r="134" spans="1:1" ht="14.9" customHeight="1" x14ac:dyDescent="0.3">
      <c r="A134" s="20"/>
    </row>
    <row r="135" spans="1:1" ht="14.9" customHeight="1" x14ac:dyDescent="0.3">
      <c r="A135" s="20"/>
    </row>
    <row r="136" spans="1:1" ht="14.9" customHeight="1" x14ac:dyDescent="0.3">
      <c r="A136" s="20"/>
    </row>
    <row r="137" spans="1:1" ht="14.9" customHeight="1" x14ac:dyDescent="0.3">
      <c r="A137" s="20"/>
    </row>
    <row r="138" spans="1:1" ht="14.9" customHeight="1" x14ac:dyDescent="0.3">
      <c r="A138" s="20"/>
    </row>
    <row r="139" spans="1:1" ht="14.9" customHeight="1" x14ac:dyDescent="0.3">
      <c r="A139" s="20"/>
    </row>
    <row r="140" spans="1:1" ht="14.9" customHeight="1" x14ac:dyDescent="0.3">
      <c r="A140" s="20"/>
    </row>
    <row r="141" spans="1:1" ht="14.9" customHeight="1" x14ac:dyDescent="0.3">
      <c r="A141" s="20"/>
    </row>
    <row r="142" spans="1:1" ht="14.9" customHeight="1" x14ac:dyDescent="0.3">
      <c r="A142" s="20"/>
    </row>
    <row r="143" spans="1:1" ht="14.9" customHeight="1" x14ac:dyDescent="0.3">
      <c r="A143" s="20"/>
    </row>
    <row r="144" spans="1:1" ht="14.9" customHeight="1" x14ac:dyDescent="0.3">
      <c r="A144" s="20"/>
    </row>
    <row r="145" spans="1:1" ht="14.9" customHeight="1" x14ac:dyDescent="0.3">
      <c r="A145" s="20"/>
    </row>
    <row r="146" spans="1:1" ht="14.9" customHeight="1" x14ac:dyDescent="0.3">
      <c r="A146" s="20"/>
    </row>
    <row r="147" spans="1:1" ht="14.9" customHeight="1" x14ac:dyDescent="0.3">
      <c r="A147" s="20"/>
    </row>
    <row r="148" spans="1:1" ht="14.9" customHeight="1" x14ac:dyDescent="0.3">
      <c r="A148" s="20"/>
    </row>
    <row r="149" spans="1:1" ht="14.9" customHeight="1" x14ac:dyDescent="0.3">
      <c r="A149" s="20"/>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3"/>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0618B-934A-4F8E-B636-6FFDF848BE59}">
  <dimension ref="A1:AH124"/>
  <sheetViews>
    <sheetView view="pageBreakPreview" zoomScaleNormal="90" zoomScaleSheetLayoutView="100" workbookViewId="0">
      <selection activeCell="AL19" sqref="AL19"/>
    </sheetView>
  </sheetViews>
  <sheetFormatPr defaultColWidth="9.69921875" defaultRowHeight="12" x14ac:dyDescent="0.3"/>
  <cols>
    <col min="1" max="4" width="3.3984375" style="77" customWidth="1"/>
    <col min="5" max="5" width="6.59765625" style="77" customWidth="1"/>
    <col min="6" max="6" width="6.3984375" style="77" customWidth="1"/>
    <col min="7" max="34" width="3.3984375" style="77" customWidth="1"/>
    <col min="35" max="16384" width="9.69921875" style="77"/>
  </cols>
  <sheetData>
    <row r="1" spans="1:34" ht="36.65" customHeight="1" thickBot="1" x14ac:dyDescent="0.35">
      <c r="A1" s="76" t="s">
        <v>116</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t="s">
        <v>24</v>
      </c>
      <c r="AE1" s="76" t="s">
        <v>24</v>
      </c>
      <c r="AF1" s="76"/>
      <c r="AG1" s="76"/>
      <c r="AH1" s="76"/>
    </row>
    <row r="2" spans="1:34" s="78" customFormat="1" ht="18" customHeight="1" x14ac:dyDescent="0.3">
      <c r="A2" s="959" t="s">
        <v>117</v>
      </c>
      <c r="B2" s="960"/>
      <c r="C2" s="960"/>
      <c r="D2" s="960"/>
      <c r="E2" s="960"/>
      <c r="F2" s="960"/>
      <c r="G2" s="960"/>
      <c r="H2" s="962" t="s">
        <v>118</v>
      </c>
      <c r="I2" s="963"/>
      <c r="J2" s="963"/>
      <c r="K2" s="963"/>
      <c r="L2" s="963"/>
      <c r="M2" s="963"/>
      <c r="N2" s="963"/>
      <c r="O2" s="963"/>
      <c r="P2" s="964"/>
      <c r="Q2" s="962"/>
      <c r="R2" s="964"/>
      <c r="S2" s="962" t="s">
        <v>119</v>
      </c>
      <c r="T2" s="963"/>
      <c r="U2" s="963"/>
      <c r="V2" s="963"/>
      <c r="W2" s="963"/>
      <c r="X2" s="963"/>
      <c r="Y2" s="963"/>
      <c r="Z2" s="963"/>
      <c r="AA2" s="963"/>
      <c r="AB2" s="963"/>
      <c r="AC2" s="964"/>
      <c r="AD2" s="962" t="s">
        <v>120</v>
      </c>
      <c r="AE2" s="963"/>
      <c r="AF2" s="964"/>
      <c r="AG2" s="962"/>
      <c r="AH2" s="968"/>
    </row>
    <row r="3" spans="1:34" s="78" customFormat="1" ht="18" customHeight="1" thickBot="1" x14ac:dyDescent="0.35">
      <c r="A3" s="961"/>
      <c r="B3" s="937"/>
      <c r="C3" s="937"/>
      <c r="D3" s="937"/>
      <c r="E3" s="937"/>
      <c r="F3" s="937"/>
      <c r="G3" s="937"/>
      <c r="H3" s="965"/>
      <c r="I3" s="966"/>
      <c r="J3" s="966"/>
      <c r="K3" s="966"/>
      <c r="L3" s="966"/>
      <c r="M3" s="966"/>
      <c r="N3" s="966"/>
      <c r="O3" s="966"/>
      <c r="P3" s="967"/>
      <c r="Q3" s="965"/>
      <c r="R3" s="967"/>
      <c r="S3" s="965"/>
      <c r="T3" s="966"/>
      <c r="U3" s="966"/>
      <c r="V3" s="966"/>
      <c r="W3" s="966"/>
      <c r="X3" s="966"/>
      <c r="Y3" s="966"/>
      <c r="Z3" s="966"/>
      <c r="AA3" s="966"/>
      <c r="AB3" s="966"/>
      <c r="AC3" s="967"/>
      <c r="AD3" s="969" t="s">
        <v>121</v>
      </c>
      <c r="AE3" s="925"/>
      <c r="AF3" s="926"/>
      <c r="AG3" s="969"/>
      <c r="AH3" s="938"/>
    </row>
    <row r="4" spans="1:34" ht="14.4" customHeight="1" x14ac:dyDescent="0.3">
      <c r="A4" s="952" t="s">
        <v>122</v>
      </c>
      <c r="B4" s="953"/>
      <c r="C4" s="956" t="s">
        <v>44</v>
      </c>
      <c r="D4" s="956"/>
      <c r="E4" s="956"/>
      <c r="F4" s="956"/>
      <c r="G4" s="956"/>
      <c r="H4" s="957"/>
      <c r="I4" s="957"/>
      <c r="J4" s="957"/>
      <c r="K4" s="957"/>
      <c r="L4" s="957"/>
      <c r="M4" s="957"/>
      <c r="N4" s="957"/>
      <c r="O4" s="957"/>
      <c r="P4" s="957"/>
      <c r="Q4" s="957"/>
      <c r="R4" s="957"/>
      <c r="S4" s="957"/>
      <c r="T4" s="957"/>
      <c r="U4" s="957"/>
      <c r="V4" s="957"/>
      <c r="W4" s="957"/>
      <c r="X4" s="957"/>
      <c r="Y4" s="957"/>
      <c r="Z4" s="957"/>
      <c r="AA4" s="957"/>
      <c r="AB4" s="957"/>
      <c r="AC4" s="957"/>
      <c r="AD4" s="957"/>
      <c r="AE4" s="957"/>
      <c r="AF4" s="957"/>
      <c r="AG4" s="957"/>
      <c r="AH4" s="958"/>
    </row>
    <row r="5" spans="1:34" s="79" customFormat="1" ht="15" customHeight="1" x14ac:dyDescent="0.3">
      <c r="A5" s="949"/>
      <c r="B5" s="950"/>
      <c r="C5" s="898" t="s">
        <v>46</v>
      </c>
      <c r="D5" s="899"/>
      <c r="E5" s="899"/>
      <c r="F5" s="899"/>
      <c r="G5" s="900"/>
      <c r="H5" s="934"/>
      <c r="I5" s="935"/>
      <c r="J5" s="935"/>
      <c r="K5" s="935"/>
      <c r="L5" s="935"/>
      <c r="M5" s="935"/>
      <c r="N5" s="935"/>
      <c r="O5" s="935"/>
      <c r="P5" s="935"/>
      <c r="Q5" s="935"/>
      <c r="R5" s="935"/>
      <c r="S5" s="935"/>
      <c r="T5" s="935"/>
      <c r="U5" s="935"/>
      <c r="V5" s="935"/>
      <c r="W5" s="935"/>
      <c r="X5" s="935"/>
      <c r="Y5" s="935"/>
      <c r="Z5" s="935"/>
      <c r="AA5" s="935"/>
      <c r="AB5" s="935"/>
      <c r="AC5" s="935"/>
      <c r="AD5" s="935"/>
      <c r="AE5" s="935"/>
      <c r="AF5" s="935"/>
      <c r="AG5" s="935"/>
      <c r="AH5" s="936"/>
    </row>
    <row r="6" spans="1:34" s="79" customFormat="1" ht="30" customHeight="1" x14ac:dyDescent="0.3">
      <c r="A6" s="949"/>
      <c r="B6" s="950"/>
      <c r="C6" s="903" t="s">
        <v>123</v>
      </c>
      <c r="D6" s="903"/>
      <c r="E6" s="903"/>
      <c r="F6" s="903"/>
      <c r="G6" s="903"/>
      <c r="H6" s="95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2"/>
    </row>
    <row r="7" spans="1:34" s="79" customFormat="1" ht="15" customHeight="1" x14ac:dyDescent="0.3">
      <c r="A7" s="949"/>
      <c r="B7" s="950"/>
      <c r="C7" s="903" t="s">
        <v>39</v>
      </c>
      <c r="D7" s="903"/>
      <c r="E7" s="903"/>
      <c r="F7" s="903"/>
      <c r="G7" s="903"/>
      <c r="H7" s="709" t="s">
        <v>49</v>
      </c>
      <c r="I7" s="710"/>
      <c r="J7" s="710"/>
      <c r="K7" s="710"/>
      <c r="L7" s="912"/>
      <c r="M7" s="912"/>
      <c r="N7" s="37" t="s">
        <v>50</v>
      </c>
      <c r="O7" s="912"/>
      <c r="P7" s="912"/>
      <c r="Q7" s="38" t="s">
        <v>51</v>
      </c>
      <c r="R7" s="710"/>
      <c r="S7" s="710"/>
      <c r="T7" s="710"/>
      <c r="U7" s="710"/>
      <c r="V7" s="710"/>
      <c r="W7" s="710"/>
      <c r="X7" s="710"/>
      <c r="Y7" s="710"/>
      <c r="Z7" s="710"/>
      <c r="AA7" s="710"/>
      <c r="AB7" s="710"/>
      <c r="AC7" s="710"/>
      <c r="AD7" s="710"/>
      <c r="AE7" s="710"/>
      <c r="AF7" s="710"/>
      <c r="AG7" s="710"/>
      <c r="AH7" s="765"/>
    </row>
    <row r="8" spans="1:34" s="79" customFormat="1" ht="15" customHeight="1" x14ac:dyDescent="0.3">
      <c r="A8" s="949"/>
      <c r="B8" s="950"/>
      <c r="C8" s="903"/>
      <c r="D8" s="903"/>
      <c r="E8" s="903"/>
      <c r="F8" s="903"/>
      <c r="G8" s="903"/>
      <c r="H8" s="713"/>
      <c r="I8" s="666"/>
      <c r="J8" s="666"/>
      <c r="K8" s="666"/>
      <c r="L8" s="39" t="s">
        <v>52</v>
      </c>
      <c r="M8" s="39" t="s">
        <v>53</v>
      </c>
      <c r="N8" s="666"/>
      <c r="O8" s="666"/>
      <c r="P8" s="666"/>
      <c r="Q8" s="666"/>
      <c r="R8" s="666"/>
      <c r="S8" s="666"/>
      <c r="T8" s="666"/>
      <c r="U8" s="666"/>
      <c r="V8" s="39" t="s">
        <v>54</v>
      </c>
      <c r="W8" s="39" t="s">
        <v>55</v>
      </c>
      <c r="X8" s="666"/>
      <c r="Y8" s="666"/>
      <c r="Z8" s="666"/>
      <c r="AA8" s="666"/>
      <c r="AB8" s="666"/>
      <c r="AC8" s="666"/>
      <c r="AD8" s="666"/>
      <c r="AE8" s="666"/>
      <c r="AF8" s="666"/>
      <c r="AG8" s="666"/>
      <c r="AH8" s="766"/>
    </row>
    <row r="9" spans="1:34" s="79" customFormat="1" ht="15" customHeight="1" x14ac:dyDescent="0.3">
      <c r="A9" s="949"/>
      <c r="B9" s="950"/>
      <c r="C9" s="903"/>
      <c r="D9" s="903"/>
      <c r="E9" s="903"/>
      <c r="F9" s="903"/>
      <c r="G9" s="903"/>
      <c r="H9" s="713"/>
      <c r="I9" s="666"/>
      <c r="J9" s="666"/>
      <c r="K9" s="666"/>
      <c r="L9" s="39" t="s">
        <v>56</v>
      </c>
      <c r="M9" s="39" t="s">
        <v>57</v>
      </c>
      <c r="N9" s="666"/>
      <c r="O9" s="666"/>
      <c r="P9" s="666"/>
      <c r="Q9" s="666"/>
      <c r="R9" s="666"/>
      <c r="S9" s="666"/>
      <c r="T9" s="666"/>
      <c r="U9" s="666"/>
      <c r="V9" s="39" t="s">
        <v>58</v>
      </c>
      <c r="W9" s="39" t="s">
        <v>59</v>
      </c>
      <c r="X9" s="666"/>
      <c r="Y9" s="666"/>
      <c r="Z9" s="666"/>
      <c r="AA9" s="666"/>
      <c r="AB9" s="666"/>
      <c r="AC9" s="666"/>
      <c r="AD9" s="666"/>
      <c r="AE9" s="666"/>
      <c r="AF9" s="666"/>
      <c r="AG9" s="666"/>
      <c r="AH9" s="766"/>
    </row>
    <row r="10" spans="1:34" s="79" customFormat="1" ht="18.899999999999999" customHeight="1" x14ac:dyDescent="0.3">
      <c r="A10" s="949"/>
      <c r="B10" s="950"/>
      <c r="C10" s="903"/>
      <c r="D10" s="903"/>
      <c r="E10" s="903"/>
      <c r="F10" s="903"/>
      <c r="G10" s="903"/>
      <c r="H10" s="791"/>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3"/>
    </row>
    <row r="11" spans="1:34" s="79" customFormat="1" ht="15" customHeight="1" x14ac:dyDescent="0.3">
      <c r="A11" s="949"/>
      <c r="B11" s="950"/>
      <c r="C11" s="903" t="s">
        <v>124</v>
      </c>
      <c r="D11" s="903"/>
      <c r="E11" s="903"/>
      <c r="F11" s="903"/>
      <c r="G11" s="903"/>
      <c r="H11" s="905" t="s">
        <v>61</v>
      </c>
      <c r="I11" s="906"/>
      <c r="J11" s="907"/>
      <c r="K11" s="752"/>
      <c r="L11" s="753"/>
      <c r="M11" s="753"/>
      <c r="N11" s="753"/>
      <c r="O11" s="753"/>
      <c r="P11" s="753"/>
      <c r="Q11" s="45" t="s">
        <v>62</v>
      </c>
      <c r="R11" s="46"/>
      <c r="S11" s="754"/>
      <c r="T11" s="754"/>
      <c r="U11" s="755"/>
      <c r="V11" s="905" t="s">
        <v>63</v>
      </c>
      <c r="W11" s="906"/>
      <c r="X11" s="907"/>
      <c r="Y11" s="908"/>
      <c r="Z11" s="909"/>
      <c r="AA11" s="909"/>
      <c r="AB11" s="909"/>
      <c r="AC11" s="909"/>
      <c r="AD11" s="909"/>
      <c r="AE11" s="909"/>
      <c r="AF11" s="909"/>
      <c r="AG11" s="909"/>
      <c r="AH11" s="910"/>
    </row>
    <row r="12" spans="1:34" s="79" customFormat="1" ht="15" customHeight="1" x14ac:dyDescent="0.3">
      <c r="A12" s="954"/>
      <c r="B12" s="955"/>
      <c r="C12" s="903"/>
      <c r="D12" s="903"/>
      <c r="E12" s="903"/>
      <c r="F12" s="903"/>
      <c r="G12" s="903"/>
      <c r="H12" s="757" t="s">
        <v>64</v>
      </c>
      <c r="I12" s="757"/>
      <c r="J12" s="757"/>
      <c r="K12" s="908"/>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10"/>
    </row>
    <row r="13" spans="1:34" s="79" customFormat="1" ht="15" customHeight="1" x14ac:dyDescent="0.3">
      <c r="A13" s="947" t="s">
        <v>125</v>
      </c>
      <c r="B13" s="948"/>
      <c r="C13" s="903" t="s">
        <v>46</v>
      </c>
      <c r="D13" s="903"/>
      <c r="E13" s="903"/>
      <c r="F13" s="903"/>
      <c r="G13" s="903"/>
      <c r="H13" s="939"/>
      <c r="I13" s="939"/>
      <c r="J13" s="939"/>
      <c r="K13" s="939"/>
      <c r="L13" s="939"/>
      <c r="M13" s="939"/>
      <c r="N13" s="939"/>
      <c r="O13" s="939"/>
      <c r="P13" s="903" t="s">
        <v>112</v>
      </c>
      <c r="Q13" s="903"/>
      <c r="R13" s="903"/>
      <c r="S13" s="709" t="s">
        <v>49</v>
      </c>
      <c r="T13" s="710"/>
      <c r="U13" s="710"/>
      <c r="V13" s="710"/>
      <c r="W13" s="912"/>
      <c r="X13" s="912"/>
      <c r="Y13" s="37" t="s">
        <v>50</v>
      </c>
      <c r="Z13" s="912"/>
      <c r="AA13" s="912"/>
      <c r="AB13" s="38" t="s">
        <v>51</v>
      </c>
      <c r="AC13" s="925"/>
      <c r="AD13" s="925"/>
      <c r="AE13" s="925"/>
      <c r="AF13" s="925"/>
      <c r="AG13" s="925"/>
      <c r="AH13" s="938"/>
    </row>
    <row r="14" spans="1:34" s="79" customFormat="1" ht="21" customHeight="1" x14ac:dyDescent="0.3">
      <c r="A14" s="949"/>
      <c r="B14" s="950"/>
      <c r="C14" s="903" t="s">
        <v>126</v>
      </c>
      <c r="D14" s="903"/>
      <c r="E14" s="903"/>
      <c r="F14" s="903"/>
      <c r="G14" s="903"/>
      <c r="H14" s="939"/>
      <c r="I14" s="939"/>
      <c r="J14" s="939"/>
      <c r="K14" s="939"/>
      <c r="L14" s="939"/>
      <c r="M14" s="939"/>
      <c r="N14" s="939"/>
      <c r="O14" s="939"/>
      <c r="P14" s="903"/>
      <c r="Q14" s="903"/>
      <c r="R14" s="903"/>
      <c r="S14" s="940"/>
      <c r="T14" s="941"/>
      <c r="U14" s="941"/>
      <c r="V14" s="941"/>
      <c r="W14" s="941"/>
      <c r="X14" s="941"/>
      <c r="Y14" s="941"/>
      <c r="Z14" s="941"/>
      <c r="AA14" s="941"/>
      <c r="AB14" s="941"/>
      <c r="AC14" s="941"/>
      <c r="AD14" s="941"/>
      <c r="AE14" s="941"/>
      <c r="AF14" s="941"/>
      <c r="AG14" s="941"/>
      <c r="AH14" s="942"/>
    </row>
    <row r="15" spans="1:34" s="79" customFormat="1" ht="19.5" customHeight="1" x14ac:dyDescent="0.3">
      <c r="A15" s="949"/>
      <c r="B15" s="950"/>
      <c r="C15" s="903" t="s">
        <v>127</v>
      </c>
      <c r="D15" s="903"/>
      <c r="E15" s="903"/>
      <c r="F15" s="903"/>
      <c r="G15" s="903"/>
      <c r="H15" s="946"/>
      <c r="I15" s="946"/>
      <c r="J15" s="946"/>
      <c r="K15" s="946"/>
      <c r="L15" s="946"/>
      <c r="M15" s="946"/>
      <c r="N15" s="946"/>
      <c r="O15" s="946"/>
      <c r="P15" s="903"/>
      <c r="Q15" s="903"/>
      <c r="R15" s="903"/>
      <c r="S15" s="943"/>
      <c r="T15" s="944"/>
      <c r="U15" s="944"/>
      <c r="V15" s="944"/>
      <c r="W15" s="944"/>
      <c r="X15" s="944"/>
      <c r="Y15" s="944"/>
      <c r="Z15" s="944"/>
      <c r="AA15" s="944"/>
      <c r="AB15" s="944"/>
      <c r="AC15" s="944"/>
      <c r="AD15" s="944"/>
      <c r="AE15" s="944"/>
      <c r="AF15" s="944"/>
      <c r="AG15" s="944"/>
      <c r="AH15" s="945"/>
    </row>
    <row r="16" spans="1:34" s="79" customFormat="1" ht="29.25" customHeight="1" x14ac:dyDescent="0.3">
      <c r="A16" s="949"/>
      <c r="B16" s="950"/>
      <c r="C16" s="1574" t="s">
        <v>684</v>
      </c>
      <c r="D16" s="1574"/>
      <c r="E16" s="1574"/>
      <c r="F16" s="1574"/>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5"/>
    </row>
    <row r="17" spans="1:34" s="79" customFormat="1" ht="33.75" customHeight="1" x14ac:dyDescent="0.3">
      <c r="A17" s="949"/>
      <c r="B17" s="950"/>
      <c r="C17" s="1576" t="s">
        <v>685</v>
      </c>
      <c r="D17" s="1576"/>
      <c r="E17" s="1576"/>
      <c r="F17" s="1577" t="s">
        <v>686</v>
      </c>
      <c r="G17" s="1577"/>
      <c r="H17" s="1577"/>
      <c r="I17" s="1577"/>
      <c r="J17" s="1577"/>
      <c r="K17" s="1577"/>
      <c r="L17" s="1577"/>
      <c r="M17" s="1577"/>
      <c r="N17" s="1577"/>
      <c r="O17" s="1577"/>
      <c r="P17" s="1577"/>
      <c r="Q17" s="1577"/>
      <c r="R17" s="1577"/>
      <c r="S17" s="1577"/>
      <c r="T17" s="1577"/>
      <c r="U17" s="1577"/>
      <c r="V17" s="1577"/>
      <c r="W17" s="1577"/>
      <c r="X17" s="1577"/>
      <c r="Y17" s="1577"/>
      <c r="Z17" s="1577"/>
      <c r="AA17" s="1577"/>
      <c r="AB17" s="1577"/>
      <c r="AC17" s="1577"/>
      <c r="AD17" s="1577"/>
      <c r="AE17" s="1577"/>
      <c r="AF17" s="1577"/>
      <c r="AG17" s="1577"/>
      <c r="AH17" s="1578"/>
    </row>
    <row r="18" spans="1:34" s="79" customFormat="1" ht="24.75" customHeight="1" x14ac:dyDescent="0.3">
      <c r="A18" s="949"/>
      <c r="B18" s="950"/>
      <c r="C18" s="1576"/>
      <c r="D18" s="1576"/>
      <c r="E18" s="1576"/>
      <c r="F18" s="1576" t="s">
        <v>687</v>
      </c>
      <c r="G18" s="1576"/>
      <c r="H18" s="1576"/>
      <c r="I18" s="1576"/>
      <c r="J18" s="1576"/>
      <c r="K18" s="1576"/>
      <c r="L18" s="1576"/>
      <c r="M18" s="1576"/>
      <c r="N18" s="1576"/>
      <c r="O18" s="1576"/>
      <c r="P18" s="1576"/>
      <c r="Q18" s="1576"/>
      <c r="R18" s="1576"/>
      <c r="S18" s="1576"/>
      <c r="T18" s="1576"/>
      <c r="U18" s="1576"/>
      <c r="V18" s="1576"/>
      <c r="W18" s="1576"/>
      <c r="X18" s="1576"/>
      <c r="Y18" s="1576"/>
      <c r="Z18" s="1576"/>
      <c r="AA18" s="1576"/>
      <c r="AB18" s="1576"/>
      <c r="AC18" s="1576"/>
      <c r="AD18" s="1576"/>
      <c r="AE18" s="1576"/>
      <c r="AF18" s="1576"/>
      <c r="AG18" s="1576"/>
      <c r="AH18" s="1579"/>
    </row>
    <row r="19" spans="1:34" s="79" customFormat="1" ht="27" customHeight="1" thickBot="1" x14ac:dyDescent="0.35">
      <c r="A19" s="949"/>
      <c r="B19" s="950"/>
      <c r="C19" s="1580"/>
      <c r="D19" s="1580"/>
      <c r="E19" s="1580"/>
      <c r="F19" s="1580"/>
      <c r="G19" s="1580"/>
      <c r="H19" s="1580"/>
      <c r="I19" s="1580"/>
      <c r="J19" s="1580"/>
      <c r="K19" s="1581"/>
      <c r="L19" s="1581"/>
      <c r="M19" s="1581"/>
      <c r="N19" s="1581"/>
      <c r="O19" s="1581"/>
      <c r="P19" s="1581"/>
      <c r="Q19" s="1581"/>
      <c r="R19" s="1581"/>
      <c r="S19" s="1581"/>
      <c r="T19" s="1581"/>
      <c r="U19" s="1581"/>
      <c r="V19" s="1581"/>
      <c r="W19" s="1581"/>
      <c r="X19" s="1581"/>
      <c r="Y19" s="1581"/>
      <c r="Z19" s="1581"/>
      <c r="AA19" s="1581"/>
      <c r="AB19" s="1581"/>
      <c r="AC19" s="1581"/>
      <c r="AD19" s="1581"/>
      <c r="AE19" s="1581"/>
      <c r="AF19" s="1581"/>
      <c r="AG19" s="1581"/>
      <c r="AH19" s="1582"/>
    </row>
    <row r="20" spans="1:34" s="79" customFormat="1" ht="15" customHeight="1" x14ac:dyDescent="0.3">
      <c r="A20" s="1583" t="s">
        <v>128</v>
      </c>
      <c r="B20" s="1584"/>
      <c r="C20" s="1584"/>
      <c r="D20" s="1584"/>
      <c r="E20" s="1584"/>
      <c r="F20" s="1584"/>
      <c r="G20" s="1584"/>
      <c r="H20" s="1584"/>
      <c r="I20" s="1584"/>
      <c r="J20" s="1584"/>
      <c r="K20" s="1584"/>
      <c r="L20" s="1584"/>
      <c r="M20" s="1584"/>
      <c r="N20" s="1584"/>
      <c r="O20" s="1584"/>
      <c r="P20" s="1584"/>
      <c r="Q20" s="1584"/>
      <c r="R20" s="1584"/>
      <c r="S20" s="1584"/>
      <c r="T20" s="1584"/>
      <c r="U20" s="1584"/>
      <c r="V20" s="1584"/>
      <c r="W20" s="1584"/>
      <c r="X20" s="1584"/>
      <c r="Y20" s="1584"/>
      <c r="Z20" s="1584"/>
      <c r="AA20" s="1584"/>
      <c r="AB20" s="1584"/>
      <c r="AC20" s="1584"/>
      <c r="AD20" s="1584"/>
      <c r="AE20" s="1584"/>
      <c r="AF20" s="1584"/>
      <c r="AG20" s="1584"/>
      <c r="AH20" s="1585"/>
    </row>
    <row r="21" spans="1:34" s="83" customFormat="1" ht="15" customHeight="1" thickBot="1" x14ac:dyDescent="0.35">
      <c r="A21" s="872" t="s">
        <v>129</v>
      </c>
      <c r="B21" s="873"/>
      <c r="C21" s="873"/>
      <c r="D21" s="873"/>
      <c r="E21" s="873"/>
      <c r="F21" s="873"/>
      <c r="G21" s="873"/>
      <c r="H21" s="873"/>
      <c r="I21" s="873"/>
      <c r="J21" s="873"/>
      <c r="K21" s="873"/>
      <c r="L21" s="873"/>
      <c r="M21" s="874"/>
      <c r="N21" s="875"/>
      <c r="O21" s="876"/>
      <c r="P21" s="876"/>
      <c r="Q21" s="80"/>
      <c r="R21" s="80"/>
      <c r="S21" s="81" t="s">
        <v>130</v>
      </c>
      <c r="T21" s="873" t="s">
        <v>131</v>
      </c>
      <c r="U21" s="873"/>
      <c r="V21" s="873"/>
      <c r="W21" s="873"/>
      <c r="X21" s="873"/>
      <c r="Y21" s="873"/>
      <c r="Z21" s="873"/>
      <c r="AA21" s="873"/>
      <c r="AB21" s="873"/>
      <c r="AC21" s="874"/>
      <c r="AD21" s="878"/>
      <c r="AE21" s="879"/>
      <c r="AF21" s="879"/>
      <c r="AG21" s="80" t="s">
        <v>132</v>
      </c>
      <c r="AH21" s="82"/>
    </row>
    <row r="22" spans="1:34" s="79" customFormat="1" ht="14.25" customHeight="1" x14ac:dyDescent="0.3">
      <c r="A22" s="918" t="s">
        <v>133</v>
      </c>
      <c r="B22" s="922" t="s">
        <v>134</v>
      </c>
      <c r="C22" s="922"/>
      <c r="D22" s="922"/>
      <c r="E22" s="922"/>
      <c r="F22" s="922"/>
      <c r="G22" s="922"/>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3"/>
    </row>
    <row r="23" spans="1:34" s="79" customFormat="1" ht="21.15" customHeight="1" x14ac:dyDescent="0.3">
      <c r="A23" s="919"/>
      <c r="B23" s="924" t="s">
        <v>135</v>
      </c>
      <c r="C23" s="925"/>
      <c r="D23" s="925"/>
      <c r="E23" s="925"/>
      <c r="F23" s="925"/>
      <c r="G23" s="925"/>
      <c r="H23" s="925"/>
      <c r="I23" s="925"/>
      <c r="J23" s="926"/>
      <c r="K23" s="898" t="s">
        <v>136</v>
      </c>
      <c r="L23" s="899"/>
      <c r="M23" s="899"/>
      <c r="N23" s="899"/>
      <c r="O23" s="899"/>
      <c r="P23" s="900"/>
      <c r="Q23" s="898" t="s">
        <v>137</v>
      </c>
      <c r="R23" s="899"/>
      <c r="S23" s="899"/>
      <c r="T23" s="899"/>
      <c r="U23" s="899"/>
      <c r="V23" s="899"/>
      <c r="W23" s="903" t="s">
        <v>138</v>
      </c>
      <c r="X23" s="903"/>
      <c r="Y23" s="903"/>
      <c r="Z23" s="903"/>
      <c r="AA23" s="903"/>
      <c r="AB23" s="903"/>
      <c r="AC23" s="930" t="s">
        <v>139</v>
      </c>
      <c r="AD23" s="899"/>
      <c r="AE23" s="899"/>
      <c r="AF23" s="899"/>
      <c r="AG23" s="899"/>
      <c r="AH23" s="917"/>
    </row>
    <row r="24" spans="1:34" s="79" customFormat="1" ht="16.399999999999999" customHeight="1" x14ac:dyDescent="0.3">
      <c r="A24" s="919"/>
      <c r="B24" s="927"/>
      <c r="C24" s="928"/>
      <c r="D24" s="928"/>
      <c r="E24" s="928"/>
      <c r="F24" s="928"/>
      <c r="G24" s="928"/>
      <c r="H24" s="928"/>
      <c r="I24" s="928"/>
      <c r="J24" s="929"/>
      <c r="K24" s="898" t="s">
        <v>140</v>
      </c>
      <c r="L24" s="899"/>
      <c r="M24" s="900"/>
      <c r="N24" s="898" t="s">
        <v>141</v>
      </c>
      <c r="O24" s="899"/>
      <c r="P24" s="900"/>
      <c r="Q24" s="898" t="s">
        <v>140</v>
      </c>
      <c r="R24" s="899"/>
      <c r="S24" s="900"/>
      <c r="T24" s="898" t="s">
        <v>141</v>
      </c>
      <c r="U24" s="899"/>
      <c r="V24" s="900"/>
      <c r="W24" s="898" t="s">
        <v>140</v>
      </c>
      <c r="X24" s="899"/>
      <c r="Y24" s="900"/>
      <c r="Z24" s="898" t="s">
        <v>141</v>
      </c>
      <c r="AA24" s="899"/>
      <c r="AB24" s="900"/>
      <c r="AC24" s="898" t="s">
        <v>140</v>
      </c>
      <c r="AD24" s="899"/>
      <c r="AE24" s="900"/>
      <c r="AF24" s="898" t="s">
        <v>141</v>
      </c>
      <c r="AG24" s="899"/>
      <c r="AH24" s="917"/>
    </row>
    <row r="25" spans="1:34" s="79" customFormat="1" ht="16.399999999999999" customHeight="1" x14ac:dyDescent="0.3">
      <c r="A25" s="919"/>
      <c r="B25" s="916" t="s">
        <v>142</v>
      </c>
      <c r="C25" s="899"/>
      <c r="D25" s="899"/>
      <c r="E25" s="899"/>
      <c r="F25" s="899"/>
      <c r="G25" s="899"/>
      <c r="H25" s="899"/>
      <c r="I25" s="899"/>
      <c r="J25" s="900"/>
      <c r="K25" s="898"/>
      <c r="L25" s="899"/>
      <c r="M25" s="900"/>
      <c r="N25" s="898"/>
      <c r="O25" s="899"/>
      <c r="P25" s="900"/>
      <c r="Q25" s="898"/>
      <c r="R25" s="899"/>
      <c r="S25" s="900"/>
      <c r="T25" s="898"/>
      <c r="U25" s="899"/>
      <c r="V25" s="900"/>
      <c r="W25" s="898"/>
      <c r="X25" s="899"/>
      <c r="Y25" s="900"/>
      <c r="Z25" s="898"/>
      <c r="AA25" s="899"/>
      <c r="AB25" s="900"/>
      <c r="AC25" s="898"/>
      <c r="AD25" s="899"/>
      <c r="AE25" s="900"/>
      <c r="AF25" s="898"/>
      <c r="AG25" s="899"/>
      <c r="AH25" s="917"/>
    </row>
    <row r="26" spans="1:34" s="79" customFormat="1" ht="16.399999999999999" customHeight="1" x14ac:dyDescent="0.3">
      <c r="A26" s="919"/>
      <c r="B26" s="916" t="s">
        <v>143</v>
      </c>
      <c r="C26" s="899"/>
      <c r="D26" s="899"/>
      <c r="E26" s="899"/>
      <c r="F26" s="899"/>
      <c r="G26" s="899"/>
      <c r="H26" s="899"/>
      <c r="I26" s="899"/>
      <c r="J26" s="900"/>
      <c r="K26" s="898"/>
      <c r="L26" s="899"/>
      <c r="M26" s="900"/>
      <c r="N26" s="898"/>
      <c r="O26" s="899"/>
      <c r="P26" s="900"/>
      <c r="Q26" s="898"/>
      <c r="R26" s="899"/>
      <c r="S26" s="900"/>
      <c r="T26" s="898"/>
      <c r="U26" s="899"/>
      <c r="V26" s="900"/>
      <c r="W26" s="898"/>
      <c r="X26" s="899"/>
      <c r="Y26" s="900"/>
      <c r="Z26" s="898"/>
      <c r="AA26" s="899"/>
      <c r="AB26" s="900"/>
      <c r="AC26" s="898"/>
      <c r="AD26" s="899"/>
      <c r="AE26" s="900"/>
      <c r="AF26" s="898"/>
      <c r="AG26" s="899"/>
      <c r="AH26" s="917"/>
    </row>
    <row r="27" spans="1:34" s="79" customFormat="1" ht="14.25" customHeight="1" x14ac:dyDescent="0.3">
      <c r="A27" s="919"/>
      <c r="B27" s="913" t="s">
        <v>128</v>
      </c>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5"/>
    </row>
    <row r="28" spans="1:34" s="79" customFormat="1" ht="16.399999999999999" customHeight="1" x14ac:dyDescent="0.3">
      <c r="A28" s="933"/>
      <c r="B28" s="861" t="s">
        <v>144</v>
      </c>
      <c r="C28" s="862"/>
      <c r="D28" s="862"/>
      <c r="E28" s="862"/>
      <c r="F28" s="862"/>
      <c r="G28" s="862"/>
      <c r="H28" s="862"/>
      <c r="I28" s="862"/>
      <c r="J28" s="863"/>
      <c r="K28" s="870" t="s">
        <v>145</v>
      </c>
      <c r="L28" s="870"/>
      <c r="M28" s="870"/>
      <c r="N28" s="870" t="s">
        <v>146</v>
      </c>
      <c r="O28" s="870"/>
      <c r="P28" s="870"/>
      <c r="Q28" s="870" t="s">
        <v>147</v>
      </c>
      <c r="R28" s="870"/>
      <c r="S28" s="870"/>
      <c r="T28" s="870" t="s">
        <v>148</v>
      </c>
      <c r="U28" s="870"/>
      <c r="V28" s="870"/>
      <c r="W28" s="870" t="s">
        <v>149</v>
      </c>
      <c r="X28" s="870"/>
      <c r="Y28" s="870"/>
      <c r="Z28" s="870" t="s">
        <v>150</v>
      </c>
      <c r="AA28" s="870"/>
      <c r="AB28" s="870"/>
      <c r="AC28" s="870" t="s">
        <v>151</v>
      </c>
      <c r="AD28" s="870"/>
      <c r="AE28" s="870"/>
      <c r="AF28" s="870" t="s">
        <v>152</v>
      </c>
      <c r="AG28" s="870"/>
      <c r="AH28" s="871"/>
    </row>
    <row r="29" spans="1:34" s="79" customFormat="1" ht="15.65" customHeight="1" x14ac:dyDescent="0.3">
      <c r="A29" s="933"/>
      <c r="B29" s="864"/>
      <c r="C29" s="865"/>
      <c r="D29" s="865"/>
      <c r="E29" s="865"/>
      <c r="F29" s="865"/>
      <c r="G29" s="865"/>
      <c r="H29" s="865"/>
      <c r="I29" s="865"/>
      <c r="J29" s="866"/>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1"/>
    </row>
    <row r="30" spans="1:34" s="79" customFormat="1" ht="15.9" customHeight="1" x14ac:dyDescent="0.3">
      <c r="A30" s="933"/>
      <c r="B30" s="867"/>
      <c r="C30" s="868"/>
      <c r="D30" s="868"/>
      <c r="E30" s="868"/>
      <c r="F30" s="868"/>
      <c r="G30" s="868"/>
      <c r="H30" s="868"/>
      <c r="I30" s="868"/>
      <c r="J30" s="869"/>
      <c r="K30" s="855" t="s">
        <v>153</v>
      </c>
      <c r="L30" s="856"/>
      <c r="M30" s="856"/>
      <c r="N30" s="856"/>
      <c r="O30" s="856"/>
      <c r="P30" s="856"/>
      <c r="Q30" s="856"/>
      <c r="R30" s="856"/>
      <c r="S30" s="857"/>
      <c r="T30" s="858"/>
      <c r="U30" s="844"/>
      <c r="V30" s="844"/>
      <c r="W30" s="844"/>
      <c r="X30" s="844"/>
      <c r="Y30" s="844"/>
      <c r="Z30" s="844"/>
      <c r="AA30" s="844"/>
      <c r="AB30" s="844"/>
      <c r="AC30" s="844"/>
      <c r="AD30" s="844"/>
      <c r="AE30" s="844"/>
      <c r="AF30" s="844"/>
      <c r="AG30" s="844"/>
      <c r="AH30" s="845"/>
    </row>
    <row r="31" spans="1:34" s="79" customFormat="1" ht="15.9" customHeight="1" x14ac:dyDescent="0.3">
      <c r="A31" s="933"/>
      <c r="B31" s="859" t="s">
        <v>154</v>
      </c>
      <c r="C31" s="860"/>
      <c r="D31" s="840"/>
      <c r="E31" s="840"/>
      <c r="F31" s="840"/>
      <c r="G31" s="840"/>
      <c r="H31" s="840"/>
      <c r="I31" s="840"/>
      <c r="J31" s="840"/>
      <c r="K31" s="841"/>
      <c r="L31" s="842"/>
      <c r="M31" s="842"/>
      <c r="N31" s="842"/>
      <c r="O31" s="842"/>
      <c r="P31" s="843" t="s">
        <v>155</v>
      </c>
      <c r="Q31" s="843"/>
      <c r="R31" s="844"/>
      <c r="S31" s="844"/>
      <c r="T31" s="844"/>
      <c r="U31" s="844"/>
      <c r="V31" s="843" t="s">
        <v>156</v>
      </c>
      <c r="W31" s="843"/>
      <c r="X31" s="842"/>
      <c r="Y31" s="842"/>
      <c r="Z31" s="842"/>
      <c r="AA31" s="842"/>
      <c r="AB31" s="843" t="s">
        <v>155</v>
      </c>
      <c r="AC31" s="843"/>
      <c r="AD31" s="844"/>
      <c r="AE31" s="844"/>
      <c r="AF31" s="844"/>
      <c r="AG31" s="844"/>
      <c r="AH31" s="845"/>
    </row>
    <row r="32" spans="1:34" s="79" customFormat="1" ht="15.9" customHeight="1" x14ac:dyDescent="0.3">
      <c r="A32" s="933"/>
      <c r="B32" s="84"/>
      <c r="C32" s="85"/>
      <c r="D32" s="849" t="s">
        <v>157</v>
      </c>
      <c r="E32" s="849"/>
      <c r="F32" s="850"/>
      <c r="G32" s="846" t="s">
        <v>158</v>
      </c>
      <c r="H32" s="847"/>
      <c r="I32" s="847"/>
      <c r="J32" s="848"/>
      <c r="K32" s="841"/>
      <c r="L32" s="842"/>
      <c r="M32" s="842"/>
      <c r="N32" s="842"/>
      <c r="O32" s="842"/>
      <c r="P32" s="843" t="s">
        <v>155</v>
      </c>
      <c r="Q32" s="843"/>
      <c r="R32" s="844"/>
      <c r="S32" s="844"/>
      <c r="T32" s="844"/>
      <c r="U32" s="844"/>
      <c r="V32" s="843" t="s">
        <v>156</v>
      </c>
      <c r="W32" s="843"/>
      <c r="X32" s="842"/>
      <c r="Y32" s="842"/>
      <c r="Z32" s="842"/>
      <c r="AA32" s="842"/>
      <c r="AB32" s="843" t="s">
        <v>155</v>
      </c>
      <c r="AC32" s="843"/>
      <c r="AD32" s="844"/>
      <c r="AE32" s="844"/>
      <c r="AF32" s="844"/>
      <c r="AG32" s="844"/>
      <c r="AH32" s="845"/>
    </row>
    <row r="33" spans="1:34" s="79" customFormat="1" ht="15.9" customHeight="1" x14ac:dyDescent="0.3">
      <c r="A33" s="933"/>
      <c r="B33" s="84"/>
      <c r="C33" s="85"/>
      <c r="D33" s="851"/>
      <c r="E33" s="851"/>
      <c r="F33" s="852"/>
      <c r="G33" s="846" t="s">
        <v>151</v>
      </c>
      <c r="H33" s="847"/>
      <c r="I33" s="847"/>
      <c r="J33" s="848"/>
      <c r="K33" s="841"/>
      <c r="L33" s="842"/>
      <c r="M33" s="842"/>
      <c r="N33" s="842"/>
      <c r="O33" s="842"/>
      <c r="P33" s="843" t="s">
        <v>155</v>
      </c>
      <c r="Q33" s="843"/>
      <c r="R33" s="844"/>
      <c r="S33" s="844"/>
      <c r="T33" s="844"/>
      <c r="U33" s="844"/>
      <c r="V33" s="843" t="s">
        <v>156</v>
      </c>
      <c r="W33" s="843"/>
      <c r="X33" s="842"/>
      <c r="Y33" s="842"/>
      <c r="Z33" s="842"/>
      <c r="AA33" s="842"/>
      <c r="AB33" s="843" t="s">
        <v>155</v>
      </c>
      <c r="AC33" s="843"/>
      <c r="AD33" s="844"/>
      <c r="AE33" s="844"/>
      <c r="AF33" s="844"/>
      <c r="AG33" s="844"/>
      <c r="AH33" s="845"/>
    </row>
    <row r="34" spans="1:34" s="79" customFormat="1" ht="15.9" customHeight="1" x14ac:dyDescent="0.3">
      <c r="A34" s="919"/>
      <c r="B34" s="86"/>
      <c r="C34" s="87"/>
      <c r="D34" s="853"/>
      <c r="E34" s="853"/>
      <c r="F34" s="854"/>
      <c r="G34" s="846" t="s">
        <v>159</v>
      </c>
      <c r="H34" s="847"/>
      <c r="I34" s="847"/>
      <c r="J34" s="848"/>
      <c r="K34" s="841"/>
      <c r="L34" s="842"/>
      <c r="M34" s="842"/>
      <c r="N34" s="842"/>
      <c r="O34" s="842"/>
      <c r="P34" s="843" t="s">
        <v>155</v>
      </c>
      <c r="Q34" s="843"/>
      <c r="R34" s="844"/>
      <c r="S34" s="844"/>
      <c r="T34" s="844"/>
      <c r="U34" s="844"/>
      <c r="V34" s="843" t="s">
        <v>156</v>
      </c>
      <c r="W34" s="843"/>
      <c r="X34" s="842"/>
      <c r="Y34" s="842"/>
      <c r="Z34" s="842"/>
      <c r="AA34" s="842"/>
      <c r="AB34" s="843" t="s">
        <v>155</v>
      </c>
      <c r="AC34" s="843"/>
      <c r="AD34" s="844"/>
      <c r="AE34" s="844"/>
      <c r="AF34" s="844"/>
      <c r="AG34" s="844"/>
      <c r="AH34" s="845"/>
    </row>
    <row r="35" spans="1:34" s="79" customFormat="1" ht="16.399999999999999" customHeight="1" x14ac:dyDescent="0.3">
      <c r="A35" s="919"/>
      <c r="B35" s="839" t="s">
        <v>160</v>
      </c>
      <c r="C35" s="840"/>
      <c r="D35" s="840"/>
      <c r="E35" s="840"/>
      <c r="F35" s="840"/>
      <c r="G35" s="840"/>
      <c r="H35" s="840"/>
      <c r="I35" s="840"/>
      <c r="J35" s="840"/>
      <c r="K35" s="841"/>
      <c r="L35" s="842"/>
      <c r="M35" s="842"/>
      <c r="N35" s="842"/>
      <c r="O35" s="842"/>
      <c r="P35" s="843" t="s">
        <v>155</v>
      </c>
      <c r="Q35" s="843"/>
      <c r="R35" s="844"/>
      <c r="S35" s="844"/>
      <c r="T35" s="844"/>
      <c r="U35" s="844"/>
      <c r="V35" s="843" t="s">
        <v>156</v>
      </c>
      <c r="W35" s="843"/>
      <c r="X35" s="842"/>
      <c r="Y35" s="842"/>
      <c r="Z35" s="842"/>
      <c r="AA35" s="842"/>
      <c r="AB35" s="843" t="s">
        <v>155</v>
      </c>
      <c r="AC35" s="843"/>
      <c r="AD35" s="844"/>
      <c r="AE35" s="844"/>
      <c r="AF35" s="844"/>
      <c r="AG35" s="844"/>
      <c r="AH35" s="845"/>
    </row>
    <row r="36" spans="1:34" s="79" customFormat="1" ht="16.399999999999999" customHeight="1" thickBot="1" x14ac:dyDescent="0.35">
      <c r="A36" s="919"/>
      <c r="B36" s="827" t="s">
        <v>161</v>
      </c>
      <c r="C36" s="828"/>
      <c r="D36" s="828"/>
      <c r="E36" s="828"/>
      <c r="F36" s="828"/>
      <c r="G36" s="828"/>
      <c r="H36" s="828"/>
      <c r="I36" s="828"/>
      <c r="J36" s="828"/>
      <c r="K36" s="829"/>
      <c r="L36" s="830"/>
      <c r="M36" s="830"/>
      <c r="N36" s="830"/>
      <c r="O36" s="830"/>
      <c r="P36" s="830"/>
      <c r="Q36" s="830"/>
      <c r="R36" s="830"/>
      <c r="S36" s="830"/>
      <c r="T36" s="831" t="s">
        <v>162</v>
      </c>
      <c r="U36" s="831"/>
      <c r="V36" s="1586"/>
      <c r="W36" s="832"/>
      <c r="X36" s="832"/>
      <c r="Y36" s="832"/>
      <c r="Z36" s="832"/>
      <c r="AA36" s="832"/>
      <c r="AB36" s="832"/>
      <c r="AC36" s="832"/>
      <c r="AD36" s="832"/>
      <c r="AE36" s="832"/>
      <c r="AF36" s="832"/>
      <c r="AG36" s="832"/>
      <c r="AH36" s="833"/>
    </row>
    <row r="37" spans="1:34" s="79" customFormat="1" ht="14.25" customHeight="1" x14ac:dyDescent="0.3">
      <c r="A37" s="918" t="s">
        <v>163</v>
      </c>
      <c r="B37" s="922" t="s">
        <v>134</v>
      </c>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3"/>
    </row>
    <row r="38" spans="1:34" s="79" customFormat="1" ht="21.15" customHeight="1" x14ac:dyDescent="0.3">
      <c r="A38" s="919"/>
      <c r="B38" s="924" t="s">
        <v>135</v>
      </c>
      <c r="C38" s="925"/>
      <c r="D38" s="925"/>
      <c r="E38" s="925"/>
      <c r="F38" s="925"/>
      <c r="G38" s="925"/>
      <c r="H38" s="925"/>
      <c r="I38" s="925"/>
      <c r="J38" s="926"/>
      <c r="K38" s="898" t="s">
        <v>136</v>
      </c>
      <c r="L38" s="899"/>
      <c r="M38" s="899"/>
      <c r="N38" s="899"/>
      <c r="O38" s="899"/>
      <c r="P38" s="900"/>
      <c r="Q38" s="898" t="s">
        <v>137</v>
      </c>
      <c r="R38" s="899"/>
      <c r="S38" s="899"/>
      <c r="T38" s="899"/>
      <c r="U38" s="899"/>
      <c r="V38" s="899"/>
      <c r="W38" s="903" t="s">
        <v>138</v>
      </c>
      <c r="X38" s="903"/>
      <c r="Y38" s="903"/>
      <c r="Z38" s="903"/>
      <c r="AA38" s="903"/>
      <c r="AB38" s="903"/>
      <c r="AC38" s="930" t="s">
        <v>139</v>
      </c>
      <c r="AD38" s="899"/>
      <c r="AE38" s="899"/>
      <c r="AF38" s="899"/>
      <c r="AG38" s="899"/>
      <c r="AH38" s="917"/>
    </row>
    <row r="39" spans="1:34" s="79" customFormat="1" ht="16.399999999999999" customHeight="1" x14ac:dyDescent="0.3">
      <c r="A39" s="919"/>
      <c r="B39" s="927"/>
      <c r="C39" s="928"/>
      <c r="D39" s="928"/>
      <c r="E39" s="928"/>
      <c r="F39" s="928"/>
      <c r="G39" s="928"/>
      <c r="H39" s="928"/>
      <c r="I39" s="928"/>
      <c r="J39" s="929"/>
      <c r="K39" s="898" t="s">
        <v>140</v>
      </c>
      <c r="L39" s="899"/>
      <c r="M39" s="900"/>
      <c r="N39" s="898" t="s">
        <v>141</v>
      </c>
      <c r="O39" s="899"/>
      <c r="P39" s="900"/>
      <c r="Q39" s="898" t="s">
        <v>140</v>
      </c>
      <c r="R39" s="899"/>
      <c r="S39" s="900"/>
      <c r="T39" s="898" t="s">
        <v>141</v>
      </c>
      <c r="U39" s="899"/>
      <c r="V39" s="900"/>
      <c r="W39" s="898" t="s">
        <v>140</v>
      </c>
      <c r="X39" s="899"/>
      <c r="Y39" s="900"/>
      <c r="Z39" s="898" t="s">
        <v>141</v>
      </c>
      <c r="AA39" s="899"/>
      <c r="AB39" s="900"/>
      <c r="AC39" s="898" t="s">
        <v>140</v>
      </c>
      <c r="AD39" s="899"/>
      <c r="AE39" s="900"/>
      <c r="AF39" s="898" t="s">
        <v>141</v>
      </c>
      <c r="AG39" s="899"/>
      <c r="AH39" s="917"/>
    </row>
    <row r="40" spans="1:34" s="79" customFormat="1" ht="16.399999999999999" customHeight="1" x14ac:dyDescent="0.3">
      <c r="A40" s="919"/>
      <c r="B40" s="916" t="s">
        <v>142</v>
      </c>
      <c r="C40" s="899"/>
      <c r="D40" s="899"/>
      <c r="E40" s="899"/>
      <c r="F40" s="899"/>
      <c r="G40" s="899"/>
      <c r="H40" s="899"/>
      <c r="I40" s="899"/>
      <c r="J40" s="900"/>
      <c r="K40" s="898"/>
      <c r="L40" s="899"/>
      <c r="M40" s="900"/>
      <c r="N40" s="898"/>
      <c r="O40" s="899"/>
      <c r="P40" s="900"/>
      <c r="Q40" s="898"/>
      <c r="R40" s="899"/>
      <c r="S40" s="900"/>
      <c r="T40" s="898"/>
      <c r="U40" s="899"/>
      <c r="V40" s="900"/>
      <c r="W40" s="898"/>
      <c r="X40" s="899"/>
      <c r="Y40" s="900"/>
      <c r="Z40" s="898"/>
      <c r="AA40" s="899"/>
      <c r="AB40" s="900"/>
      <c r="AC40" s="898"/>
      <c r="AD40" s="899"/>
      <c r="AE40" s="900"/>
      <c r="AF40" s="898"/>
      <c r="AG40" s="899"/>
      <c r="AH40" s="917"/>
    </row>
    <row r="41" spans="1:34" s="79" customFormat="1" ht="16.399999999999999" customHeight="1" x14ac:dyDescent="0.3">
      <c r="A41" s="919"/>
      <c r="B41" s="916" t="s">
        <v>143</v>
      </c>
      <c r="C41" s="899"/>
      <c r="D41" s="899"/>
      <c r="E41" s="899"/>
      <c r="F41" s="899"/>
      <c r="G41" s="899"/>
      <c r="H41" s="899"/>
      <c r="I41" s="899"/>
      <c r="J41" s="900"/>
      <c r="K41" s="898"/>
      <c r="L41" s="899"/>
      <c r="M41" s="900"/>
      <c r="N41" s="898"/>
      <c r="O41" s="899"/>
      <c r="P41" s="900"/>
      <c r="Q41" s="898"/>
      <c r="R41" s="899"/>
      <c r="S41" s="900"/>
      <c r="T41" s="898"/>
      <c r="U41" s="899"/>
      <c r="V41" s="900"/>
      <c r="W41" s="898"/>
      <c r="X41" s="899"/>
      <c r="Y41" s="900"/>
      <c r="Z41" s="898"/>
      <c r="AA41" s="899"/>
      <c r="AB41" s="900"/>
      <c r="AC41" s="898"/>
      <c r="AD41" s="899"/>
      <c r="AE41" s="900"/>
      <c r="AF41" s="898"/>
      <c r="AG41" s="899"/>
      <c r="AH41" s="917"/>
    </row>
    <row r="42" spans="1:34" s="79" customFormat="1" ht="14.25" customHeight="1" x14ac:dyDescent="0.3">
      <c r="A42" s="919"/>
      <c r="B42" s="914" t="s">
        <v>128</v>
      </c>
      <c r="C42" s="914"/>
      <c r="D42" s="914"/>
      <c r="E42" s="914"/>
      <c r="F42" s="914"/>
      <c r="G42" s="914"/>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5"/>
    </row>
    <row r="43" spans="1:34" s="79" customFormat="1" ht="16.399999999999999" customHeight="1" x14ac:dyDescent="0.3">
      <c r="A43" s="933"/>
      <c r="B43" s="861" t="s">
        <v>144</v>
      </c>
      <c r="C43" s="862"/>
      <c r="D43" s="862"/>
      <c r="E43" s="862"/>
      <c r="F43" s="862"/>
      <c r="G43" s="862"/>
      <c r="H43" s="862"/>
      <c r="I43" s="862"/>
      <c r="J43" s="863"/>
      <c r="K43" s="870" t="s">
        <v>145</v>
      </c>
      <c r="L43" s="870"/>
      <c r="M43" s="870"/>
      <c r="N43" s="870" t="s">
        <v>146</v>
      </c>
      <c r="O43" s="870"/>
      <c r="P43" s="870"/>
      <c r="Q43" s="870" t="s">
        <v>147</v>
      </c>
      <c r="R43" s="870"/>
      <c r="S43" s="870"/>
      <c r="T43" s="870" t="s">
        <v>148</v>
      </c>
      <c r="U43" s="870"/>
      <c r="V43" s="870"/>
      <c r="W43" s="870" t="s">
        <v>149</v>
      </c>
      <c r="X43" s="870"/>
      <c r="Y43" s="870"/>
      <c r="Z43" s="870" t="s">
        <v>150</v>
      </c>
      <c r="AA43" s="870"/>
      <c r="AB43" s="870"/>
      <c r="AC43" s="870" t="s">
        <v>151</v>
      </c>
      <c r="AD43" s="870"/>
      <c r="AE43" s="870"/>
      <c r="AF43" s="870" t="s">
        <v>152</v>
      </c>
      <c r="AG43" s="870"/>
      <c r="AH43" s="871"/>
    </row>
    <row r="44" spans="1:34" s="79" customFormat="1" ht="15.65" customHeight="1" x14ac:dyDescent="0.3">
      <c r="A44" s="933"/>
      <c r="B44" s="864"/>
      <c r="C44" s="865"/>
      <c r="D44" s="865"/>
      <c r="E44" s="865"/>
      <c r="F44" s="865"/>
      <c r="G44" s="865"/>
      <c r="H44" s="865"/>
      <c r="I44" s="865"/>
      <c r="J44" s="866"/>
      <c r="K44" s="870"/>
      <c r="L44" s="870"/>
      <c r="M44" s="870"/>
      <c r="N44" s="870"/>
      <c r="O44" s="870"/>
      <c r="P44" s="870"/>
      <c r="Q44" s="870"/>
      <c r="R44" s="870"/>
      <c r="S44" s="870"/>
      <c r="T44" s="870"/>
      <c r="U44" s="870"/>
      <c r="V44" s="870"/>
      <c r="W44" s="870"/>
      <c r="X44" s="870"/>
      <c r="Y44" s="870"/>
      <c r="Z44" s="870"/>
      <c r="AA44" s="870"/>
      <c r="AB44" s="870"/>
      <c r="AC44" s="870"/>
      <c r="AD44" s="870"/>
      <c r="AE44" s="870"/>
      <c r="AF44" s="870"/>
      <c r="AG44" s="870"/>
      <c r="AH44" s="871"/>
    </row>
    <row r="45" spans="1:34" s="79" customFormat="1" ht="15.9" customHeight="1" x14ac:dyDescent="0.3">
      <c r="A45" s="933"/>
      <c r="B45" s="867"/>
      <c r="C45" s="868"/>
      <c r="D45" s="868"/>
      <c r="E45" s="868"/>
      <c r="F45" s="868"/>
      <c r="G45" s="868"/>
      <c r="H45" s="868"/>
      <c r="I45" s="868"/>
      <c r="J45" s="869"/>
      <c r="K45" s="855" t="s">
        <v>153</v>
      </c>
      <c r="L45" s="856"/>
      <c r="M45" s="856"/>
      <c r="N45" s="856"/>
      <c r="O45" s="856"/>
      <c r="P45" s="856"/>
      <c r="Q45" s="856"/>
      <c r="R45" s="856"/>
      <c r="S45" s="857"/>
      <c r="T45" s="858"/>
      <c r="U45" s="844"/>
      <c r="V45" s="844"/>
      <c r="W45" s="844"/>
      <c r="X45" s="844"/>
      <c r="Y45" s="844"/>
      <c r="Z45" s="844"/>
      <c r="AA45" s="844"/>
      <c r="AB45" s="844"/>
      <c r="AC45" s="844"/>
      <c r="AD45" s="844"/>
      <c r="AE45" s="844"/>
      <c r="AF45" s="844"/>
      <c r="AG45" s="844"/>
      <c r="AH45" s="845"/>
    </row>
    <row r="46" spans="1:34" s="79" customFormat="1" ht="15.9" customHeight="1" x14ac:dyDescent="0.3">
      <c r="A46" s="933"/>
      <c r="B46" s="859" t="s">
        <v>154</v>
      </c>
      <c r="C46" s="860"/>
      <c r="D46" s="840"/>
      <c r="E46" s="840"/>
      <c r="F46" s="840"/>
      <c r="G46" s="840"/>
      <c r="H46" s="840"/>
      <c r="I46" s="840"/>
      <c r="J46" s="840"/>
      <c r="K46" s="841"/>
      <c r="L46" s="842"/>
      <c r="M46" s="842"/>
      <c r="N46" s="842"/>
      <c r="O46" s="842"/>
      <c r="P46" s="843" t="s">
        <v>155</v>
      </c>
      <c r="Q46" s="843"/>
      <c r="R46" s="844"/>
      <c r="S46" s="844"/>
      <c r="T46" s="844"/>
      <c r="U46" s="844"/>
      <c r="V46" s="843" t="s">
        <v>156</v>
      </c>
      <c r="W46" s="843"/>
      <c r="X46" s="842"/>
      <c r="Y46" s="842"/>
      <c r="Z46" s="842"/>
      <c r="AA46" s="842"/>
      <c r="AB46" s="843" t="s">
        <v>155</v>
      </c>
      <c r="AC46" s="843"/>
      <c r="AD46" s="844"/>
      <c r="AE46" s="844"/>
      <c r="AF46" s="844"/>
      <c r="AG46" s="844"/>
      <c r="AH46" s="845"/>
    </row>
    <row r="47" spans="1:34" s="79" customFormat="1" ht="15.9" customHeight="1" x14ac:dyDescent="0.3">
      <c r="A47" s="933"/>
      <c r="B47" s="84"/>
      <c r="C47" s="85"/>
      <c r="D47" s="849" t="s">
        <v>157</v>
      </c>
      <c r="E47" s="849"/>
      <c r="F47" s="850"/>
      <c r="G47" s="846" t="s">
        <v>158</v>
      </c>
      <c r="H47" s="847"/>
      <c r="I47" s="847"/>
      <c r="J47" s="848"/>
      <c r="K47" s="841"/>
      <c r="L47" s="842"/>
      <c r="M47" s="842"/>
      <c r="N47" s="842"/>
      <c r="O47" s="842"/>
      <c r="P47" s="843" t="s">
        <v>155</v>
      </c>
      <c r="Q47" s="843"/>
      <c r="R47" s="844"/>
      <c r="S47" s="844"/>
      <c r="T47" s="844"/>
      <c r="U47" s="844"/>
      <c r="V47" s="843" t="s">
        <v>156</v>
      </c>
      <c r="W47" s="843"/>
      <c r="X47" s="842"/>
      <c r="Y47" s="842"/>
      <c r="Z47" s="842"/>
      <c r="AA47" s="842"/>
      <c r="AB47" s="843" t="s">
        <v>155</v>
      </c>
      <c r="AC47" s="843"/>
      <c r="AD47" s="844"/>
      <c r="AE47" s="844"/>
      <c r="AF47" s="844"/>
      <c r="AG47" s="844"/>
      <c r="AH47" s="845"/>
    </row>
    <row r="48" spans="1:34" s="79" customFormat="1" ht="15.9" customHeight="1" x14ac:dyDescent="0.3">
      <c r="A48" s="933"/>
      <c r="B48" s="84"/>
      <c r="C48" s="85"/>
      <c r="D48" s="851"/>
      <c r="E48" s="851"/>
      <c r="F48" s="852"/>
      <c r="G48" s="846" t="s">
        <v>151</v>
      </c>
      <c r="H48" s="847"/>
      <c r="I48" s="847"/>
      <c r="J48" s="848"/>
      <c r="K48" s="841"/>
      <c r="L48" s="842"/>
      <c r="M48" s="842"/>
      <c r="N48" s="842"/>
      <c r="O48" s="842"/>
      <c r="P48" s="843" t="s">
        <v>155</v>
      </c>
      <c r="Q48" s="843"/>
      <c r="R48" s="844"/>
      <c r="S48" s="844"/>
      <c r="T48" s="844"/>
      <c r="U48" s="844"/>
      <c r="V48" s="843" t="s">
        <v>156</v>
      </c>
      <c r="W48" s="843"/>
      <c r="X48" s="842"/>
      <c r="Y48" s="842"/>
      <c r="Z48" s="842"/>
      <c r="AA48" s="842"/>
      <c r="AB48" s="843" t="s">
        <v>155</v>
      </c>
      <c r="AC48" s="843"/>
      <c r="AD48" s="844"/>
      <c r="AE48" s="844"/>
      <c r="AF48" s="844"/>
      <c r="AG48" s="844"/>
      <c r="AH48" s="845"/>
    </row>
    <row r="49" spans="1:34" s="79" customFormat="1" ht="15.9" customHeight="1" x14ac:dyDescent="0.3">
      <c r="A49" s="933"/>
      <c r="B49" s="86"/>
      <c r="C49" s="87"/>
      <c r="D49" s="853"/>
      <c r="E49" s="853"/>
      <c r="F49" s="854"/>
      <c r="G49" s="846" t="s">
        <v>159</v>
      </c>
      <c r="H49" s="847"/>
      <c r="I49" s="847"/>
      <c r="J49" s="848"/>
      <c r="K49" s="841"/>
      <c r="L49" s="842"/>
      <c r="M49" s="842"/>
      <c r="N49" s="842"/>
      <c r="O49" s="842"/>
      <c r="P49" s="843" t="s">
        <v>155</v>
      </c>
      <c r="Q49" s="843"/>
      <c r="R49" s="844"/>
      <c r="S49" s="844"/>
      <c r="T49" s="844"/>
      <c r="U49" s="844"/>
      <c r="V49" s="843" t="s">
        <v>156</v>
      </c>
      <c r="W49" s="843"/>
      <c r="X49" s="842"/>
      <c r="Y49" s="842"/>
      <c r="Z49" s="842"/>
      <c r="AA49" s="842"/>
      <c r="AB49" s="843" t="s">
        <v>155</v>
      </c>
      <c r="AC49" s="843"/>
      <c r="AD49" s="844"/>
      <c r="AE49" s="844"/>
      <c r="AF49" s="844"/>
      <c r="AG49" s="844"/>
      <c r="AH49" s="845"/>
    </row>
    <row r="50" spans="1:34" s="79" customFormat="1" ht="16.399999999999999" customHeight="1" x14ac:dyDescent="0.3">
      <c r="A50" s="933"/>
      <c r="B50" s="839" t="s">
        <v>160</v>
      </c>
      <c r="C50" s="840"/>
      <c r="D50" s="840"/>
      <c r="E50" s="840"/>
      <c r="F50" s="840"/>
      <c r="G50" s="840"/>
      <c r="H50" s="840"/>
      <c r="I50" s="840"/>
      <c r="J50" s="840"/>
      <c r="K50" s="841"/>
      <c r="L50" s="842"/>
      <c r="M50" s="842"/>
      <c r="N50" s="842"/>
      <c r="O50" s="842"/>
      <c r="P50" s="843" t="s">
        <v>155</v>
      </c>
      <c r="Q50" s="843"/>
      <c r="R50" s="844"/>
      <c r="S50" s="844"/>
      <c r="T50" s="844"/>
      <c r="U50" s="844"/>
      <c r="V50" s="843" t="s">
        <v>156</v>
      </c>
      <c r="W50" s="843"/>
      <c r="X50" s="842"/>
      <c r="Y50" s="842"/>
      <c r="Z50" s="842"/>
      <c r="AA50" s="842"/>
      <c r="AB50" s="843" t="s">
        <v>155</v>
      </c>
      <c r="AC50" s="843"/>
      <c r="AD50" s="844"/>
      <c r="AE50" s="844"/>
      <c r="AF50" s="844"/>
      <c r="AG50" s="844"/>
      <c r="AH50" s="845"/>
    </row>
    <row r="51" spans="1:34" s="79" customFormat="1" ht="16.399999999999999" customHeight="1" thickBot="1" x14ac:dyDescent="0.35">
      <c r="A51" s="933"/>
      <c r="B51" s="827" t="s">
        <v>161</v>
      </c>
      <c r="C51" s="828"/>
      <c r="D51" s="828"/>
      <c r="E51" s="828"/>
      <c r="F51" s="828"/>
      <c r="G51" s="828"/>
      <c r="H51" s="828"/>
      <c r="I51" s="828"/>
      <c r="J51" s="828"/>
      <c r="K51" s="829"/>
      <c r="L51" s="830"/>
      <c r="M51" s="830"/>
      <c r="N51" s="830"/>
      <c r="O51" s="830"/>
      <c r="P51" s="830"/>
      <c r="Q51" s="830"/>
      <c r="R51" s="830"/>
      <c r="S51" s="830"/>
      <c r="T51" s="831" t="s">
        <v>162</v>
      </c>
      <c r="U51" s="831"/>
      <c r="V51" s="1586"/>
      <c r="W51" s="832"/>
      <c r="X51" s="832"/>
      <c r="Y51" s="832"/>
      <c r="Z51" s="832"/>
      <c r="AA51" s="832"/>
      <c r="AB51" s="832"/>
      <c r="AC51" s="832"/>
      <c r="AD51" s="832"/>
      <c r="AE51" s="832"/>
      <c r="AF51" s="832"/>
      <c r="AG51" s="832"/>
      <c r="AH51" s="833"/>
    </row>
    <row r="52" spans="1:34" s="79" customFormat="1" ht="14.25" customHeight="1" x14ac:dyDescent="0.3">
      <c r="A52" s="918" t="s">
        <v>164</v>
      </c>
      <c r="B52" s="921" t="s">
        <v>134</v>
      </c>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3"/>
    </row>
    <row r="53" spans="1:34" s="79" customFormat="1" ht="21.15" customHeight="1" x14ac:dyDescent="0.3">
      <c r="A53" s="919"/>
      <c r="B53" s="924" t="s">
        <v>135</v>
      </c>
      <c r="C53" s="925"/>
      <c r="D53" s="925"/>
      <c r="E53" s="925"/>
      <c r="F53" s="925"/>
      <c r="G53" s="925"/>
      <c r="H53" s="925"/>
      <c r="I53" s="925"/>
      <c r="J53" s="926"/>
      <c r="K53" s="898" t="s">
        <v>136</v>
      </c>
      <c r="L53" s="899"/>
      <c r="M53" s="899"/>
      <c r="N53" s="899"/>
      <c r="O53" s="899"/>
      <c r="P53" s="900"/>
      <c r="Q53" s="898" t="s">
        <v>137</v>
      </c>
      <c r="R53" s="899"/>
      <c r="S53" s="899"/>
      <c r="T53" s="899"/>
      <c r="U53" s="899"/>
      <c r="V53" s="900"/>
      <c r="W53" s="898" t="s">
        <v>138</v>
      </c>
      <c r="X53" s="899"/>
      <c r="Y53" s="899"/>
      <c r="Z53" s="899"/>
      <c r="AA53" s="899"/>
      <c r="AB53" s="900"/>
      <c r="AC53" s="930" t="s">
        <v>139</v>
      </c>
      <c r="AD53" s="931"/>
      <c r="AE53" s="931"/>
      <c r="AF53" s="931"/>
      <c r="AG53" s="931"/>
      <c r="AH53" s="932"/>
    </row>
    <row r="54" spans="1:34" s="79" customFormat="1" ht="16.399999999999999" customHeight="1" x14ac:dyDescent="0.3">
      <c r="A54" s="919"/>
      <c r="B54" s="927"/>
      <c r="C54" s="928"/>
      <c r="D54" s="928"/>
      <c r="E54" s="928"/>
      <c r="F54" s="928"/>
      <c r="G54" s="928"/>
      <c r="H54" s="928"/>
      <c r="I54" s="928"/>
      <c r="J54" s="929"/>
      <c r="K54" s="898" t="s">
        <v>140</v>
      </c>
      <c r="L54" s="899"/>
      <c r="M54" s="900"/>
      <c r="N54" s="898" t="s">
        <v>141</v>
      </c>
      <c r="O54" s="899"/>
      <c r="P54" s="900"/>
      <c r="Q54" s="898" t="s">
        <v>140</v>
      </c>
      <c r="R54" s="899"/>
      <c r="S54" s="900"/>
      <c r="T54" s="898" t="s">
        <v>141</v>
      </c>
      <c r="U54" s="899"/>
      <c r="V54" s="900"/>
      <c r="W54" s="898" t="s">
        <v>140</v>
      </c>
      <c r="X54" s="899"/>
      <c r="Y54" s="900"/>
      <c r="Z54" s="898" t="s">
        <v>141</v>
      </c>
      <c r="AA54" s="899"/>
      <c r="AB54" s="900"/>
      <c r="AC54" s="898" t="s">
        <v>140</v>
      </c>
      <c r="AD54" s="899"/>
      <c r="AE54" s="900"/>
      <c r="AF54" s="898" t="s">
        <v>141</v>
      </c>
      <c r="AG54" s="899"/>
      <c r="AH54" s="917"/>
    </row>
    <row r="55" spans="1:34" s="79" customFormat="1" ht="16.399999999999999" customHeight="1" x14ac:dyDescent="0.3">
      <c r="A55" s="919"/>
      <c r="B55" s="916" t="s">
        <v>142</v>
      </c>
      <c r="C55" s="899"/>
      <c r="D55" s="899"/>
      <c r="E55" s="899"/>
      <c r="F55" s="899"/>
      <c r="G55" s="899"/>
      <c r="H55" s="899"/>
      <c r="I55" s="899"/>
      <c r="J55" s="900"/>
      <c r="K55" s="898"/>
      <c r="L55" s="899"/>
      <c r="M55" s="900"/>
      <c r="N55" s="898"/>
      <c r="O55" s="899"/>
      <c r="P55" s="900"/>
      <c r="Q55" s="898"/>
      <c r="R55" s="899"/>
      <c r="S55" s="900"/>
      <c r="T55" s="898"/>
      <c r="U55" s="899"/>
      <c r="V55" s="900"/>
      <c r="W55" s="898"/>
      <c r="X55" s="899"/>
      <c r="Y55" s="900"/>
      <c r="Z55" s="898"/>
      <c r="AA55" s="899"/>
      <c r="AB55" s="900"/>
      <c r="AC55" s="898"/>
      <c r="AD55" s="899"/>
      <c r="AE55" s="900"/>
      <c r="AF55" s="898"/>
      <c r="AG55" s="899"/>
      <c r="AH55" s="917"/>
    </row>
    <row r="56" spans="1:34" s="79" customFormat="1" ht="16.399999999999999" customHeight="1" x14ac:dyDescent="0.3">
      <c r="A56" s="919"/>
      <c r="B56" s="916" t="s">
        <v>143</v>
      </c>
      <c r="C56" s="899"/>
      <c r="D56" s="899"/>
      <c r="E56" s="899"/>
      <c r="F56" s="899"/>
      <c r="G56" s="899"/>
      <c r="H56" s="899"/>
      <c r="I56" s="899"/>
      <c r="J56" s="900"/>
      <c r="K56" s="898"/>
      <c r="L56" s="899"/>
      <c r="M56" s="900"/>
      <c r="N56" s="898"/>
      <c r="O56" s="899"/>
      <c r="P56" s="900"/>
      <c r="Q56" s="898"/>
      <c r="R56" s="899"/>
      <c r="S56" s="900"/>
      <c r="T56" s="898"/>
      <c r="U56" s="899"/>
      <c r="V56" s="900"/>
      <c r="W56" s="898"/>
      <c r="X56" s="899"/>
      <c r="Y56" s="900"/>
      <c r="Z56" s="898"/>
      <c r="AA56" s="899"/>
      <c r="AB56" s="900"/>
      <c r="AC56" s="898"/>
      <c r="AD56" s="899"/>
      <c r="AE56" s="900"/>
      <c r="AF56" s="898"/>
      <c r="AG56" s="899"/>
      <c r="AH56" s="917"/>
    </row>
    <row r="57" spans="1:34" s="79" customFormat="1" ht="14.25" customHeight="1" x14ac:dyDescent="0.3">
      <c r="A57" s="919"/>
      <c r="B57" s="913" t="s">
        <v>128</v>
      </c>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5"/>
    </row>
    <row r="58" spans="1:34" s="79" customFormat="1" ht="16.399999999999999" customHeight="1" x14ac:dyDescent="0.3">
      <c r="A58" s="919"/>
      <c r="B58" s="861" t="s">
        <v>144</v>
      </c>
      <c r="C58" s="862"/>
      <c r="D58" s="862"/>
      <c r="E58" s="862"/>
      <c r="F58" s="862"/>
      <c r="G58" s="862"/>
      <c r="H58" s="862"/>
      <c r="I58" s="862"/>
      <c r="J58" s="863"/>
      <c r="K58" s="870" t="s">
        <v>145</v>
      </c>
      <c r="L58" s="870"/>
      <c r="M58" s="870"/>
      <c r="N58" s="870" t="s">
        <v>146</v>
      </c>
      <c r="O58" s="870"/>
      <c r="P58" s="870"/>
      <c r="Q58" s="870" t="s">
        <v>147</v>
      </c>
      <c r="R58" s="870"/>
      <c r="S58" s="870"/>
      <c r="T58" s="870" t="s">
        <v>148</v>
      </c>
      <c r="U58" s="870"/>
      <c r="V58" s="870"/>
      <c r="W58" s="870" t="s">
        <v>149</v>
      </c>
      <c r="X58" s="870"/>
      <c r="Y58" s="870"/>
      <c r="Z58" s="870" t="s">
        <v>150</v>
      </c>
      <c r="AA58" s="870"/>
      <c r="AB58" s="870"/>
      <c r="AC58" s="870" t="s">
        <v>151</v>
      </c>
      <c r="AD58" s="870"/>
      <c r="AE58" s="870"/>
      <c r="AF58" s="870" t="s">
        <v>152</v>
      </c>
      <c r="AG58" s="870"/>
      <c r="AH58" s="871"/>
    </row>
    <row r="59" spans="1:34" s="79" customFormat="1" ht="15.65" customHeight="1" x14ac:dyDescent="0.3">
      <c r="A59" s="919"/>
      <c r="B59" s="864"/>
      <c r="C59" s="865"/>
      <c r="D59" s="865"/>
      <c r="E59" s="865"/>
      <c r="F59" s="865"/>
      <c r="G59" s="865"/>
      <c r="H59" s="865"/>
      <c r="I59" s="865"/>
      <c r="J59" s="866"/>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1"/>
    </row>
    <row r="60" spans="1:34" s="79" customFormat="1" ht="15.9" customHeight="1" x14ac:dyDescent="0.3">
      <c r="A60" s="919"/>
      <c r="B60" s="867"/>
      <c r="C60" s="868"/>
      <c r="D60" s="868"/>
      <c r="E60" s="868"/>
      <c r="F60" s="868"/>
      <c r="G60" s="868"/>
      <c r="H60" s="868"/>
      <c r="I60" s="868"/>
      <c r="J60" s="869"/>
      <c r="K60" s="855" t="s">
        <v>153</v>
      </c>
      <c r="L60" s="856"/>
      <c r="M60" s="856"/>
      <c r="N60" s="856"/>
      <c r="O60" s="856"/>
      <c r="P60" s="856"/>
      <c r="Q60" s="856"/>
      <c r="R60" s="856"/>
      <c r="S60" s="857"/>
      <c r="T60" s="858"/>
      <c r="U60" s="844"/>
      <c r="V60" s="844"/>
      <c r="W60" s="844"/>
      <c r="X60" s="844"/>
      <c r="Y60" s="844"/>
      <c r="Z60" s="844"/>
      <c r="AA60" s="844"/>
      <c r="AB60" s="844"/>
      <c r="AC60" s="844"/>
      <c r="AD60" s="844"/>
      <c r="AE60" s="844"/>
      <c r="AF60" s="844"/>
      <c r="AG60" s="844"/>
      <c r="AH60" s="845"/>
    </row>
    <row r="61" spans="1:34" s="79" customFormat="1" ht="15.9" customHeight="1" x14ac:dyDescent="0.3">
      <c r="A61" s="919"/>
      <c r="B61" s="859" t="s">
        <v>154</v>
      </c>
      <c r="C61" s="860"/>
      <c r="D61" s="840"/>
      <c r="E61" s="840"/>
      <c r="F61" s="840"/>
      <c r="G61" s="840"/>
      <c r="H61" s="840"/>
      <c r="I61" s="840"/>
      <c r="J61" s="840"/>
      <c r="K61" s="841"/>
      <c r="L61" s="842"/>
      <c r="M61" s="842"/>
      <c r="N61" s="842"/>
      <c r="O61" s="842"/>
      <c r="P61" s="843" t="s">
        <v>155</v>
      </c>
      <c r="Q61" s="843"/>
      <c r="R61" s="844"/>
      <c r="S61" s="844"/>
      <c r="T61" s="844"/>
      <c r="U61" s="844"/>
      <c r="V61" s="843" t="s">
        <v>156</v>
      </c>
      <c r="W61" s="843"/>
      <c r="X61" s="842"/>
      <c r="Y61" s="842"/>
      <c r="Z61" s="842"/>
      <c r="AA61" s="842"/>
      <c r="AB61" s="843" t="s">
        <v>155</v>
      </c>
      <c r="AC61" s="843"/>
      <c r="AD61" s="844"/>
      <c r="AE61" s="844"/>
      <c r="AF61" s="844"/>
      <c r="AG61" s="844"/>
      <c r="AH61" s="845"/>
    </row>
    <row r="62" spans="1:34" s="79" customFormat="1" ht="15.9" customHeight="1" x14ac:dyDescent="0.3">
      <c r="A62" s="919"/>
      <c r="B62" s="84"/>
      <c r="C62" s="85"/>
      <c r="D62" s="849" t="s">
        <v>157</v>
      </c>
      <c r="E62" s="849"/>
      <c r="F62" s="850"/>
      <c r="G62" s="846" t="s">
        <v>158</v>
      </c>
      <c r="H62" s="847"/>
      <c r="I62" s="847"/>
      <c r="J62" s="848"/>
      <c r="K62" s="841"/>
      <c r="L62" s="842"/>
      <c r="M62" s="842"/>
      <c r="N62" s="842"/>
      <c r="O62" s="842"/>
      <c r="P62" s="843" t="s">
        <v>155</v>
      </c>
      <c r="Q62" s="843"/>
      <c r="R62" s="844"/>
      <c r="S62" s="844"/>
      <c r="T62" s="844"/>
      <c r="U62" s="844"/>
      <c r="V62" s="843" t="s">
        <v>156</v>
      </c>
      <c r="W62" s="843"/>
      <c r="X62" s="842"/>
      <c r="Y62" s="842"/>
      <c r="Z62" s="842"/>
      <c r="AA62" s="842"/>
      <c r="AB62" s="843" t="s">
        <v>155</v>
      </c>
      <c r="AC62" s="843"/>
      <c r="AD62" s="844"/>
      <c r="AE62" s="844"/>
      <c r="AF62" s="844"/>
      <c r="AG62" s="844"/>
      <c r="AH62" s="845"/>
    </row>
    <row r="63" spans="1:34" s="79" customFormat="1" ht="15.9" customHeight="1" x14ac:dyDescent="0.3">
      <c r="A63" s="919"/>
      <c r="B63" s="84"/>
      <c r="C63" s="85"/>
      <c r="D63" s="851"/>
      <c r="E63" s="851"/>
      <c r="F63" s="852"/>
      <c r="G63" s="846" t="s">
        <v>151</v>
      </c>
      <c r="H63" s="847"/>
      <c r="I63" s="847"/>
      <c r="J63" s="848"/>
      <c r="K63" s="841"/>
      <c r="L63" s="842"/>
      <c r="M63" s="842"/>
      <c r="N63" s="842"/>
      <c r="O63" s="842"/>
      <c r="P63" s="843" t="s">
        <v>155</v>
      </c>
      <c r="Q63" s="843"/>
      <c r="R63" s="844"/>
      <c r="S63" s="844"/>
      <c r="T63" s="844"/>
      <c r="U63" s="844"/>
      <c r="V63" s="843" t="s">
        <v>156</v>
      </c>
      <c r="W63" s="843"/>
      <c r="X63" s="842"/>
      <c r="Y63" s="842"/>
      <c r="Z63" s="842"/>
      <c r="AA63" s="842"/>
      <c r="AB63" s="843" t="s">
        <v>155</v>
      </c>
      <c r="AC63" s="843"/>
      <c r="AD63" s="844"/>
      <c r="AE63" s="844"/>
      <c r="AF63" s="844"/>
      <c r="AG63" s="844"/>
      <c r="AH63" s="845"/>
    </row>
    <row r="64" spans="1:34" s="79" customFormat="1" ht="15.9" customHeight="1" x14ac:dyDescent="0.3">
      <c r="A64" s="919"/>
      <c r="B64" s="86"/>
      <c r="C64" s="87"/>
      <c r="D64" s="853"/>
      <c r="E64" s="853"/>
      <c r="F64" s="854"/>
      <c r="G64" s="846" t="s">
        <v>159</v>
      </c>
      <c r="H64" s="847"/>
      <c r="I64" s="847"/>
      <c r="J64" s="848"/>
      <c r="K64" s="841"/>
      <c r="L64" s="842"/>
      <c r="M64" s="842"/>
      <c r="N64" s="842"/>
      <c r="O64" s="842"/>
      <c r="P64" s="843" t="s">
        <v>155</v>
      </c>
      <c r="Q64" s="843"/>
      <c r="R64" s="844"/>
      <c r="S64" s="844"/>
      <c r="T64" s="844"/>
      <c r="U64" s="844"/>
      <c r="V64" s="843" t="s">
        <v>156</v>
      </c>
      <c r="W64" s="843"/>
      <c r="X64" s="842"/>
      <c r="Y64" s="842"/>
      <c r="Z64" s="842"/>
      <c r="AA64" s="842"/>
      <c r="AB64" s="843" t="s">
        <v>155</v>
      </c>
      <c r="AC64" s="843"/>
      <c r="AD64" s="844"/>
      <c r="AE64" s="844"/>
      <c r="AF64" s="844"/>
      <c r="AG64" s="844"/>
      <c r="AH64" s="845"/>
    </row>
    <row r="65" spans="1:34" s="79" customFormat="1" ht="16.399999999999999" customHeight="1" x14ac:dyDescent="0.3">
      <c r="A65" s="919"/>
      <c r="B65" s="839" t="s">
        <v>160</v>
      </c>
      <c r="C65" s="840"/>
      <c r="D65" s="840"/>
      <c r="E65" s="840"/>
      <c r="F65" s="840"/>
      <c r="G65" s="840"/>
      <c r="H65" s="840"/>
      <c r="I65" s="840"/>
      <c r="J65" s="840"/>
      <c r="K65" s="841"/>
      <c r="L65" s="842"/>
      <c r="M65" s="842"/>
      <c r="N65" s="842"/>
      <c r="O65" s="842"/>
      <c r="P65" s="843" t="s">
        <v>155</v>
      </c>
      <c r="Q65" s="843"/>
      <c r="R65" s="844"/>
      <c r="S65" s="844"/>
      <c r="T65" s="844"/>
      <c r="U65" s="844"/>
      <c r="V65" s="843" t="s">
        <v>156</v>
      </c>
      <c r="W65" s="843"/>
      <c r="X65" s="842"/>
      <c r="Y65" s="842"/>
      <c r="Z65" s="842"/>
      <c r="AA65" s="842"/>
      <c r="AB65" s="843" t="s">
        <v>155</v>
      </c>
      <c r="AC65" s="843"/>
      <c r="AD65" s="844"/>
      <c r="AE65" s="844"/>
      <c r="AF65" s="844"/>
      <c r="AG65" s="844"/>
      <c r="AH65" s="845"/>
    </row>
    <row r="66" spans="1:34" s="79" customFormat="1" ht="16.399999999999999" customHeight="1" thickBot="1" x14ac:dyDescent="0.35">
      <c r="A66" s="920"/>
      <c r="B66" s="827" t="s">
        <v>161</v>
      </c>
      <c r="C66" s="828"/>
      <c r="D66" s="828"/>
      <c r="E66" s="828"/>
      <c r="F66" s="828"/>
      <c r="G66" s="828"/>
      <c r="H66" s="828"/>
      <c r="I66" s="828"/>
      <c r="J66" s="828"/>
      <c r="K66" s="829"/>
      <c r="L66" s="830"/>
      <c r="M66" s="830"/>
      <c r="N66" s="830"/>
      <c r="O66" s="830"/>
      <c r="P66" s="830"/>
      <c r="Q66" s="830"/>
      <c r="R66" s="830"/>
      <c r="S66" s="830"/>
      <c r="T66" s="831" t="s">
        <v>162</v>
      </c>
      <c r="U66" s="831"/>
      <c r="V66" s="1586"/>
      <c r="W66" s="832"/>
      <c r="X66" s="832"/>
      <c r="Y66" s="832"/>
      <c r="Z66" s="832"/>
      <c r="AA66" s="832"/>
      <c r="AB66" s="832"/>
      <c r="AC66" s="832"/>
      <c r="AD66" s="832"/>
      <c r="AE66" s="832"/>
      <c r="AF66" s="832"/>
      <c r="AG66" s="832"/>
      <c r="AH66" s="833"/>
    </row>
    <row r="67" spans="1:34" s="79" customFormat="1" ht="15.9" customHeight="1" thickBot="1" x14ac:dyDescent="0.35">
      <c r="A67" s="883" t="s">
        <v>3</v>
      </c>
      <c r="B67" s="879"/>
      <c r="C67" s="879"/>
      <c r="D67" s="879"/>
      <c r="E67" s="879"/>
      <c r="F67" s="879"/>
      <c r="G67" s="884"/>
      <c r="H67" s="836" t="s">
        <v>165</v>
      </c>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8"/>
    </row>
    <row r="68" spans="1:34" s="79" customFormat="1" ht="15.9" customHeight="1" x14ac:dyDescent="0.3"/>
    <row r="69" spans="1:34" s="79" customFormat="1" ht="15.9" customHeight="1" thickBot="1" x14ac:dyDescent="0.25">
      <c r="A69" s="885" t="s">
        <v>166</v>
      </c>
      <c r="B69" s="885"/>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row>
    <row r="70" spans="1:34" s="79" customFormat="1" ht="15.9" customHeight="1" x14ac:dyDescent="0.3">
      <c r="A70" s="886" t="s">
        <v>167</v>
      </c>
      <c r="B70" s="887"/>
      <c r="C70" s="892" t="s">
        <v>46</v>
      </c>
      <c r="D70" s="893"/>
      <c r="E70" s="893"/>
      <c r="F70" s="893"/>
      <c r="G70" s="894"/>
      <c r="H70" s="895"/>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7"/>
    </row>
    <row r="71" spans="1:34" s="79" customFormat="1" ht="15.9" customHeight="1" x14ac:dyDescent="0.3">
      <c r="A71" s="888"/>
      <c r="B71" s="889"/>
      <c r="C71" s="898" t="s">
        <v>123</v>
      </c>
      <c r="D71" s="899"/>
      <c r="E71" s="899"/>
      <c r="F71" s="899"/>
      <c r="G71" s="900"/>
      <c r="H71" s="901"/>
      <c r="I71" s="901"/>
      <c r="J71" s="901"/>
      <c r="K71" s="901"/>
      <c r="L71" s="901"/>
      <c r="M71" s="901"/>
      <c r="N71" s="901"/>
      <c r="O71" s="901"/>
      <c r="P71" s="901"/>
      <c r="Q71" s="901"/>
      <c r="R71" s="901"/>
      <c r="S71" s="901"/>
      <c r="T71" s="901"/>
      <c r="U71" s="901"/>
      <c r="V71" s="901"/>
      <c r="W71" s="901"/>
      <c r="X71" s="901"/>
      <c r="Y71" s="901"/>
      <c r="Z71" s="901"/>
      <c r="AA71" s="901"/>
      <c r="AB71" s="901"/>
      <c r="AC71" s="901"/>
      <c r="AD71" s="901"/>
      <c r="AE71" s="901"/>
      <c r="AF71" s="901"/>
      <c r="AG71" s="901"/>
      <c r="AH71" s="902"/>
    </row>
    <row r="72" spans="1:34" s="79" customFormat="1" ht="16.399999999999999" customHeight="1" x14ac:dyDescent="0.3">
      <c r="A72" s="888"/>
      <c r="B72" s="889"/>
      <c r="C72" s="903" t="s">
        <v>39</v>
      </c>
      <c r="D72" s="903"/>
      <c r="E72" s="903"/>
      <c r="F72" s="903"/>
      <c r="G72" s="903"/>
      <c r="H72" s="709" t="s">
        <v>49</v>
      </c>
      <c r="I72" s="710"/>
      <c r="J72" s="710"/>
      <c r="K72" s="710"/>
      <c r="L72" s="912"/>
      <c r="M72" s="912"/>
      <c r="N72" s="37" t="s">
        <v>50</v>
      </c>
      <c r="O72" s="912"/>
      <c r="P72" s="912"/>
      <c r="Q72" s="38" t="s">
        <v>51</v>
      </c>
      <c r="R72" s="710"/>
      <c r="S72" s="710"/>
      <c r="T72" s="710"/>
      <c r="U72" s="710"/>
      <c r="V72" s="710"/>
      <c r="W72" s="710"/>
      <c r="X72" s="710"/>
      <c r="Y72" s="710"/>
      <c r="Z72" s="710"/>
      <c r="AA72" s="710"/>
      <c r="AB72" s="710"/>
      <c r="AC72" s="710"/>
      <c r="AD72" s="710"/>
      <c r="AE72" s="710"/>
      <c r="AF72" s="710"/>
      <c r="AG72" s="710"/>
      <c r="AH72" s="765"/>
    </row>
    <row r="73" spans="1:34" s="79" customFormat="1" ht="16.399999999999999" customHeight="1" x14ac:dyDescent="0.3">
      <c r="A73" s="888"/>
      <c r="B73" s="889"/>
      <c r="C73" s="903"/>
      <c r="D73" s="903"/>
      <c r="E73" s="903"/>
      <c r="F73" s="903"/>
      <c r="G73" s="903"/>
      <c r="H73" s="713"/>
      <c r="I73" s="666"/>
      <c r="J73" s="666"/>
      <c r="K73" s="666"/>
      <c r="L73" s="39" t="s">
        <v>52</v>
      </c>
      <c r="M73" s="39" t="s">
        <v>53</v>
      </c>
      <c r="N73" s="666"/>
      <c r="O73" s="666"/>
      <c r="P73" s="666"/>
      <c r="Q73" s="666"/>
      <c r="R73" s="666"/>
      <c r="S73" s="666"/>
      <c r="T73" s="666"/>
      <c r="U73" s="666"/>
      <c r="V73" s="39" t="s">
        <v>54</v>
      </c>
      <c r="W73" s="39" t="s">
        <v>55</v>
      </c>
      <c r="X73" s="666"/>
      <c r="Y73" s="666"/>
      <c r="Z73" s="666"/>
      <c r="AA73" s="666"/>
      <c r="AB73" s="666"/>
      <c r="AC73" s="666"/>
      <c r="AD73" s="666"/>
      <c r="AE73" s="666"/>
      <c r="AF73" s="666"/>
      <c r="AG73" s="666"/>
      <c r="AH73" s="766"/>
    </row>
    <row r="74" spans="1:34" s="79" customFormat="1" ht="16.399999999999999" customHeight="1" x14ac:dyDescent="0.3">
      <c r="A74" s="888"/>
      <c r="B74" s="889"/>
      <c r="C74" s="903"/>
      <c r="D74" s="903"/>
      <c r="E74" s="903"/>
      <c r="F74" s="903"/>
      <c r="G74" s="903"/>
      <c r="H74" s="713"/>
      <c r="I74" s="666"/>
      <c r="J74" s="666"/>
      <c r="K74" s="666"/>
      <c r="L74" s="39" t="s">
        <v>56</v>
      </c>
      <c r="M74" s="39" t="s">
        <v>57</v>
      </c>
      <c r="N74" s="666"/>
      <c r="O74" s="666"/>
      <c r="P74" s="666"/>
      <c r="Q74" s="666"/>
      <c r="R74" s="666"/>
      <c r="S74" s="666"/>
      <c r="T74" s="666"/>
      <c r="U74" s="666"/>
      <c r="V74" s="39" t="s">
        <v>58</v>
      </c>
      <c r="W74" s="39" t="s">
        <v>59</v>
      </c>
      <c r="X74" s="666"/>
      <c r="Y74" s="666"/>
      <c r="Z74" s="666"/>
      <c r="AA74" s="666"/>
      <c r="AB74" s="666"/>
      <c r="AC74" s="666"/>
      <c r="AD74" s="666"/>
      <c r="AE74" s="666"/>
      <c r="AF74" s="666"/>
      <c r="AG74" s="666"/>
      <c r="AH74" s="766"/>
    </row>
    <row r="75" spans="1:34" s="79" customFormat="1" ht="18.899999999999999" customHeight="1" x14ac:dyDescent="0.3">
      <c r="A75" s="888"/>
      <c r="B75" s="889"/>
      <c r="C75" s="903"/>
      <c r="D75" s="903"/>
      <c r="E75" s="903"/>
      <c r="F75" s="903"/>
      <c r="G75" s="903"/>
      <c r="H75" s="791"/>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3"/>
    </row>
    <row r="76" spans="1:34" s="79" customFormat="1" ht="15" customHeight="1" x14ac:dyDescent="0.3">
      <c r="A76" s="888"/>
      <c r="B76" s="889"/>
      <c r="C76" s="903" t="s">
        <v>124</v>
      </c>
      <c r="D76" s="903"/>
      <c r="E76" s="903"/>
      <c r="F76" s="903"/>
      <c r="G76" s="903"/>
      <c r="H76" s="905" t="s">
        <v>61</v>
      </c>
      <c r="I76" s="906"/>
      <c r="J76" s="907"/>
      <c r="K76" s="752"/>
      <c r="L76" s="753"/>
      <c r="M76" s="753"/>
      <c r="N76" s="753"/>
      <c r="O76" s="753"/>
      <c r="P76" s="753"/>
      <c r="Q76" s="45" t="s">
        <v>62</v>
      </c>
      <c r="R76" s="46"/>
      <c r="S76" s="754"/>
      <c r="T76" s="754"/>
      <c r="U76" s="755"/>
      <c r="V76" s="905" t="s">
        <v>63</v>
      </c>
      <c r="W76" s="906"/>
      <c r="X76" s="907"/>
      <c r="Y76" s="908"/>
      <c r="Z76" s="909"/>
      <c r="AA76" s="909"/>
      <c r="AB76" s="909"/>
      <c r="AC76" s="909"/>
      <c r="AD76" s="909"/>
      <c r="AE76" s="909"/>
      <c r="AF76" s="909"/>
      <c r="AG76" s="909"/>
      <c r="AH76" s="910"/>
    </row>
    <row r="77" spans="1:34" s="79" customFormat="1" ht="15" customHeight="1" thickBot="1" x14ac:dyDescent="0.35">
      <c r="A77" s="890"/>
      <c r="B77" s="891"/>
      <c r="C77" s="904"/>
      <c r="D77" s="904"/>
      <c r="E77" s="904"/>
      <c r="F77" s="904"/>
      <c r="G77" s="904"/>
      <c r="H77" s="911" t="s">
        <v>64</v>
      </c>
      <c r="I77" s="911"/>
      <c r="J77" s="911"/>
      <c r="K77" s="880"/>
      <c r="L77" s="881"/>
      <c r="M77" s="881"/>
      <c r="N77" s="881"/>
      <c r="O77" s="881"/>
      <c r="P77" s="881"/>
      <c r="Q77" s="881"/>
      <c r="R77" s="881"/>
      <c r="S77" s="881"/>
      <c r="T77" s="881"/>
      <c r="U77" s="881"/>
      <c r="V77" s="881"/>
      <c r="W77" s="881"/>
      <c r="X77" s="881"/>
      <c r="Y77" s="881"/>
      <c r="Z77" s="881"/>
      <c r="AA77" s="881"/>
      <c r="AB77" s="881"/>
      <c r="AC77" s="881"/>
      <c r="AD77" s="881"/>
      <c r="AE77" s="881"/>
      <c r="AF77" s="881"/>
      <c r="AG77" s="881"/>
      <c r="AH77" s="882"/>
    </row>
    <row r="78" spans="1:34" s="79" customFormat="1" ht="15" customHeight="1" x14ac:dyDescent="0.3">
      <c r="A78" s="1587" t="s">
        <v>128</v>
      </c>
      <c r="B78" s="1588"/>
      <c r="C78" s="1588"/>
      <c r="D78" s="1588"/>
      <c r="E78" s="1588"/>
      <c r="F78" s="1588"/>
      <c r="G78" s="1588"/>
      <c r="H78" s="1588"/>
      <c r="I78" s="1588"/>
      <c r="J78" s="1588"/>
      <c r="K78" s="1588"/>
      <c r="L78" s="1588"/>
      <c r="M78" s="1588"/>
      <c r="N78" s="1588"/>
      <c r="O78" s="1588"/>
      <c r="P78" s="1588"/>
      <c r="Q78" s="1588"/>
      <c r="R78" s="1588"/>
      <c r="S78" s="1588"/>
      <c r="T78" s="1588"/>
      <c r="U78" s="1588"/>
      <c r="V78" s="1588"/>
      <c r="W78" s="1588"/>
      <c r="X78" s="1588"/>
      <c r="Y78" s="1588"/>
      <c r="Z78" s="1588"/>
      <c r="AA78" s="1588"/>
      <c r="AB78" s="1588"/>
      <c r="AC78" s="1588"/>
      <c r="AD78" s="1588"/>
      <c r="AE78" s="1588"/>
      <c r="AF78" s="1588"/>
      <c r="AG78" s="1588"/>
      <c r="AH78" s="1589"/>
    </row>
    <row r="79" spans="1:34" s="83" customFormat="1" ht="15" customHeight="1" thickBot="1" x14ac:dyDescent="0.35">
      <c r="A79" s="872" t="s">
        <v>129</v>
      </c>
      <c r="B79" s="873"/>
      <c r="C79" s="873"/>
      <c r="D79" s="873"/>
      <c r="E79" s="873"/>
      <c r="F79" s="873"/>
      <c r="G79" s="873"/>
      <c r="H79" s="873"/>
      <c r="I79" s="873"/>
      <c r="J79" s="873"/>
      <c r="K79" s="873"/>
      <c r="L79" s="873"/>
      <c r="M79" s="874"/>
      <c r="N79" s="1590"/>
      <c r="O79" s="1591"/>
      <c r="P79" s="1591"/>
      <c r="Q79" s="80"/>
      <c r="R79" s="80"/>
      <c r="S79" s="80" t="s">
        <v>130</v>
      </c>
      <c r="T79" s="877" t="s">
        <v>131</v>
      </c>
      <c r="U79" s="873"/>
      <c r="V79" s="873"/>
      <c r="W79" s="873"/>
      <c r="X79" s="873"/>
      <c r="Y79" s="873"/>
      <c r="Z79" s="873"/>
      <c r="AA79" s="873"/>
      <c r="AB79" s="873"/>
      <c r="AC79" s="874"/>
      <c r="AD79" s="878"/>
      <c r="AE79" s="879"/>
      <c r="AF79" s="879"/>
      <c r="AG79" s="88" t="s">
        <v>132</v>
      </c>
      <c r="AH79" s="82"/>
    </row>
    <row r="80" spans="1:34" s="79" customFormat="1" ht="20.149999999999999" customHeight="1" x14ac:dyDescent="0.3">
      <c r="A80" s="1592" t="s">
        <v>133</v>
      </c>
      <c r="B80" s="922" t="s">
        <v>128</v>
      </c>
      <c r="C80" s="922"/>
      <c r="D80" s="922"/>
      <c r="E80" s="922"/>
      <c r="F80" s="922"/>
      <c r="G80" s="922"/>
      <c r="H80" s="922"/>
      <c r="I80" s="922"/>
      <c r="J80" s="922"/>
      <c r="K80" s="922"/>
      <c r="L80" s="922"/>
      <c r="M80" s="922"/>
      <c r="N80" s="922"/>
      <c r="O80" s="922"/>
      <c r="P80" s="922"/>
      <c r="Q80" s="922"/>
      <c r="R80" s="922"/>
      <c r="S80" s="922"/>
      <c r="T80" s="922"/>
      <c r="U80" s="922"/>
      <c r="V80" s="922"/>
      <c r="W80" s="922"/>
      <c r="X80" s="922"/>
      <c r="Y80" s="922"/>
      <c r="Z80" s="922"/>
      <c r="AA80" s="922"/>
      <c r="AB80" s="922"/>
      <c r="AC80" s="922"/>
      <c r="AD80" s="922"/>
      <c r="AE80" s="922"/>
      <c r="AF80" s="922"/>
      <c r="AG80" s="922"/>
      <c r="AH80" s="923"/>
    </row>
    <row r="81" spans="1:34" s="79" customFormat="1" ht="16.399999999999999" customHeight="1" x14ac:dyDescent="0.3">
      <c r="A81" s="1593"/>
      <c r="B81" s="861" t="s">
        <v>144</v>
      </c>
      <c r="C81" s="862"/>
      <c r="D81" s="862"/>
      <c r="E81" s="862"/>
      <c r="F81" s="862"/>
      <c r="G81" s="862"/>
      <c r="H81" s="862"/>
      <c r="I81" s="862"/>
      <c r="J81" s="863"/>
      <c r="K81" s="870" t="s">
        <v>145</v>
      </c>
      <c r="L81" s="870"/>
      <c r="M81" s="870"/>
      <c r="N81" s="870" t="s">
        <v>146</v>
      </c>
      <c r="O81" s="870"/>
      <c r="P81" s="870"/>
      <c r="Q81" s="870" t="s">
        <v>147</v>
      </c>
      <c r="R81" s="870"/>
      <c r="S81" s="870"/>
      <c r="T81" s="870" t="s">
        <v>148</v>
      </c>
      <c r="U81" s="870"/>
      <c r="V81" s="870"/>
      <c r="W81" s="870" t="s">
        <v>149</v>
      </c>
      <c r="X81" s="870"/>
      <c r="Y81" s="870"/>
      <c r="Z81" s="870" t="s">
        <v>150</v>
      </c>
      <c r="AA81" s="870"/>
      <c r="AB81" s="870"/>
      <c r="AC81" s="870" t="s">
        <v>151</v>
      </c>
      <c r="AD81" s="870"/>
      <c r="AE81" s="870"/>
      <c r="AF81" s="870" t="s">
        <v>152</v>
      </c>
      <c r="AG81" s="870"/>
      <c r="AH81" s="871"/>
    </row>
    <row r="82" spans="1:34" s="79" customFormat="1" ht="15.65" customHeight="1" x14ac:dyDescent="0.3">
      <c r="A82" s="1593"/>
      <c r="B82" s="864"/>
      <c r="C82" s="865"/>
      <c r="D82" s="865"/>
      <c r="E82" s="865"/>
      <c r="F82" s="865"/>
      <c r="G82" s="865"/>
      <c r="H82" s="865"/>
      <c r="I82" s="865"/>
      <c r="J82" s="866"/>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1"/>
    </row>
    <row r="83" spans="1:34" s="79" customFormat="1" ht="15.9" customHeight="1" x14ac:dyDescent="0.3">
      <c r="A83" s="1593"/>
      <c r="B83" s="867"/>
      <c r="C83" s="868"/>
      <c r="D83" s="868"/>
      <c r="E83" s="868"/>
      <c r="F83" s="868"/>
      <c r="G83" s="868"/>
      <c r="H83" s="868"/>
      <c r="I83" s="868"/>
      <c r="J83" s="869"/>
      <c r="K83" s="855" t="s">
        <v>153</v>
      </c>
      <c r="L83" s="856"/>
      <c r="M83" s="856"/>
      <c r="N83" s="856"/>
      <c r="O83" s="856"/>
      <c r="P83" s="856"/>
      <c r="Q83" s="856"/>
      <c r="R83" s="856"/>
      <c r="S83" s="857"/>
      <c r="T83" s="858"/>
      <c r="U83" s="844"/>
      <c r="V83" s="844"/>
      <c r="W83" s="844"/>
      <c r="X83" s="844"/>
      <c r="Y83" s="844"/>
      <c r="Z83" s="844"/>
      <c r="AA83" s="844"/>
      <c r="AB83" s="844"/>
      <c r="AC83" s="844"/>
      <c r="AD83" s="844"/>
      <c r="AE83" s="844"/>
      <c r="AF83" s="844"/>
      <c r="AG83" s="844"/>
      <c r="AH83" s="845"/>
    </row>
    <row r="84" spans="1:34" s="79" customFormat="1" ht="15.9" customHeight="1" x14ac:dyDescent="0.3">
      <c r="A84" s="1593"/>
      <c r="B84" s="859" t="s">
        <v>154</v>
      </c>
      <c r="C84" s="860"/>
      <c r="D84" s="840"/>
      <c r="E84" s="840"/>
      <c r="F84" s="840"/>
      <c r="G84" s="840"/>
      <c r="H84" s="840"/>
      <c r="I84" s="840"/>
      <c r="J84" s="840"/>
      <c r="K84" s="841"/>
      <c r="L84" s="842"/>
      <c r="M84" s="842"/>
      <c r="N84" s="842"/>
      <c r="O84" s="842"/>
      <c r="P84" s="843" t="s">
        <v>155</v>
      </c>
      <c r="Q84" s="843"/>
      <c r="R84" s="844"/>
      <c r="S84" s="844"/>
      <c r="T84" s="844"/>
      <c r="U84" s="844"/>
      <c r="V84" s="843" t="s">
        <v>156</v>
      </c>
      <c r="W84" s="843"/>
      <c r="X84" s="842"/>
      <c r="Y84" s="842"/>
      <c r="Z84" s="842"/>
      <c r="AA84" s="842"/>
      <c r="AB84" s="843" t="s">
        <v>155</v>
      </c>
      <c r="AC84" s="843"/>
      <c r="AD84" s="844"/>
      <c r="AE84" s="844"/>
      <c r="AF84" s="844"/>
      <c r="AG84" s="844"/>
      <c r="AH84" s="845"/>
    </row>
    <row r="85" spans="1:34" s="79" customFormat="1" ht="15.9" customHeight="1" x14ac:dyDescent="0.3">
      <c r="A85" s="1593"/>
      <c r="B85" s="84"/>
      <c r="C85" s="85"/>
      <c r="D85" s="849" t="s">
        <v>157</v>
      </c>
      <c r="E85" s="849"/>
      <c r="F85" s="850"/>
      <c r="G85" s="846" t="s">
        <v>158</v>
      </c>
      <c r="H85" s="847"/>
      <c r="I85" s="847"/>
      <c r="J85" s="848"/>
      <c r="K85" s="841"/>
      <c r="L85" s="842"/>
      <c r="M85" s="842"/>
      <c r="N85" s="842"/>
      <c r="O85" s="842"/>
      <c r="P85" s="843" t="s">
        <v>155</v>
      </c>
      <c r="Q85" s="843"/>
      <c r="R85" s="844"/>
      <c r="S85" s="844"/>
      <c r="T85" s="844"/>
      <c r="U85" s="844"/>
      <c r="V85" s="843" t="s">
        <v>156</v>
      </c>
      <c r="W85" s="843"/>
      <c r="X85" s="842"/>
      <c r="Y85" s="842"/>
      <c r="Z85" s="842"/>
      <c r="AA85" s="842"/>
      <c r="AB85" s="843" t="s">
        <v>155</v>
      </c>
      <c r="AC85" s="843"/>
      <c r="AD85" s="844"/>
      <c r="AE85" s="844"/>
      <c r="AF85" s="844"/>
      <c r="AG85" s="844"/>
      <c r="AH85" s="845"/>
    </row>
    <row r="86" spans="1:34" s="79" customFormat="1" ht="15.9" customHeight="1" x14ac:dyDescent="0.3">
      <c r="A86" s="1593"/>
      <c r="B86" s="84"/>
      <c r="C86" s="85"/>
      <c r="D86" s="851"/>
      <c r="E86" s="851"/>
      <c r="F86" s="852"/>
      <c r="G86" s="846" t="s">
        <v>151</v>
      </c>
      <c r="H86" s="847"/>
      <c r="I86" s="847"/>
      <c r="J86" s="848"/>
      <c r="K86" s="841"/>
      <c r="L86" s="842"/>
      <c r="M86" s="842"/>
      <c r="N86" s="842"/>
      <c r="O86" s="842"/>
      <c r="P86" s="843" t="s">
        <v>155</v>
      </c>
      <c r="Q86" s="843"/>
      <c r="R86" s="844"/>
      <c r="S86" s="844"/>
      <c r="T86" s="844"/>
      <c r="U86" s="844"/>
      <c r="V86" s="843" t="s">
        <v>156</v>
      </c>
      <c r="W86" s="843"/>
      <c r="X86" s="842"/>
      <c r="Y86" s="842"/>
      <c r="Z86" s="842"/>
      <c r="AA86" s="842"/>
      <c r="AB86" s="843" t="s">
        <v>155</v>
      </c>
      <c r="AC86" s="843"/>
      <c r="AD86" s="844"/>
      <c r="AE86" s="844"/>
      <c r="AF86" s="844"/>
      <c r="AG86" s="844"/>
      <c r="AH86" s="845"/>
    </row>
    <row r="87" spans="1:34" s="79" customFormat="1" ht="15.9" customHeight="1" x14ac:dyDescent="0.3">
      <c r="A87" s="1593"/>
      <c r="B87" s="86"/>
      <c r="C87" s="87"/>
      <c r="D87" s="853"/>
      <c r="E87" s="853"/>
      <c r="F87" s="854"/>
      <c r="G87" s="846" t="s">
        <v>159</v>
      </c>
      <c r="H87" s="847"/>
      <c r="I87" s="847"/>
      <c r="J87" s="848"/>
      <c r="K87" s="841"/>
      <c r="L87" s="842"/>
      <c r="M87" s="842"/>
      <c r="N87" s="842"/>
      <c r="O87" s="842"/>
      <c r="P87" s="843" t="s">
        <v>155</v>
      </c>
      <c r="Q87" s="843"/>
      <c r="R87" s="844"/>
      <c r="S87" s="844"/>
      <c r="T87" s="844"/>
      <c r="U87" s="844"/>
      <c r="V87" s="843" t="s">
        <v>156</v>
      </c>
      <c r="W87" s="843"/>
      <c r="X87" s="842"/>
      <c r="Y87" s="842"/>
      <c r="Z87" s="842"/>
      <c r="AA87" s="842"/>
      <c r="AB87" s="843" t="s">
        <v>155</v>
      </c>
      <c r="AC87" s="843"/>
      <c r="AD87" s="844"/>
      <c r="AE87" s="844"/>
      <c r="AF87" s="844"/>
      <c r="AG87" s="844"/>
      <c r="AH87" s="845"/>
    </row>
    <row r="88" spans="1:34" s="79" customFormat="1" ht="16.399999999999999" customHeight="1" x14ac:dyDescent="0.3">
      <c r="A88" s="1593"/>
      <c r="B88" s="839" t="s">
        <v>160</v>
      </c>
      <c r="C88" s="840"/>
      <c r="D88" s="840"/>
      <c r="E88" s="840"/>
      <c r="F88" s="840"/>
      <c r="G88" s="840"/>
      <c r="H88" s="840"/>
      <c r="I88" s="840"/>
      <c r="J88" s="840"/>
      <c r="K88" s="841"/>
      <c r="L88" s="842"/>
      <c r="M88" s="842"/>
      <c r="N88" s="842"/>
      <c r="O88" s="842"/>
      <c r="P88" s="843" t="s">
        <v>155</v>
      </c>
      <c r="Q88" s="843"/>
      <c r="R88" s="844"/>
      <c r="S88" s="844"/>
      <c r="T88" s="844"/>
      <c r="U88" s="844"/>
      <c r="V88" s="843" t="s">
        <v>156</v>
      </c>
      <c r="W88" s="843"/>
      <c r="X88" s="842"/>
      <c r="Y88" s="842"/>
      <c r="Z88" s="842"/>
      <c r="AA88" s="842"/>
      <c r="AB88" s="843" t="s">
        <v>155</v>
      </c>
      <c r="AC88" s="843"/>
      <c r="AD88" s="844"/>
      <c r="AE88" s="844"/>
      <c r="AF88" s="844"/>
      <c r="AG88" s="844"/>
      <c r="AH88" s="845"/>
    </row>
    <row r="89" spans="1:34" s="79" customFormat="1" ht="16.399999999999999" customHeight="1" thickBot="1" x14ac:dyDescent="0.35">
      <c r="A89" s="1594"/>
      <c r="B89" s="827" t="s">
        <v>161</v>
      </c>
      <c r="C89" s="828"/>
      <c r="D89" s="828"/>
      <c r="E89" s="828"/>
      <c r="F89" s="828"/>
      <c r="G89" s="828"/>
      <c r="H89" s="828"/>
      <c r="I89" s="828"/>
      <c r="J89" s="828"/>
      <c r="K89" s="829"/>
      <c r="L89" s="830"/>
      <c r="M89" s="830"/>
      <c r="N89" s="830"/>
      <c r="O89" s="830"/>
      <c r="P89" s="830"/>
      <c r="Q89" s="830"/>
      <c r="R89" s="830"/>
      <c r="S89" s="830"/>
      <c r="T89" s="831" t="s">
        <v>162</v>
      </c>
      <c r="U89" s="831"/>
      <c r="V89" s="1586"/>
      <c r="W89" s="832"/>
      <c r="X89" s="832"/>
      <c r="Y89" s="832"/>
      <c r="Z89" s="832"/>
      <c r="AA89" s="832"/>
      <c r="AB89" s="832"/>
      <c r="AC89" s="832"/>
      <c r="AD89" s="832"/>
      <c r="AE89" s="832"/>
      <c r="AF89" s="832"/>
      <c r="AG89" s="832"/>
      <c r="AH89" s="833"/>
    </row>
    <row r="90" spans="1:34" s="79" customFormat="1" ht="20.149999999999999" customHeight="1" x14ac:dyDescent="0.3">
      <c r="A90" s="1593" t="s">
        <v>163</v>
      </c>
      <c r="B90" s="1595" t="s">
        <v>128</v>
      </c>
      <c r="C90" s="1595"/>
      <c r="D90" s="1595"/>
      <c r="E90" s="1595"/>
      <c r="F90" s="1595"/>
      <c r="G90" s="1595"/>
      <c r="H90" s="1595"/>
      <c r="I90" s="1595"/>
      <c r="J90" s="1595"/>
      <c r="K90" s="1595"/>
      <c r="L90" s="1595"/>
      <c r="M90" s="1595"/>
      <c r="N90" s="1595"/>
      <c r="O90" s="1595"/>
      <c r="P90" s="1595"/>
      <c r="Q90" s="1595"/>
      <c r="R90" s="1595"/>
      <c r="S90" s="1595"/>
      <c r="T90" s="1595"/>
      <c r="U90" s="1595"/>
      <c r="V90" s="1595"/>
      <c r="W90" s="1595"/>
      <c r="X90" s="1595"/>
      <c r="Y90" s="1595"/>
      <c r="Z90" s="1595"/>
      <c r="AA90" s="1595"/>
      <c r="AB90" s="1595"/>
      <c r="AC90" s="1595"/>
      <c r="AD90" s="1595"/>
      <c r="AE90" s="1595"/>
      <c r="AF90" s="1595"/>
      <c r="AG90" s="1595"/>
      <c r="AH90" s="1596"/>
    </row>
    <row r="91" spans="1:34" s="79" customFormat="1" ht="16.399999999999999" customHeight="1" x14ac:dyDescent="0.3">
      <c r="A91" s="1593"/>
      <c r="B91" s="861" t="s">
        <v>144</v>
      </c>
      <c r="C91" s="862"/>
      <c r="D91" s="862"/>
      <c r="E91" s="862"/>
      <c r="F91" s="862"/>
      <c r="G91" s="862"/>
      <c r="H91" s="862"/>
      <c r="I91" s="862"/>
      <c r="J91" s="863"/>
      <c r="K91" s="870" t="s">
        <v>145</v>
      </c>
      <c r="L91" s="870"/>
      <c r="M91" s="870"/>
      <c r="N91" s="870" t="s">
        <v>146</v>
      </c>
      <c r="O91" s="870"/>
      <c r="P91" s="870"/>
      <c r="Q91" s="870" t="s">
        <v>147</v>
      </c>
      <c r="R91" s="870"/>
      <c r="S91" s="870"/>
      <c r="T91" s="870" t="s">
        <v>148</v>
      </c>
      <c r="U91" s="870"/>
      <c r="V91" s="870"/>
      <c r="W91" s="870" t="s">
        <v>149</v>
      </c>
      <c r="X91" s="870"/>
      <c r="Y91" s="870"/>
      <c r="Z91" s="870" t="s">
        <v>150</v>
      </c>
      <c r="AA91" s="870"/>
      <c r="AB91" s="870"/>
      <c r="AC91" s="870" t="s">
        <v>151</v>
      </c>
      <c r="AD91" s="870"/>
      <c r="AE91" s="870"/>
      <c r="AF91" s="870" t="s">
        <v>152</v>
      </c>
      <c r="AG91" s="870"/>
      <c r="AH91" s="871"/>
    </row>
    <row r="92" spans="1:34" s="79" customFormat="1" ht="15.65" customHeight="1" x14ac:dyDescent="0.3">
      <c r="A92" s="1593"/>
      <c r="B92" s="864"/>
      <c r="C92" s="865"/>
      <c r="D92" s="865"/>
      <c r="E92" s="865"/>
      <c r="F92" s="865"/>
      <c r="G92" s="865"/>
      <c r="H92" s="865"/>
      <c r="I92" s="865"/>
      <c r="J92" s="866"/>
      <c r="K92" s="870"/>
      <c r="L92" s="870"/>
      <c r="M92" s="870"/>
      <c r="N92" s="870"/>
      <c r="O92" s="870"/>
      <c r="P92" s="870"/>
      <c r="Q92" s="870"/>
      <c r="R92" s="870"/>
      <c r="S92" s="870"/>
      <c r="T92" s="870"/>
      <c r="U92" s="870"/>
      <c r="V92" s="870"/>
      <c r="W92" s="870"/>
      <c r="X92" s="870"/>
      <c r="Y92" s="870"/>
      <c r="Z92" s="870"/>
      <c r="AA92" s="870"/>
      <c r="AB92" s="870"/>
      <c r="AC92" s="870"/>
      <c r="AD92" s="870"/>
      <c r="AE92" s="870"/>
      <c r="AF92" s="870"/>
      <c r="AG92" s="870"/>
      <c r="AH92" s="871"/>
    </row>
    <row r="93" spans="1:34" s="79" customFormat="1" ht="15.9" customHeight="1" x14ac:dyDescent="0.3">
      <c r="A93" s="1593"/>
      <c r="B93" s="867"/>
      <c r="C93" s="868"/>
      <c r="D93" s="868"/>
      <c r="E93" s="868"/>
      <c r="F93" s="868"/>
      <c r="G93" s="868"/>
      <c r="H93" s="868"/>
      <c r="I93" s="868"/>
      <c r="J93" s="869"/>
      <c r="K93" s="855" t="s">
        <v>153</v>
      </c>
      <c r="L93" s="856"/>
      <c r="M93" s="856"/>
      <c r="N93" s="856"/>
      <c r="O93" s="856"/>
      <c r="P93" s="856"/>
      <c r="Q93" s="856"/>
      <c r="R93" s="856"/>
      <c r="S93" s="857"/>
      <c r="T93" s="858"/>
      <c r="U93" s="844"/>
      <c r="V93" s="844"/>
      <c r="W93" s="844"/>
      <c r="X93" s="844"/>
      <c r="Y93" s="844"/>
      <c r="Z93" s="844"/>
      <c r="AA93" s="844"/>
      <c r="AB93" s="844"/>
      <c r="AC93" s="844"/>
      <c r="AD93" s="844"/>
      <c r="AE93" s="844"/>
      <c r="AF93" s="844"/>
      <c r="AG93" s="844"/>
      <c r="AH93" s="845"/>
    </row>
    <row r="94" spans="1:34" s="79" customFormat="1" ht="15.9" customHeight="1" x14ac:dyDescent="0.3">
      <c r="A94" s="1593"/>
      <c r="B94" s="859" t="s">
        <v>154</v>
      </c>
      <c r="C94" s="860"/>
      <c r="D94" s="840"/>
      <c r="E94" s="840"/>
      <c r="F94" s="840"/>
      <c r="G94" s="840"/>
      <c r="H94" s="840"/>
      <c r="I94" s="840"/>
      <c r="J94" s="840"/>
      <c r="K94" s="841"/>
      <c r="L94" s="842"/>
      <c r="M94" s="842"/>
      <c r="N94" s="842"/>
      <c r="O94" s="842"/>
      <c r="P94" s="843" t="s">
        <v>155</v>
      </c>
      <c r="Q94" s="843"/>
      <c r="R94" s="844"/>
      <c r="S94" s="844"/>
      <c r="T94" s="844"/>
      <c r="U94" s="844"/>
      <c r="V94" s="843" t="s">
        <v>156</v>
      </c>
      <c r="W94" s="843"/>
      <c r="X94" s="842"/>
      <c r="Y94" s="842"/>
      <c r="Z94" s="842"/>
      <c r="AA94" s="842"/>
      <c r="AB94" s="843" t="s">
        <v>155</v>
      </c>
      <c r="AC94" s="843"/>
      <c r="AD94" s="844"/>
      <c r="AE94" s="844"/>
      <c r="AF94" s="844"/>
      <c r="AG94" s="844"/>
      <c r="AH94" s="845"/>
    </row>
    <row r="95" spans="1:34" s="79" customFormat="1" ht="15.9" customHeight="1" x14ac:dyDescent="0.3">
      <c r="A95" s="1593"/>
      <c r="B95" s="84"/>
      <c r="C95" s="85"/>
      <c r="D95" s="849" t="s">
        <v>157</v>
      </c>
      <c r="E95" s="849"/>
      <c r="F95" s="850"/>
      <c r="G95" s="846" t="s">
        <v>158</v>
      </c>
      <c r="H95" s="847"/>
      <c r="I95" s="847"/>
      <c r="J95" s="848"/>
      <c r="K95" s="841"/>
      <c r="L95" s="842"/>
      <c r="M95" s="842"/>
      <c r="N95" s="842"/>
      <c r="O95" s="842"/>
      <c r="P95" s="843" t="s">
        <v>155</v>
      </c>
      <c r="Q95" s="843"/>
      <c r="R95" s="844"/>
      <c r="S95" s="844"/>
      <c r="T95" s="844"/>
      <c r="U95" s="844"/>
      <c r="V95" s="843" t="s">
        <v>156</v>
      </c>
      <c r="W95" s="843"/>
      <c r="X95" s="842"/>
      <c r="Y95" s="842"/>
      <c r="Z95" s="842"/>
      <c r="AA95" s="842"/>
      <c r="AB95" s="843" t="s">
        <v>155</v>
      </c>
      <c r="AC95" s="843"/>
      <c r="AD95" s="844"/>
      <c r="AE95" s="844"/>
      <c r="AF95" s="844"/>
      <c r="AG95" s="844"/>
      <c r="AH95" s="845"/>
    </row>
    <row r="96" spans="1:34" s="79" customFormat="1" ht="15.9" customHeight="1" x14ac:dyDescent="0.3">
      <c r="A96" s="1593"/>
      <c r="B96" s="84"/>
      <c r="C96" s="85"/>
      <c r="D96" s="851"/>
      <c r="E96" s="851"/>
      <c r="F96" s="852"/>
      <c r="G96" s="846" t="s">
        <v>151</v>
      </c>
      <c r="H96" s="847"/>
      <c r="I96" s="847"/>
      <c r="J96" s="848"/>
      <c r="K96" s="841"/>
      <c r="L96" s="842"/>
      <c r="M96" s="842"/>
      <c r="N96" s="842"/>
      <c r="O96" s="842"/>
      <c r="P96" s="843" t="s">
        <v>155</v>
      </c>
      <c r="Q96" s="843"/>
      <c r="R96" s="844"/>
      <c r="S96" s="844"/>
      <c r="T96" s="844"/>
      <c r="U96" s="844"/>
      <c r="V96" s="843" t="s">
        <v>156</v>
      </c>
      <c r="W96" s="843"/>
      <c r="X96" s="842"/>
      <c r="Y96" s="842"/>
      <c r="Z96" s="842"/>
      <c r="AA96" s="842"/>
      <c r="AB96" s="843" t="s">
        <v>155</v>
      </c>
      <c r="AC96" s="843"/>
      <c r="AD96" s="844"/>
      <c r="AE96" s="844"/>
      <c r="AF96" s="844"/>
      <c r="AG96" s="844"/>
      <c r="AH96" s="845"/>
    </row>
    <row r="97" spans="1:34" s="79" customFormat="1" ht="15.9" customHeight="1" x14ac:dyDescent="0.3">
      <c r="A97" s="1593"/>
      <c r="B97" s="86"/>
      <c r="C97" s="87"/>
      <c r="D97" s="853"/>
      <c r="E97" s="853"/>
      <c r="F97" s="854"/>
      <c r="G97" s="846" t="s">
        <v>159</v>
      </c>
      <c r="H97" s="847"/>
      <c r="I97" s="847"/>
      <c r="J97" s="848"/>
      <c r="K97" s="841"/>
      <c r="L97" s="842"/>
      <c r="M97" s="842"/>
      <c r="N97" s="842"/>
      <c r="O97" s="842"/>
      <c r="P97" s="843" t="s">
        <v>155</v>
      </c>
      <c r="Q97" s="843"/>
      <c r="R97" s="844"/>
      <c r="S97" s="844"/>
      <c r="T97" s="844"/>
      <c r="U97" s="844"/>
      <c r="V97" s="843" t="s">
        <v>156</v>
      </c>
      <c r="W97" s="843"/>
      <c r="X97" s="842"/>
      <c r="Y97" s="842"/>
      <c r="Z97" s="842"/>
      <c r="AA97" s="842"/>
      <c r="AB97" s="843" t="s">
        <v>155</v>
      </c>
      <c r="AC97" s="843"/>
      <c r="AD97" s="844"/>
      <c r="AE97" s="844"/>
      <c r="AF97" s="844"/>
      <c r="AG97" s="844"/>
      <c r="AH97" s="845"/>
    </row>
    <row r="98" spans="1:34" s="79" customFormat="1" ht="16.399999999999999" customHeight="1" x14ac:dyDescent="0.3">
      <c r="A98" s="1593"/>
      <c r="B98" s="839" t="s">
        <v>160</v>
      </c>
      <c r="C98" s="840"/>
      <c r="D98" s="840"/>
      <c r="E98" s="840"/>
      <c r="F98" s="840"/>
      <c r="G98" s="840"/>
      <c r="H98" s="840"/>
      <c r="I98" s="840"/>
      <c r="J98" s="840"/>
      <c r="K98" s="841"/>
      <c r="L98" s="842"/>
      <c r="M98" s="842"/>
      <c r="N98" s="842"/>
      <c r="O98" s="842"/>
      <c r="P98" s="843" t="s">
        <v>155</v>
      </c>
      <c r="Q98" s="843"/>
      <c r="R98" s="844"/>
      <c r="S98" s="844"/>
      <c r="T98" s="844"/>
      <c r="U98" s="844"/>
      <c r="V98" s="843" t="s">
        <v>156</v>
      </c>
      <c r="W98" s="843"/>
      <c r="X98" s="842"/>
      <c r="Y98" s="842"/>
      <c r="Z98" s="842"/>
      <c r="AA98" s="842"/>
      <c r="AB98" s="843" t="s">
        <v>155</v>
      </c>
      <c r="AC98" s="843"/>
      <c r="AD98" s="844"/>
      <c r="AE98" s="844"/>
      <c r="AF98" s="844"/>
      <c r="AG98" s="844"/>
      <c r="AH98" s="845"/>
    </row>
    <row r="99" spans="1:34" s="79" customFormat="1" ht="16.399999999999999" customHeight="1" thickBot="1" x14ac:dyDescent="0.35">
      <c r="A99" s="1593"/>
      <c r="B99" s="827" t="s">
        <v>161</v>
      </c>
      <c r="C99" s="828"/>
      <c r="D99" s="828"/>
      <c r="E99" s="828"/>
      <c r="F99" s="828"/>
      <c r="G99" s="828"/>
      <c r="H99" s="828"/>
      <c r="I99" s="828"/>
      <c r="J99" s="828"/>
      <c r="K99" s="829"/>
      <c r="L99" s="830"/>
      <c r="M99" s="830"/>
      <c r="N99" s="830"/>
      <c r="O99" s="830"/>
      <c r="P99" s="830"/>
      <c r="Q99" s="830"/>
      <c r="R99" s="830"/>
      <c r="S99" s="830"/>
      <c r="T99" s="831" t="s">
        <v>162</v>
      </c>
      <c r="U99" s="831"/>
      <c r="V99" s="1586"/>
      <c r="W99" s="832"/>
      <c r="X99" s="832"/>
      <c r="Y99" s="832"/>
      <c r="Z99" s="832"/>
      <c r="AA99" s="832"/>
      <c r="AB99" s="832"/>
      <c r="AC99" s="832"/>
      <c r="AD99" s="832"/>
      <c r="AE99" s="832"/>
      <c r="AF99" s="832"/>
      <c r="AG99" s="832"/>
      <c r="AH99" s="833"/>
    </row>
    <row r="100" spans="1:34" s="79" customFormat="1" ht="20.149999999999999" customHeight="1" x14ac:dyDescent="0.3">
      <c r="A100" s="1592" t="s">
        <v>164</v>
      </c>
      <c r="B100" s="921" t="s">
        <v>128</v>
      </c>
      <c r="C100" s="922"/>
      <c r="D100" s="922"/>
      <c r="E100" s="922"/>
      <c r="F100" s="922"/>
      <c r="G100" s="922"/>
      <c r="H100" s="922"/>
      <c r="I100" s="922"/>
      <c r="J100" s="922"/>
      <c r="K100" s="922"/>
      <c r="L100" s="922"/>
      <c r="M100" s="922"/>
      <c r="N100" s="922"/>
      <c r="O100" s="922"/>
      <c r="P100" s="922"/>
      <c r="Q100" s="922"/>
      <c r="R100" s="922"/>
      <c r="S100" s="922"/>
      <c r="T100" s="922"/>
      <c r="U100" s="922"/>
      <c r="V100" s="922"/>
      <c r="W100" s="922"/>
      <c r="X100" s="922"/>
      <c r="Y100" s="922"/>
      <c r="Z100" s="922"/>
      <c r="AA100" s="922"/>
      <c r="AB100" s="922"/>
      <c r="AC100" s="922"/>
      <c r="AD100" s="922"/>
      <c r="AE100" s="922"/>
      <c r="AF100" s="922"/>
      <c r="AG100" s="922"/>
      <c r="AH100" s="923"/>
    </row>
    <row r="101" spans="1:34" s="79" customFormat="1" ht="16.399999999999999" customHeight="1" x14ac:dyDescent="0.3">
      <c r="A101" s="1593"/>
      <c r="B101" s="861" t="s">
        <v>144</v>
      </c>
      <c r="C101" s="862"/>
      <c r="D101" s="862"/>
      <c r="E101" s="862"/>
      <c r="F101" s="862"/>
      <c r="G101" s="862"/>
      <c r="H101" s="862"/>
      <c r="I101" s="862"/>
      <c r="J101" s="863"/>
      <c r="K101" s="870" t="s">
        <v>145</v>
      </c>
      <c r="L101" s="870"/>
      <c r="M101" s="870"/>
      <c r="N101" s="870" t="s">
        <v>146</v>
      </c>
      <c r="O101" s="870"/>
      <c r="P101" s="870"/>
      <c r="Q101" s="870" t="s">
        <v>147</v>
      </c>
      <c r="R101" s="870"/>
      <c r="S101" s="870"/>
      <c r="T101" s="870" t="s">
        <v>148</v>
      </c>
      <c r="U101" s="870"/>
      <c r="V101" s="870"/>
      <c r="W101" s="870" t="s">
        <v>149</v>
      </c>
      <c r="X101" s="870"/>
      <c r="Y101" s="870"/>
      <c r="Z101" s="870" t="s">
        <v>150</v>
      </c>
      <c r="AA101" s="870"/>
      <c r="AB101" s="870"/>
      <c r="AC101" s="870" t="s">
        <v>151</v>
      </c>
      <c r="AD101" s="870"/>
      <c r="AE101" s="870"/>
      <c r="AF101" s="870" t="s">
        <v>152</v>
      </c>
      <c r="AG101" s="870"/>
      <c r="AH101" s="871"/>
    </row>
    <row r="102" spans="1:34" s="79" customFormat="1" ht="15.65" customHeight="1" x14ac:dyDescent="0.3">
      <c r="A102" s="1593"/>
      <c r="B102" s="864"/>
      <c r="C102" s="865"/>
      <c r="D102" s="865"/>
      <c r="E102" s="865"/>
      <c r="F102" s="865"/>
      <c r="G102" s="865"/>
      <c r="H102" s="865"/>
      <c r="I102" s="865"/>
      <c r="J102" s="866"/>
      <c r="K102" s="870"/>
      <c r="L102" s="870"/>
      <c r="M102" s="870"/>
      <c r="N102" s="870"/>
      <c r="O102" s="870"/>
      <c r="P102" s="870"/>
      <c r="Q102" s="870"/>
      <c r="R102" s="870"/>
      <c r="S102" s="870"/>
      <c r="T102" s="870"/>
      <c r="U102" s="870"/>
      <c r="V102" s="870"/>
      <c r="W102" s="870"/>
      <c r="X102" s="870"/>
      <c r="Y102" s="870"/>
      <c r="Z102" s="870"/>
      <c r="AA102" s="870"/>
      <c r="AB102" s="870"/>
      <c r="AC102" s="870"/>
      <c r="AD102" s="870"/>
      <c r="AE102" s="870"/>
      <c r="AF102" s="870"/>
      <c r="AG102" s="870"/>
      <c r="AH102" s="871"/>
    </row>
    <row r="103" spans="1:34" s="79" customFormat="1" ht="15.9" customHeight="1" x14ac:dyDescent="0.3">
      <c r="A103" s="1593"/>
      <c r="B103" s="867"/>
      <c r="C103" s="868"/>
      <c r="D103" s="868"/>
      <c r="E103" s="868"/>
      <c r="F103" s="868"/>
      <c r="G103" s="868"/>
      <c r="H103" s="868"/>
      <c r="I103" s="868"/>
      <c r="J103" s="869"/>
      <c r="K103" s="855" t="s">
        <v>153</v>
      </c>
      <c r="L103" s="856"/>
      <c r="M103" s="856"/>
      <c r="N103" s="856"/>
      <c r="O103" s="856"/>
      <c r="P103" s="856"/>
      <c r="Q103" s="856"/>
      <c r="R103" s="856"/>
      <c r="S103" s="857"/>
      <c r="T103" s="858"/>
      <c r="U103" s="844"/>
      <c r="V103" s="844"/>
      <c r="W103" s="844"/>
      <c r="X103" s="844"/>
      <c r="Y103" s="844"/>
      <c r="Z103" s="844"/>
      <c r="AA103" s="844"/>
      <c r="AB103" s="844"/>
      <c r="AC103" s="844"/>
      <c r="AD103" s="844"/>
      <c r="AE103" s="844"/>
      <c r="AF103" s="844"/>
      <c r="AG103" s="844"/>
      <c r="AH103" s="845"/>
    </row>
    <row r="104" spans="1:34" s="79" customFormat="1" ht="15.9" customHeight="1" x14ac:dyDescent="0.3">
      <c r="A104" s="1593"/>
      <c r="B104" s="859" t="s">
        <v>154</v>
      </c>
      <c r="C104" s="860"/>
      <c r="D104" s="840"/>
      <c r="E104" s="840"/>
      <c r="F104" s="840"/>
      <c r="G104" s="840"/>
      <c r="H104" s="840"/>
      <c r="I104" s="840"/>
      <c r="J104" s="840"/>
      <c r="K104" s="841"/>
      <c r="L104" s="842"/>
      <c r="M104" s="842"/>
      <c r="N104" s="842"/>
      <c r="O104" s="842"/>
      <c r="P104" s="843" t="s">
        <v>155</v>
      </c>
      <c r="Q104" s="843"/>
      <c r="R104" s="844"/>
      <c r="S104" s="844"/>
      <c r="T104" s="844"/>
      <c r="U104" s="844"/>
      <c r="V104" s="843" t="s">
        <v>156</v>
      </c>
      <c r="W104" s="843"/>
      <c r="X104" s="842"/>
      <c r="Y104" s="842"/>
      <c r="Z104" s="842"/>
      <c r="AA104" s="842"/>
      <c r="AB104" s="843" t="s">
        <v>155</v>
      </c>
      <c r="AC104" s="843"/>
      <c r="AD104" s="844"/>
      <c r="AE104" s="844"/>
      <c r="AF104" s="844"/>
      <c r="AG104" s="844"/>
      <c r="AH104" s="845"/>
    </row>
    <row r="105" spans="1:34" s="79" customFormat="1" ht="15.9" customHeight="1" x14ac:dyDescent="0.3">
      <c r="A105" s="1593"/>
      <c r="B105" s="84"/>
      <c r="C105" s="85"/>
      <c r="D105" s="849" t="s">
        <v>157</v>
      </c>
      <c r="E105" s="849"/>
      <c r="F105" s="850"/>
      <c r="G105" s="846" t="s">
        <v>158</v>
      </c>
      <c r="H105" s="847"/>
      <c r="I105" s="847"/>
      <c r="J105" s="848"/>
      <c r="K105" s="841"/>
      <c r="L105" s="842"/>
      <c r="M105" s="842"/>
      <c r="N105" s="842"/>
      <c r="O105" s="842"/>
      <c r="P105" s="843" t="s">
        <v>155</v>
      </c>
      <c r="Q105" s="843"/>
      <c r="R105" s="844"/>
      <c r="S105" s="844"/>
      <c r="T105" s="844"/>
      <c r="U105" s="844"/>
      <c r="V105" s="843" t="s">
        <v>156</v>
      </c>
      <c r="W105" s="843"/>
      <c r="X105" s="842"/>
      <c r="Y105" s="842"/>
      <c r="Z105" s="842"/>
      <c r="AA105" s="842"/>
      <c r="AB105" s="843" t="s">
        <v>155</v>
      </c>
      <c r="AC105" s="843"/>
      <c r="AD105" s="844"/>
      <c r="AE105" s="844"/>
      <c r="AF105" s="844"/>
      <c r="AG105" s="844"/>
      <c r="AH105" s="845"/>
    </row>
    <row r="106" spans="1:34" s="79" customFormat="1" ht="15.9" customHeight="1" x14ac:dyDescent="0.3">
      <c r="A106" s="1593"/>
      <c r="B106" s="84"/>
      <c r="C106" s="85"/>
      <c r="D106" s="851"/>
      <c r="E106" s="851"/>
      <c r="F106" s="852"/>
      <c r="G106" s="846" t="s">
        <v>151</v>
      </c>
      <c r="H106" s="847"/>
      <c r="I106" s="847"/>
      <c r="J106" s="848"/>
      <c r="K106" s="841"/>
      <c r="L106" s="842"/>
      <c r="M106" s="842"/>
      <c r="N106" s="842"/>
      <c r="O106" s="842"/>
      <c r="P106" s="843" t="s">
        <v>155</v>
      </c>
      <c r="Q106" s="843"/>
      <c r="R106" s="844"/>
      <c r="S106" s="844"/>
      <c r="T106" s="844"/>
      <c r="U106" s="844"/>
      <c r="V106" s="843" t="s">
        <v>156</v>
      </c>
      <c r="W106" s="843"/>
      <c r="X106" s="842"/>
      <c r="Y106" s="842"/>
      <c r="Z106" s="842"/>
      <c r="AA106" s="842"/>
      <c r="AB106" s="843" t="s">
        <v>155</v>
      </c>
      <c r="AC106" s="843"/>
      <c r="AD106" s="844"/>
      <c r="AE106" s="844"/>
      <c r="AF106" s="844"/>
      <c r="AG106" s="844"/>
      <c r="AH106" s="845"/>
    </row>
    <row r="107" spans="1:34" s="79" customFormat="1" ht="15.9" customHeight="1" x14ac:dyDescent="0.3">
      <c r="A107" s="1593"/>
      <c r="B107" s="86"/>
      <c r="C107" s="87"/>
      <c r="D107" s="853"/>
      <c r="E107" s="853"/>
      <c r="F107" s="854"/>
      <c r="G107" s="846" t="s">
        <v>159</v>
      </c>
      <c r="H107" s="847"/>
      <c r="I107" s="847"/>
      <c r="J107" s="848"/>
      <c r="K107" s="841"/>
      <c r="L107" s="842"/>
      <c r="M107" s="842"/>
      <c r="N107" s="842"/>
      <c r="O107" s="842"/>
      <c r="P107" s="843" t="s">
        <v>155</v>
      </c>
      <c r="Q107" s="843"/>
      <c r="R107" s="844"/>
      <c r="S107" s="844"/>
      <c r="T107" s="844"/>
      <c r="U107" s="844"/>
      <c r="V107" s="843" t="s">
        <v>156</v>
      </c>
      <c r="W107" s="843"/>
      <c r="X107" s="842"/>
      <c r="Y107" s="842"/>
      <c r="Z107" s="842"/>
      <c r="AA107" s="842"/>
      <c r="AB107" s="843" t="s">
        <v>155</v>
      </c>
      <c r="AC107" s="843"/>
      <c r="AD107" s="844"/>
      <c r="AE107" s="844"/>
      <c r="AF107" s="844"/>
      <c r="AG107" s="844"/>
      <c r="AH107" s="845"/>
    </row>
    <row r="108" spans="1:34" s="79" customFormat="1" ht="16.399999999999999" customHeight="1" x14ac:dyDescent="0.3">
      <c r="A108" s="1593"/>
      <c r="B108" s="839" t="s">
        <v>160</v>
      </c>
      <c r="C108" s="840"/>
      <c r="D108" s="840"/>
      <c r="E108" s="840"/>
      <c r="F108" s="840"/>
      <c r="G108" s="840"/>
      <c r="H108" s="840"/>
      <c r="I108" s="840"/>
      <c r="J108" s="840"/>
      <c r="K108" s="841"/>
      <c r="L108" s="842"/>
      <c r="M108" s="842"/>
      <c r="N108" s="842"/>
      <c r="O108" s="842"/>
      <c r="P108" s="843" t="s">
        <v>155</v>
      </c>
      <c r="Q108" s="843"/>
      <c r="R108" s="844"/>
      <c r="S108" s="844"/>
      <c r="T108" s="844"/>
      <c r="U108" s="844"/>
      <c r="V108" s="843" t="s">
        <v>156</v>
      </c>
      <c r="W108" s="843"/>
      <c r="X108" s="842"/>
      <c r="Y108" s="842"/>
      <c r="Z108" s="842"/>
      <c r="AA108" s="842"/>
      <c r="AB108" s="843" t="s">
        <v>155</v>
      </c>
      <c r="AC108" s="843"/>
      <c r="AD108" s="844"/>
      <c r="AE108" s="844"/>
      <c r="AF108" s="844"/>
      <c r="AG108" s="844"/>
      <c r="AH108" s="845"/>
    </row>
    <row r="109" spans="1:34" s="79" customFormat="1" ht="16.399999999999999" customHeight="1" thickBot="1" x14ac:dyDescent="0.35">
      <c r="A109" s="1594"/>
      <c r="B109" s="827" t="s">
        <v>161</v>
      </c>
      <c r="C109" s="828"/>
      <c r="D109" s="828"/>
      <c r="E109" s="828"/>
      <c r="F109" s="828"/>
      <c r="G109" s="828"/>
      <c r="H109" s="828"/>
      <c r="I109" s="828"/>
      <c r="J109" s="828"/>
      <c r="K109" s="829"/>
      <c r="L109" s="830"/>
      <c r="M109" s="830"/>
      <c r="N109" s="830"/>
      <c r="O109" s="830"/>
      <c r="P109" s="830"/>
      <c r="Q109" s="830"/>
      <c r="R109" s="830"/>
      <c r="S109" s="830"/>
      <c r="T109" s="831" t="s">
        <v>162</v>
      </c>
      <c r="U109" s="831"/>
      <c r="V109" s="1586"/>
      <c r="W109" s="832"/>
      <c r="X109" s="832"/>
      <c r="Y109" s="832"/>
      <c r="Z109" s="832"/>
      <c r="AA109" s="832"/>
      <c r="AB109" s="832"/>
      <c r="AC109" s="832"/>
      <c r="AD109" s="832"/>
      <c r="AE109" s="832"/>
      <c r="AF109" s="832"/>
      <c r="AG109" s="832"/>
      <c r="AH109" s="833"/>
    </row>
    <row r="110" spans="1:34" s="79" customFormat="1" ht="15" customHeight="1" thickBot="1" x14ac:dyDescent="0.35">
      <c r="A110" s="834" t="s">
        <v>3</v>
      </c>
      <c r="B110" s="835"/>
      <c r="C110" s="835"/>
      <c r="D110" s="835"/>
      <c r="E110" s="835"/>
      <c r="F110" s="835"/>
      <c r="G110" s="835"/>
      <c r="H110" s="836" t="s">
        <v>0</v>
      </c>
      <c r="I110" s="837"/>
      <c r="J110" s="837"/>
      <c r="K110" s="837"/>
      <c r="L110" s="837"/>
      <c r="M110" s="837"/>
      <c r="N110" s="837"/>
      <c r="O110" s="837"/>
      <c r="P110" s="837"/>
      <c r="Q110" s="837"/>
      <c r="R110" s="837"/>
      <c r="S110" s="837"/>
      <c r="T110" s="837"/>
      <c r="U110" s="837"/>
      <c r="V110" s="837"/>
      <c r="W110" s="837"/>
      <c r="X110" s="837"/>
      <c r="Y110" s="837"/>
      <c r="Z110" s="837"/>
      <c r="AA110" s="837"/>
      <c r="AB110" s="837"/>
      <c r="AC110" s="837"/>
      <c r="AD110" s="837"/>
      <c r="AE110" s="837"/>
      <c r="AF110" s="837"/>
      <c r="AG110" s="837"/>
      <c r="AH110" s="838"/>
    </row>
    <row r="111" spans="1:34" s="79" customFormat="1" ht="15" customHeight="1" x14ac:dyDescent="0.3">
      <c r="AC111" s="79" t="s">
        <v>24</v>
      </c>
    </row>
    <row r="112" spans="1:34" ht="15" customHeight="1" x14ac:dyDescent="0.3">
      <c r="A112" s="826" t="s">
        <v>168</v>
      </c>
      <c r="B112" s="826"/>
      <c r="C112" s="1597" t="s">
        <v>688</v>
      </c>
      <c r="D112" s="1598" t="s">
        <v>689</v>
      </c>
      <c r="E112" s="1598"/>
      <c r="F112" s="1598"/>
      <c r="G112" s="1598"/>
      <c r="H112" s="1598"/>
      <c r="I112" s="1598"/>
      <c r="J112" s="1598"/>
      <c r="K112" s="1598"/>
      <c r="L112" s="1598"/>
      <c r="M112" s="1598"/>
      <c r="N112" s="1598"/>
      <c r="O112" s="1598"/>
      <c r="P112" s="1598"/>
      <c r="Q112" s="1598"/>
      <c r="R112" s="1598"/>
      <c r="S112" s="1598"/>
      <c r="T112" s="1598"/>
      <c r="U112" s="1598"/>
      <c r="V112" s="1598"/>
      <c r="W112" s="1598"/>
      <c r="X112" s="1598"/>
      <c r="Y112" s="1598"/>
      <c r="Z112" s="1598"/>
      <c r="AA112" s="1598"/>
      <c r="AB112" s="1598"/>
      <c r="AC112" s="1598"/>
      <c r="AD112" s="1598"/>
      <c r="AE112" s="1598"/>
      <c r="AF112" s="1598"/>
      <c r="AG112" s="1598"/>
      <c r="AH112" s="1598"/>
    </row>
    <row r="113" spans="1:34" ht="15" customHeight="1" x14ac:dyDescent="0.3">
      <c r="A113" s="826"/>
      <c r="B113" s="826"/>
      <c r="C113" s="1597"/>
      <c r="D113" s="1598"/>
      <c r="E113" s="1598"/>
      <c r="F113" s="1598"/>
      <c r="G113" s="1598"/>
      <c r="H113" s="1598"/>
      <c r="I113" s="1598"/>
      <c r="J113" s="1598"/>
      <c r="K113" s="1598"/>
      <c r="L113" s="1598"/>
      <c r="M113" s="1598"/>
      <c r="N113" s="1598"/>
      <c r="O113" s="1598"/>
      <c r="P113" s="1598"/>
      <c r="Q113" s="1598"/>
      <c r="R113" s="1598"/>
      <c r="S113" s="1598"/>
      <c r="T113" s="1598"/>
      <c r="U113" s="1598"/>
      <c r="V113" s="1598"/>
      <c r="W113" s="1598"/>
      <c r="X113" s="1598"/>
      <c r="Y113" s="1598"/>
      <c r="Z113" s="1598"/>
      <c r="AA113" s="1598"/>
      <c r="AB113" s="1598"/>
      <c r="AC113" s="1598"/>
      <c r="AD113" s="1598"/>
      <c r="AE113" s="1598"/>
      <c r="AF113" s="1598"/>
      <c r="AG113" s="1598"/>
      <c r="AH113" s="1598"/>
    </row>
    <row r="114" spans="1:34" ht="15" customHeight="1" x14ac:dyDescent="0.3">
      <c r="A114" s="826"/>
      <c r="B114" s="826"/>
      <c r="C114" s="1597"/>
      <c r="D114" s="1598"/>
      <c r="E114" s="1598"/>
      <c r="F114" s="1598"/>
      <c r="G114" s="1598"/>
      <c r="H114" s="1598"/>
      <c r="I114" s="1598"/>
      <c r="J114" s="1598"/>
      <c r="K114" s="1598"/>
      <c r="L114" s="1598"/>
      <c r="M114" s="1598"/>
      <c r="N114" s="1598"/>
      <c r="O114" s="1598"/>
      <c r="P114" s="1598"/>
      <c r="Q114" s="1598"/>
      <c r="R114" s="1598"/>
      <c r="S114" s="1598"/>
      <c r="T114" s="1598"/>
      <c r="U114" s="1598"/>
      <c r="V114" s="1598"/>
      <c r="W114" s="1598"/>
      <c r="X114" s="1598"/>
      <c r="Y114" s="1598"/>
      <c r="Z114" s="1598"/>
      <c r="AA114" s="1598"/>
      <c r="AB114" s="1598"/>
      <c r="AC114" s="1598"/>
      <c r="AD114" s="1598"/>
      <c r="AE114" s="1598"/>
      <c r="AF114" s="1598"/>
      <c r="AG114" s="1598"/>
      <c r="AH114" s="1598"/>
    </row>
    <row r="115" spans="1:34" ht="15" customHeight="1" x14ac:dyDescent="0.3">
      <c r="A115" s="826"/>
      <c r="B115" s="826"/>
      <c r="C115" s="1597"/>
      <c r="D115" s="1598"/>
      <c r="E115" s="1598"/>
      <c r="F115" s="1598"/>
      <c r="G115" s="1598"/>
      <c r="H115" s="1598"/>
      <c r="I115" s="1598"/>
      <c r="J115" s="1598"/>
      <c r="K115" s="1598"/>
      <c r="L115" s="1598"/>
      <c r="M115" s="1598"/>
      <c r="N115" s="1598"/>
      <c r="O115" s="1598"/>
      <c r="P115" s="1598"/>
      <c r="Q115" s="1598"/>
      <c r="R115" s="1598"/>
      <c r="S115" s="1598"/>
      <c r="T115" s="1598"/>
      <c r="U115" s="1598"/>
      <c r="V115" s="1598"/>
      <c r="W115" s="1598"/>
      <c r="X115" s="1598"/>
      <c r="Y115" s="1598"/>
      <c r="Z115" s="1598"/>
      <c r="AA115" s="1598"/>
      <c r="AB115" s="1598"/>
      <c r="AC115" s="1598"/>
      <c r="AD115" s="1598"/>
      <c r="AE115" s="1598"/>
      <c r="AF115" s="1598"/>
      <c r="AG115" s="1598"/>
      <c r="AH115" s="1598"/>
    </row>
    <row r="116" spans="1:34" ht="15" customHeight="1" x14ac:dyDescent="0.3">
      <c r="A116" s="826"/>
      <c r="B116" s="826"/>
      <c r="C116" s="1597"/>
      <c r="D116" s="1598"/>
      <c r="E116" s="1598"/>
      <c r="F116" s="1598"/>
      <c r="G116" s="1598"/>
      <c r="H116" s="1598"/>
      <c r="I116" s="1598"/>
      <c r="J116" s="1598"/>
      <c r="K116" s="1598"/>
      <c r="L116" s="1598"/>
      <c r="M116" s="1598"/>
      <c r="N116" s="1598"/>
      <c r="O116" s="1598"/>
      <c r="P116" s="1598"/>
      <c r="Q116" s="1598"/>
      <c r="R116" s="1598"/>
      <c r="S116" s="1598"/>
      <c r="T116" s="1598"/>
      <c r="U116" s="1598"/>
      <c r="V116" s="1598"/>
      <c r="W116" s="1598"/>
      <c r="X116" s="1598"/>
      <c r="Y116" s="1598"/>
      <c r="Z116" s="1598"/>
      <c r="AA116" s="1598"/>
      <c r="AB116" s="1598"/>
      <c r="AC116" s="1598"/>
      <c r="AD116" s="1598"/>
      <c r="AE116" s="1598"/>
      <c r="AF116" s="1598"/>
      <c r="AG116" s="1598"/>
      <c r="AH116" s="1598"/>
    </row>
    <row r="117" spans="1:34" ht="15" customHeight="1" x14ac:dyDescent="0.3">
      <c r="A117" s="826"/>
      <c r="B117" s="826"/>
      <c r="C117" s="1597"/>
      <c r="D117" s="1598"/>
      <c r="E117" s="1598"/>
      <c r="F117" s="1598"/>
      <c r="G117" s="1598"/>
      <c r="H117" s="1598"/>
      <c r="I117" s="1598"/>
      <c r="J117" s="1598"/>
      <c r="K117" s="1598"/>
      <c r="L117" s="1598"/>
      <c r="M117" s="1598"/>
      <c r="N117" s="1598"/>
      <c r="O117" s="1598"/>
      <c r="P117" s="1598"/>
      <c r="Q117" s="1598"/>
      <c r="R117" s="1598"/>
      <c r="S117" s="1598"/>
      <c r="T117" s="1598"/>
      <c r="U117" s="1598"/>
      <c r="V117" s="1598"/>
      <c r="W117" s="1598"/>
      <c r="X117" s="1598"/>
      <c r="Y117" s="1598"/>
      <c r="Z117" s="1598"/>
      <c r="AA117" s="1598"/>
      <c r="AB117" s="1598"/>
      <c r="AC117" s="1598"/>
      <c r="AD117" s="1598"/>
      <c r="AE117" s="1598"/>
      <c r="AF117" s="1598"/>
      <c r="AG117" s="1598"/>
      <c r="AH117" s="1598"/>
    </row>
    <row r="118" spans="1:34" ht="23.25" customHeight="1" x14ac:dyDescent="0.3">
      <c r="A118" s="826"/>
      <c r="B118" s="826"/>
      <c r="C118" s="1597"/>
      <c r="D118" s="1598"/>
      <c r="E118" s="1598"/>
      <c r="F118" s="1598"/>
      <c r="G118" s="1598"/>
      <c r="H118" s="1598"/>
      <c r="I118" s="1598"/>
      <c r="J118" s="1598"/>
      <c r="K118" s="1598"/>
      <c r="L118" s="1598"/>
      <c r="M118" s="1598"/>
      <c r="N118" s="1598"/>
      <c r="O118" s="1598"/>
      <c r="P118" s="1598"/>
      <c r="Q118" s="1598"/>
      <c r="R118" s="1598"/>
      <c r="S118" s="1598"/>
      <c r="T118" s="1598"/>
      <c r="U118" s="1598"/>
      <c r="V118" s="1598"/>
      <c r="W118" s="1598"/>
      <c r="X118" s="1598"/>
      <c r="Y118" s="1598"/>
      <c r="Z118" s="1598"/>
      <c r="AA118" s="1598"/>
      <c r="AB118" s="1598"/>
      <c r="AC118" s="1598"/>
      <c r="AD118" s="1598"/>
      <c r="AE118" s="1598"/>
      <c r="AF118" s="1598"/>
      <c r="AG118" s="1598"/>
      <c r="AH118" s="1598"/>
    </row>
    <row r="119" spans="1:34" ht="9" customHeight="1" x14ac:dyDescent="0.3">
      <c r="A119" s="826"/>
      <c r="B119" s="826"/>
      <c r="C119" s="1597"/>
      <c r="D119" s="1598"/>
      <c r="E119" s="1598"/>
      <c r="F119" s="1598"/>
      <c r="G119" s="1598"/>
      <c r="H119" s="1598"/>
      <c r="I119" s="1598"/>
      <c r="J119" s="1598"/>
      <c r="K119" s="1598"/>
      <c r="L119" s="1598"/>
      <c r="M119" s="1598"/>
      <c r="N119" s="1598"/>
      <c r="O119" s="1598"/>
      <c r="P119" s="1598"/>
      <c r="Q119" s="1598"/>
      <c r="R119" s="1598"/>
      <c r="S119" s="1598"/>
      <c r="T119" s="1598"/>
      <c r="U119" s="1598"/>
      <c r="V119" s="1598"/>
      <c r="W119" s="1598"/>
      <c r="X119" s="1598"/>
      <c r="Y119" s="1598"/>
      <c r="Z119" s="1598"/>
      <c r="AA119" s="1598"/>
      <c r="AB119" s="1598"/>
      <c r="AC119" s="1598"/>
      <c r="AD119" s="1598"/>
      <c r="AE119" s="1598"/>
      <c r="AF119" s="1598"/>
      <c r="AG119" s="1598"/>
      <c r="AH119" s="1598"/>
    </row>
    <row r="124" spans="1:34" x14ac:dyDescent="0.3">
      <c r="O124" s="1599"/>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K29:AH29 K44:AH44 K59:AH59 K92:AH92 K82:AH82 K102:AH102 AG2:AH3 Q2:R3" xr:uid="{A8E8BD1B-9D04-4166-9BBA-0CC12D06323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CEA0-8F48-41D0-9F1A-A69C4B614F65}">
  <sheetPr>
    <pageSetUpPr fitToPage="1"/>
  </sheetPr>
  <dimension ref="A1:AI65"/>
  <sheetViews>
    <sheetView view="pageBreakPreview" zoomScale="115" zoomScaleNormal="115" zoomScaleSheetLayoutView="115" workbookViewId="0">
      <selection activeCell="B21" sqref="B21:J21"/>
    </sheetView>
  </sheetViews>
  <sheetFormatPr defaultColWidth="9.69921875" defaultRowHeight="12" x14ac:dyDescent="0.3"/>
  <cols>
    <col min="1" max="34" width="3.3984375" style="89" customWidth="1"/>
    <col min="35" max="16384" width="9.69921875" style="89"/>
  </cols>
  <sheetData>
    <row r="1" spans="1:34" ht="21.65" customHeight="1" x14ac:dyDescent="0.3">
      <c r="A1" s="1075" t="s">
        <v>169</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row>
    <row r="2" spans="1:34" s="91" customFormat="1" ht="20.399999999999999" customHeight="1" thickBot="1" x14ac:dyDescent="0.35">
      <c r="A2" s="1076" t="s">
        <v>170</v>
      </c>
      <c r="B2" s="1076"/>
      <c r="C2" s="1076"/>
      <c r="D2" s="1076"/>
      <c r="E2" s="1076"/>
      <c r="F2" s="1076"/>
      <c r="G2" s="1076"/>
      <c r="H2" s="1076"/>
      <c r="I2" s="1076"/>
      <c r="J2" s="1076"/>
      <c r="K2" s="1076"/>
      <c r="L2" s="1076"/>
      <c r="M2" s="1076"/>
      <c r="N2" s="1076"/>
      <c r="O2" s="1076"/>
      <c r="P2" s="1076"/>
      <c r="Q2" s="1076"/>
      <c r="R2" s="1076"/>
      <c r="S2" s="90"/>
      <c r="T2" s="90"/>
      <c r="U2" s="90"/>
      <c r="V2" s="90"/>
      <c r="W2" s="90"/>
      <c r="X2" s="90"/>
      <c r="Y2" s="90"/>
      <c r="Z2" s="90"/>
      <c r="AA2" s="90"/>
      <c r="AB2" s="90"/>
      <c r="AC2" s="90"/>
      <c r="AD2" s="90"/>
      <c r="AE2" s="90"/>
      <c r="AF2" s="90"/>
      <c r="AG2" s="90"/>
      <c r="AH2" s="90"/>
    </row>
    <row r="3" spans="1:34" s="91" customFormat="1" ht="14.25" customHeight="1" x14ac:dyDescent="0.3">
      <c r="A3" s="1063" t="s">
        <v>171</v>
      </c>
      <c r="B3" s="1066" t="s">
        <v>134</v>
      </c>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7"/>
    </row>
    <row r="4" spans="1:34" s="91" customFormat="1" ht="21.15" customHeight="1" x14ac:dyDescent="0.3">
      <c r="A4" s="1064"/>
      <c r="B4" s="1068" t="s">
        <v>135</v>
      </c>
      <c r="C4" s="1069"/>
      <c r="D4" s="1069"/>
      <c r="E4" s="1069"/>
      <c r="F4" s="1069"/>
      <c r="G4" s="1069"/>
      <c r="H4" s="1069"/>
      <c r="I4" s="1069"/>
      <c r="J4" s="1070"/>
      <c r="K4" s="1062" t="s">
        <v>136</v>
      </c>
      <c r="L4" s="1031"/>
      <c r="M4" s="1031"/>
      <c r="N4" s="1031"/>
      <c r="O4" s="1031"/>
      <c r="P4" s="1061"/>
      <c r="Q4" s="1062" t="s">
        <v>137</v>
      </c>
      <c r="R4" s="1031"/>
      <c r="S4" s="1031"/>
      <c r="T4" s="1031"/>
      <c r="U4" s="1031"/>
      <c r="V4" s="1031"/>
      <c r="W4" s="1030" t="s">
        <v>138</v>
      </c>
      <c r="X4" s="1030"/>
      <c r="Y4" s="1030"/>
      <c r="Z4" s="1030"/>
      <c r="AA4" s="1030"/>
      <c r="AB4" s="1030"/>
      <c r="AC4" s="1074" t="s">
        <v>139</v>
      </c>
      <c r="AD4" s="1031"/>
      <c r="AE4" s="1031"/>
      <c r="AF4" s="1031"/>
      <c r="AG4" s="1031"/>
      <c r="AH4" s="1032"/>
    </row>
    <row r="5" spans="1:34" s="91" customFormat="1" ht="16.399999999999999" customHeight="1" x14ac:dyDescent="0.3">
      <c r="A5" s="1064"/>
      <c r="B5" s="1071"/>
      <c r="C5" s="1072"/>
      <c r="D5" s="1072"/>
      <c r="E5" s="1072"/>
      <c r="F5" s="1072"/>
      <c r="G5" s="1072"/>
      <c r="H5" s="1072"/>
      <c r="I5" s="1072"/>
      <c r="J5" s="1073"/>
      <c r="K5" s="1062" t="s">
        <v>140</v>
      </c>
      <c r="L5" s="1031"/>
      <c r="M5" s="1061"/>
      <c r="N5" s="1062" t="s">
        <v>141</v>
      </c>
      <c r="O5" s="1031"/>
      <c r="P5" s="1061"/>
      <c r="Q5" s="1062" t="s">
        <v>140</v>
      </c>
      <c r="R5" s="1031"/>
      <c r="S5" s="1061"/>
      <c r="T5" s="1062" t="s">
        <v>141</v>
      </c>
      <c r="U5" s="1031"/>
      <c r="V5" s="1061"/>
      <c r="W5" s="1062" t="s">
        <v>140</v>
      </c>
      <c r="X5" s="1031"/>
      <c r="Y5" s="1061"/>
      <c r="Z5" s="1062" t="s">
        <v>141</v>
      </c>
      <c r="AA5" s="1031"/>
      <c r="AB5" s="1061"/>
      <c r="AC5" s="1062" t="s">
        <v>140</v>
      </c>
      <c r="AD5" s="1031"/>
      <c r="AE5" s="1061"/>
      <c r="AF5" s="1062" t="s">
        <v>141</v>
      </c>
      <c r="AG5" s="1031"/>
      <c r="AH5" s="1032"/>
    </row>
    <row r="6" spans="1:34" s="91" customFormat="1" ht="16.399999999999999" customHeight="1" x14ac:dyDescent="0.3">
      <c r="A6" s="1064"/>
      <c r="B6" s="1060" t="s">
        <v>142</v>
      </c>
      <c r="C6" s="1031"/>
      <c r="D6" s="1031"/>
      <c r="E6" s="1031"/>
      <c r="F6" s="1031"/>
      <c r="G6" s="1031"/>
      <c r="H6" s="1031"/>
      <c r="I6" s="1031"/>
      <c r="J6" s="1061"/>
      <c r="K6" s="1062"/>
      <c r="L6" s="1031"/>
      <c r="M6" s="1061"/>
      <c r="N6" s="1062"/>
      <c r="O6" s="1031"/>
      <c r="P6" s="1061"/>
      <c r="Q6" s="1062"/>
      <c r="R6" s="1031"/>
      <c r="S6" s="1061"/>
      <c r="T6" s="1062"/>
      <c r="U6" s="1031"/>
      <c r="V6" s="1061"/>
      <c r="W6" s="1062"/>
      <c r="X6" s="1031"/>
      <c r="Y6" s="1061"/>
      <c r="Z6" s="1062"/>
      <c r="AA6" s="1031"/>
      <c r="AB6" s="1061"/>
      <c r="AC6" s="1062"/>
      <c r="AD6" s="1031"/>
      <c r="AE6" s="1061"/>
      <c r="AF6" s="1062"/>
      <c r="AG6" s="1031"/>
      <c r="AH6" s="1032"/>
    </row>
    <row r="7" spans="1:34" s="91" customFormat="1" ht="16.399999999999999" customHeight="1" x14ac:dyDescent="0.3">
      <c r="A7" s="1064"/>
      <c r="B7" s="1060" t="s">
        <v>143</v>
      </c>
      <c r="C7" s="1031"/>
      <c r="D7" s="1031"/>
      <c r="E7" s="1031"/>
      <c r="F7" s="1031"/>
      <c r="G7" s="1031"/>
      <c r="H7" s="1031"/>
      <c r="I7" s="1031"/>
      <c r="J7" s="1061"/>
      <c r="K7" s="1062"/>
      <c r="L7" s="1031"/>
      <c r="M7" s="1061"/>
      <c r="N7" s="1062"/>
      <c r="O7" s="1031"/>
      <c r="P7" s="1061"/>
      <c r="Q7" s="1062"/>
      <c r="R7" s="1031"/>
      <c r="S7" s="1061"/>
      <c r="T7" s="1062"/>
      <c r="U7" s="1031"/>
      <c r="V7" s="1061"/>
      <c r="W7" s="1062"/>
      <c r="X7" s="1031"/>
      <c r="Y7" s="1061"/>
      <c r="Z7" s="1062"/>
      <c r="AA7" s="1031"/>
      <c r="AB7" s="1061"/>
      <c r="AC7" s="1062"/>
      <c r="AD7" s="1031"/>
      <c r="AE7" s="1061"/>
      <c r="AF7" s="1062"/>
      <c r="AG7" s="1031"/>
      <c r="AH7" s="1032"/>
    </row>
    <row r="8" spans="1:34" s="91" customFormat="1" ht="14.25" customHeight="1" x14ac:dyDescent="0.3">
      <c r="A8" s="1064"/>
      <c r="B8" s="1058" t="s">
        <v>128</v>
      </c>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9"/>
    </row>
    <row r="9" spans="1:34" s="91" customFormat="1" ht="16.399999999999999" customHeight="1" x14ac:dyDescent="0.3">
      <c r="A9" s="1077"/>
      <c r="B9" s="996" t="s">
        <v>144</v>
      </c>
      <c r="C9" s="997"/>
      <c r="D9" s="997"/>
      <c r="E9" s="997"/>
      <c r="F9" s="997"/>
      <c r="G9" s="997"/>
      <c r="H9" s="997"/>
      <c r="I9" s="997"/>
      <c r="J9" s="998"/>
      <c r="K9" s="1005" t="s">
        <v>145</v>
      </c>
      <c r="L9" s="1005"/>
      <c r="M9" s="1005"/>
      <c r="N9" s="1005" t="s">
        <v>146</v>
      </c>
      <c r="O9" s="1005"/>
      <c r="P9" s="1005"/>
      <c r="Q9" s="1005" t="s">
        <v>147</v>
      </c>
      <c r="R9" s="1005"/>
      <c r="S9" s="1005"/>
      <c r="T9" s="1005" t="s">
        <v>148</v>
      </c>
      <c r="U9" s="1005"/>
      <c r="V9" s="1005"/>
      <c r="W9" s="1005" t="s">
        <v>149</v>
      </c>
      <c r="X9" s="1005"/>
      <c r="Y9" s="1005"/>
      <c r="Z9" s="1005" t="s">
        <v>150</v>
      </c>
      <c r="AA9" s="1005"/>
      <c r="AB9" s="1005"/>
      <c r="AC9" s="1005" t="s">
        <v>151</v>
      </c>
      <c r="AD9" s="1005"/>
      <c r="AE9" s="1005"/>
      <c r="AF9" s="1005" t="s">
        <v>152</v>
      </c>
      <c r="AG9" s="1005"/>
      <c r="AH9" s="1006"/>
    </row>
    <row r="10" spans="1:34" s="91" customFormat="1" ht="15.65" customHeight="1" x14ac:dyDescent="0.3">
      <c r="A10" s="1077"/>
      <c r="B10" s="999"/>
      <c r="C10" s="1000"/>
      <c r="D10" s="1000"/>
      <c r="E10" s="1000"/>
      <c r="F10" s="1000"/>
      <c r="G10" s="1000"/>
      <c r="H10" s="1000"/>
      <c r="I10" s="1000"/>
      <c r="J10" s="1001"/>
      <c r="K10" s="1005"/>
      <c r="L10" s="1005"/>
      <c r="M10" s="1005"/>
      <c r="N10" s="1005"/>
      <c r="O10" s="1005"/>
      <c r="P10" s="1005"/>
      <c r="Q10" s="1005"/>
      <c r="R10" s="1005"/>
      <c r="S10" s="1005"/>
      <c r="T10" s="1005"/>
      <c r="U10" s="1005"/>
      <c r="V10" s="1005"/>
      <c r="W10" s="1005"/>
      <c r="X10" s="1005"/>
      <c r="Y10" s="1005"/>
      <c r="Z10" s="1005"/>
      <c r="AA10" s="1005"/>
      <c r="AB10" s="1005"/>
      <c r="AC10" s="1005"/>
      <c r="AD10" s="1005"/>
      <c r="AE10" s="1005"/>
      <c r="AF10" s="1005"/>
      <c r="AG10" s="1005"/>
      <c r="AH10" s="1006"/>
    </row>
    <row r="11" spans="1:34" s="91" customFormat="1" ht="15.9" customHeight="1" x14ac:dyDescent="0.3">
      <c r="A11" s="1077"/>
      <c r="B11" s="1002"/>
      <c r="C11" s="1003"/>
      <c r="D11" s="1003"/>
      <c r="E11" s="1003"/>
      <c r="F11" s="1003"/>
      <c r="G11" s="1003"/>
      <c r="H11" s="1003"/>
      <c r="I11" s="1003"/>
      <c r="J11" s="1004"/>
      <c r="K11" s="1007" t="s">
        <v>153</v>
      </c>
      <c r="L11" s="1008"/>
      <c r="M11" s="1008"/>
      <c r="N11" s="1008"/>
      <c r="O11" s="1008"/>
      <c r="P11" s="1008"/>
      <c r="Q11" s="1008"/>
      <c r="R11" s="1008"/>
      <c r="S11" s="1009"/>
      <c r="T11" s="993"/>
      <c r="U11" s="978"/>
      <c r="V11" s="978"/>
      <c r="W11" s="978"/>
      <c r="X11" s="978"/>
      <c r="Y11" s="978"/>
      <c r="Z11" s="978"/>
      <c r="AA11" s="978"/>
      <c r="AB11" s="978"/>
      <c r="AC11" s="978"/>
      <c r="AD11" s="978"/>
      <c r="AE11" s="978"/>
      <c r="AF11" s="978"/>
      <c r="AG11" s="978"/>
      <c r="AH11" s="979"/>
    </row>
    <row r="12" spans="1:34" s="91" customFormat="1" ht="15.9" customHeight="1" x14ac:dyDescent="0.3">
      <c r="A12" s="1077"/>
      <c r="B12" s="994" t="s">
        <v>154</v>
      </c>
      <c r="C12" s="995"/>
      <c r="D12" s="981"/>
      <c r="E12" s="981"/>
      <c r="F12" s="981"/>
      <c r="G12" s="981"/>
      <c r="H12" s="981"/>
      <c r="I12" s="981"/>
      <c r="J12" s="981"/>
      <c r="K12" s="982"/>
      <c r="L12" s="983"/>
      <c r="M12" s="983"/>
      <c r="N12" s="983"/>
      <c r="O12" s="983"/>
      <c r="P12" s="977" t="s">
        <v>155</v>
      </c>
      <c r="Q12" s="977"/>
      <c r="R12" s="978"/>
      <c r="S12" s="978"/>
      <c r="T12" s="978"/>
      <c r="U12" s="978"/>
      <c r="V12" s="977" t="s">
        <v>156</v>
      </c>
      <c r="W12" s="977"/>
      <c r="X12" s="983"/>
      <c r="Y12" s="983"/>
      <c r="Z12" s="983"/>
      <c r="AA12" s="983"/>
      <c r="AB12" s="977" t="s">
        <v>155</v>
      </c>
      <c r="AC12" s="977"/>
      <c r="AD12" s="978"/>
      <c r="AE12" s="978"/>
      <c r="AF12" s="978"/>
      <c r="AG12" s="978"/>
      <c r="AH12" s="979"/>
    </row>
    <row r="13" spans="1:34" s="91" customFormat="1" ht="15.9" customHeight="1" x14ac:dyDescent="0.3">
      <c r="A13" s="1077"/>
      <c r="B13" s="92"/>
      <c r="C13" s="93"/>
      <c r="D13" s="987" t="s">
        <v>157</v>
      </c>
      <c r="E13" s="987"/>
      <c r="F13" s="988"/>
      <c r="G13" s="984" t="s">
        <v>158</v>
      </c>
      <c r="H13" s="985"/>
      <c r="I13" s="985"/>
      <c r="J13" s="986"/>
      <c r="K13" s="982"/>
      <c r="L13" s="983"/>
      <c r="M13" s="983"/>
      <c r="N13" s="983"/>
      <c r="O13" s="983"/>
      <c r="P13" s="977" t="s">
        <v>155</v>
      </c>
      <c r="Q13" s="977"/>
      <c r="R13" s="978"/>
      <c r="S13" s="978"/>
      <c r="T13" s="978"/>
      <c r="U13" s="978"/>
      <c r="V13" s="977" t="s">
        <v>156</v>
      </c>
      <c r="W13" s="977"/>
      <c r="X13" s="983"/>
      <c r="Y13" s="983"/>
      <c r="Z13" s="983"/>
      <c r="AA13" s="983"/>
      <c r="AB13" s="977" t="s">
        <v>155</v>
      </c>
      <c r="AC13" s="977"/>
      <c r="AD13" s="978"/>
      <c r="AE13" s="978"/>
      <c r="AF13" s="978"/>
      <c r="AG13" s="978"/>
      <c r="AH13" s="979"/>
    </row>
    <row r="14" spans="1:34" s="91" customFormat="1" ht="15.9" customHeight="1" x14ac:dyDescent="0.3">
      <c r="A14" s="1077"/>
      <c r="B14" s="92"/>
      <c r="C14" s="93"/>
      <c r="D14" s="989"/>
      <c r="E14" s="989"/>
      <c r="F14" s="990"/>
      <c r="G14" s="984" t="s">
        <v>151</v>
      </c>
      <c r="H14" s="985"/>
      <c r="I14" s="985"/>
      <c r="J14" s="986"/>
      <c r="K14" s="982"/>
      <c r="L14" s="983"/>
      <c r="M14" s="983"/>
      <c r="N14" s="983"/>
      <c r="O14" s="983"/>
      <c r="P14" s="977" t="s">
        <v>155</v>
      </c>
      <c r="Q14" s="977"/>
      <c r="R14" s="978"/>
      <c r="S14" s="978"/>
      <c r="T14" s="978"/>
      <c r="U14" s="978"/>
      <c r="V14" s="977" t="s">
        <v>156</v>
      </c>
      <c r="W14" s="977"/>
      <c r="X14" s="983"/>
      <c r="Y14" s="983"/>
      <c r="Z14" s="983"/>
      <c r="AA14" s="983"/>
      <c r="AB14" s="977" t="s">
        <v>155</v>
      </c>
      <c r="AC14" s="977"/>
      <c r="AD14" s="978"/>
      <c r="AE14" s="978"/>
      <c r="AF14" s="978"/>
      <c r="AG14" s="978"/>
      <c r="AH14" s="979"/>
    </row>
    <row r="15" spans="1:34" s="91" customFormat="1" ht="15.9" customHeight="1" x14ac:dyDescent="0.3">
      <c r="A15" s="1077"/>
      <c r="B15" s="94"/>
      <c r="C15" s="95"/>
      <c r="D15" s="991"/>
      <c r="E15" s="991"/>
      <c r="F15" s="992"/>
      <c r="G15" s="984" t="s">
        <v>159</v>
      </c>
      <c r="H15" s="985"/>
      <c r="I15" s="985"/>
      <c r="J15" s="986"/>
      <c r="K15" s="982"/>
      <c r="L15" s="983"/>
      <c r="M15" s="983"/>
      <c r="N15" s="983"/>
      <c r="O15" s="983"/>
      <c r="P15" s="977" t="s">
        <v>155</v>
      </c>
      <c r="Q15" s="977"/>
      <c r="R15" s="978"/>
      <c r="S15" s="978"/>
      <c r="T15" s="978"/>
      <c r="U15" s="978"/>
      <c r="V15" s="977" t="s">
        <v>156</v>
      </c>
      <c r="W15" s="977"/>
      <c r="X15" s="983"/>
      <c r="Y15" s="983"/>
      <c r="Z15" s="983"/>
      <c r="AA15" s="983"/>
      <c r="AB15" s="977" t="s">
        <v>155</v>
      </c>
      <c r="AC15" s="977"/>
      <c r="AD15" s="978"/>
      <c r="AE15" s="978"/>
      <c r="AF15" s="978"/>
      <c r="AG15" s="978"/>
      <c r="AH15" s="979"/>
    </row>
    <row r="16" spans="1:34" s="91" customFormat="1" ht="16.399999999999999" customHeight="1" x14ac:dyDescent="0.3">
      <c r="A16" s="1077"/>
      <c r="B16" s="980" t="s">
        <v>160</v>
      </c>
      <c r="C16" s="981"/>
      <c r="D16" s="981"/>
      <c r="E16" s="981"/>
      <c r="F16" s="981"/>
      <c r="G16" s="981"/>
      <c r="H16" s="981"/>
      <c r="I16" s="981"/>
      <c r="J16" s="981"/>
      <c r="K16" s="982"/>
      <c r="L16" s="983"/>
      <c r="M16" s="983"/>
      <c r="N16" s="983"/>
      <c r="O16" s="983"/>
      <c r="P16" s="977" t="s">
        <v>155</v>
      </c>
      <c r="Q16" s="977"/>
      <c r="R16" s="978"/>
      <c r="S16" s="978"/>
      <c r="T16" s="978"/>
      <c r="U16" s="978"/>
      <c r="V16" s="977" t="s">
        <v>156</v>
      </c>
      <c r="W16" s="977"/>
      <c r="X16" s="983"/>
      <c r="Y16" s="983"/>
      <c r="Z16" s="983"/>
      <c r="AA16" s="983"/>
      <c r="AB16" s="977" t="s">
        <v>155</v>
      </c>
      <c r="AC16" s="977"/>
      <c r="AD16" s="978"/>
      <c r="AE16" s="978"/>
      <c r="AF16" s="978"/>
      <c r="AG16" s="978"/>
      <c r="AH16" s="979"/>
    </row>
    <row r="17" spans="1:34" s="91" customFormat="1" ht="16.399999999999999" customHeight="1" thickBot="1" x14ac:dyDescent="0.35">
      <c r="A17" s="1077"/>
      <c r="B17" s="970" t="s">
        <v>161</v>
      </c>
      <c r="C17" s="971"/>
      <c r="D17" s="971"/>
      <c r="E17" s="971"/>
      <c r="F17" s="971"/>
      <c r="G17" s="971"/>
      <c r="H17" s="971"/>
      <c r="I17" s="971"/>
      <c r="J17" s="971"/>
      <c r="K17" s="972"/>
      <c r="L17" s="973"/>
      <c r="M17" s="973"/>
      <c r="N17" s="973"/>
      <c r="O17" s="973"/>
      <c r="P17" s="973"/>
      <c r="Q17" s="973"/>
      <c r="R17" s="973"/>
      <c r="S17" s="973"/>
      <c r="T17" s="974" t="s">
        <v>162</v>
      </c>
      <c r="U17" s="974"/>
      <c r="V17" s="1600"/>
      <c r="W17" s="975"/>
      <c r="X17" s="975"/>
      <c r="Y17" s="975"/>
      <c r="Z17" s="975"/>
      <c r="AA17" s="975"/>
      <c r="AB17" s="975"/>
      <c r="AC17" s="975"/>
      <c r="AD17" s="975"/>
      <c r="AE17" s="975"/>
      <c r="AF17" s="975"/>
      <c r="AG17" s="975"/>
      <c r="AH17" s="976"/>
    </row>
    <row r="18" spans="1:34" s="91" customFormat="1" ht="14.25" customHeight="1" x14ac:dyDescent="0.3">
      <c r="A18" s="1063" t="s">
        <v>172</v>
      </c>
      <c r="B18" s="1066" t="s">
        <v>134</v>
      </c>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7"/>
    </row>
    <row r="19" spans="1:34" s="91" customFormat="1" ht="21.15" customHeight="1" x14ac:dyDescent="0.3">
      <c r="A19" s="1064"/>
      <c r="B19" s="1068" t="s">
        <v>135</v>
      </c>
      <c r="C19" s="1069"/>
      <c r="D19" s="1069"/>
      <c r="E19" s="1069"/>
      <c r="F19" s="1069"/>
      <c r="G19" s="1069"/>
      <c r="H19" s="1069"/>
      <c r="I19" s="1069"/>
      <c r="J19" s="1070"/>
      <c r="K19" s="1062" t="s">
        <v>136</v>
      </c>
      <c r="L19" s="1031"/>
      <c r="M19" s="1031"/>
      <c r="N19" s="1031"/>
      <c r="O19" s="1031"/>
      <c r="P19" s="1061"/>
      <c r="Q19" s="1062" t="s">
        <v>137</v>
      </c>
      <c r="R19" s="1031"/>
      <c r="S19" s="1031"/>
      <c r="T19" s="1031"/>
      <c r="U19" s="1031"/>
      <c r="V19" s="1031"/>
      <c r="W19" s="1030" t="s">
        <v>138</v>
      </c>
      <c r="X19" s="1030"/>
      <c r="Y19" s="1030"/>
      <c r="Z19" s="1030"/>
      <c r="AA19" s="1030"/>
      <c r="AB19" s="1030"/>
      <c r="AC19" s="1074" t="s">
        <v>139</v>
      </c>
      <c r="AD19" s="1031"/>
      <c r="AE19" s="1031"/>
      <c r="AF19" s="1031"/>
      <c r="AG19" s="1031"/>
      <c r="AH19" s="1032"/>
    </row>
    <row r="20" spans="1:34" s="91" customFormat="1" ht="16.399999999999999" customHeight="1" x14ac:dyDescent="0.3">
      <c r="A20" s="1064"/>
      <c r="B20" s="1071"/>
      <c r="C20" s="1072"/>
      <c r="D20" s="1072"/>
      <c r="E20" s="1072"/>
      <c r="F20" s="1072"/>
      <c r="G20" s="1072"/>
      <c r="H20" s="1072"/>
      <c r="I20" s="1072"/>
      <c r="J20" s="1073"/>
      <c r="K20" s="1062" t="s">
        <v>140</v>
      </c>
      <c r="L20" s="1031"/>
      <c r="M20" s="1061"/>
      <c r="N20" s="1062" t="s">
        <v>141</v>
      </c>
      <c r="O20" s="1031"/>
      <c r="P20" s="1061"/>
      <c r="Q20" s="1062" t="s">
        <v>140</v>
      </c>
      <c r="R20" s="1031"/>
      <c r="S20" s="1061"/>
      <c r="T20" s="1062" t="s">
        <v>141</v>
      </c>
      <c r="U20" s="1031"/>
      <c r="V20" s="1061"/>
      <c r="W20" s="1062" t="s">
        <v>140</v>
      </c>
      <c r="X20" s="1031"/>
      <c r="Y20" s="1061"/>
      <c r="Z20" s="1062" t="s">
        <v>141</v>
      </c>
      <c r="AA20" s="1031"/>
      <c r="AB20" s="1061"/>
      <c r="AC20" s="1062" t="s">
        <v>140</v>
      </c>
      <c r="AD20" s="1031"/>
      <c r="AE20" s="1061"/>
      <c r="AF20" s="1062" t="s">
        <v>141</v>
      </c>
      <c r="AG20" s="1031"/>
      <c r="AH20" s="1032"/>
    </row>
    <row r="21" spans="1:34" s="91" customFormat="1" ht="16.399999999999999" customHeight="1" x14ac:dyDescent="0.3">
      <c r="A21" s="1064"/>
      <c r="B21" s="1060" t="s">
        <v>142</v>
      </c>
      <c r="C21" s="1031"/>
      <c r="D21" s="1031"/>
      <c r="E21" s="1031"/>
      <c r="F21" s="1031"/>
      <c r="G21" s="1031"/>
      <c r="H21" s="1031"/>
      <c r="I21" s="1031"/>
      <c r="J21" s="1061"/>
      <c r="K21" s="1062"/>
      <c r="L21" s="1031"/>
      <c r="M21" s="1061"/>
      <c r="N21" s="1062"/>
      <c r="O21" s="1031"/>
      <c r="P21" s="1061"/>
      <c r="Q21" s="1062"/>
      <c r="R21" s="1031"/>
      <c r="S21" s="1061"/>
      <c r="T21" s="1062"/>
      <c r="U21" s="1031"/>
      <c r="V21" s="1061"/>
      <c r="W21" s="1062"/>
      <c r="X21" s="1031"/>
      <c r="Y21" s="1061"/>
      <c r="Z21" s="1062"/>
      <c r="AA21" s="1031"/>
      <c r="AB21" s="1061"/>
      <c r="AC21" s="1062"/>
      <c r="AD21" s="1031"/>
      <c r="AE21" s="1061"/>
      <c r="AF21" s="1062"/>
      <c r="AG21" s="1031"/>
      <c r="AH21" s="1032"/>
    </row>
    <row r="22" spans="1:34" s="91" customFormat="1" ht="16.399999999999999" customHeight="1" x14ac:dyDescent="0.3">
      <c r="A22" s="1064"/>
      <c r="B22" s="1060" t="s">
        <v>143</v>
      </c>
      <c r="C22" s="1031"/>
      <c r="D22" s="1031"/>
      <c r="E22" s="1031"/>
      <c r="F22" s="1031"/>
      <c r="G22" s="1031"/>
      <c r="H22" s="1031"/>
      <c r="I22" s="1031"/>
      <c r="J22" s="1061"/>
      <c r="K22" s="1062"/>
      <c r="L22" s="1031"/>
      <c r="M22" s="1061"/>
      <c r="N22" s="1062"/>
      <c r="O22" s="1031"/>
      <c r="P22" s="1061"/>
      <c r="Q22" s="1062"/>
      <c r="R22" s="1031"/>
      <c r="S22" s="1061"/>
      <c r="T22" s="1062"/>
      <c r="U22" s="1031"/>
      <c r="V22" s="1061"/>
      <c r="W22" s="1062"/>
      <c r="X22" s="1031"/>
      <c r="Y22" s="1061"/>
      <c r="Z22" s="1062"/>
      <c r="AA22" s="1031"/>
      <c r="AB22" s="1061"/>
      <c r="AC22" s="1062"/>
      <c r="AD22" s="1031"/>
      <c r="AE22" s="1061"/>
      <c r="AF22" s="1062"/>
      <c r="AG22" s="1031"/>
      <c r="AH22" s="1032"/>
    </row>
    <row r="23" spans="1:34" s="91" customFormat="1" ht="14.25" customHeight="1" x14ac:dyDescent="0.3">
      <c r="A23" s="1064"/>
      <c r="B23" s="1058" t="s">
        <v>128</v>
      </c>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9"/>
    </row>
    <row r="24" spans="1:34" s="91" customFormat="1" ht="16.399999999999999" customHeight="1" x14ac:dyDescent="0.3">
      <c r="A24" s="1064"/>
      <c r="B24" s="996" t="s">
        <v>144</v>
      </c>
      <c r="C24" s="997"/>
      <c r="D24" s="997"/>
      <c r="E24" s="997"/>
      <c r="F24" s="997"/>
      <c r="G24" s="997"/>
      <c r="H24" s="997"/>
      <c r="I24" s="997"/>
      <c r="J24" s="998"/>
      <c r="K24" s="1005" t="s">
        <v>145</v>
      </c>
      <c r="L24" s="1005"/>
      <c r="M24" s="1005"/>
      <c r="N24" s="1005" t="s">
        <v>146</v>
      </c>
      <c r="O24" s="1005"/>
      <c r="P24" s="1005"/>
      <c r="Q24" s="1005" t="s">
        <v>147</v>
      </c>
      <c r="R24" s="1005"/>
      <c r="S24" s="1005"/>
      <c r="T24" s="1005" t="s">
        <v>148</v>
      </c>
      <c r="U24" s="1005"/>
      <c r="V24" s="1005"/>
      <c r="W24" s="1005" t="s">
        <v>149</v>
      </c>
      <c r="X24" s="1005"/>
      <c r="Y24" s="1005"/>
      <c r="Z24" s="1005" t="s">
        <v>150</v>
      </c>
      <c r="AA24" s="1005"/>
      <c r="AB24" s="1005"/>
      <c r="AC24" s="1005" t="s">
        <v>151</v>
      </c>
      <c r="AD24" s="1005"/>
      <c r="AE24" s="1005"/>
      <c r="AF24" s="1005" t="s">
        <v>152</v>
      </c>
      <c r="AG24" s="1005"/>
      <c r="AH24" s="1006"/>
    </row>
    <row r="25" spans="1:34" s="91" customFormat="1" ht="15.65" customHeight="1" x14ac:dyDescent="0.3">
      <c r="A25" s="1064"/>
      <c r="B25" s="999"/>
      <c r="C25" s="1000"/>
      <c r="D25" s="1000"/>
      <c r="E25" s="1000"/>
      <c r="F25" s="1000"/>
      <c r="G25" s="1000"/>
      <c r="H25" s="1000"/>
      <c r="I25" s="1000"/>
      <c r="J25" s="1001"/>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6"/>
    </row>
    <row r="26" spans="1:34" s="91" customFormat="1" ht="15.9" customHeight="1" x14ac:dyDescent="0.3">
      <c r="A26" s="1064"/>
      <c r="B26" s="1002"/>
      <c r="C26" s="1003"/>
      <c r="D26" s="1003"/>
      <c r="E26" s="1003"/>
      <c r="F26" s="1003"/>
      <c r="G26" s="1003"/>
      <c r="H26" s="1003"/>
      <c r="I26" s="1003"/>
      <c r="J26" s="1004"/>
      <c r="K26" s="1007" t="s">
        <v>153</v>
      </c>
      <c r="L26" s="1008"/>
      <c r="M26" s="1008"/>
      <c r="N26" s="1008"/>
      <c r="O26" s="1008"/>
      <c r="P26" s="1008"/>
      <c r="Q26" s="1008"/>
      <c r="R26" s="1008"/>
      <c r="S26" s="1009"/>
      <c r="T26" s="993"/>
      <c r="U26" s="978"/>
      <c r="V26" s="978"/>
      <c r="W26" s="978"/>
      <c r="X26" s="978"/>
      <c r="Y26" s="978"/>
      <c r="Z26" s="978"/>
      <c r="AA26" s="978"/>
      <c r="AB26" s="978"/>
      <c r="AC26" s="978"/>
      <c r="AD26" s="978"/>
      <c r="AE26" s="978"/>
      <c r="AF26" s="978"/>
      <c r="AG26" s="978"/>
      <c r="AH26" s="979"/>
    </row>
    <row r="27" spans="1:34" s="91" customFormat="1" ht="15.9" customHeight="1" x14ac:dyDescent="0.3">
      <c r="A27" s="1064"/>
      <c r="B27" s="994" t="s">
        <v>154</v>
      </c>
      <c r="C27" s="995"/>
      <c r="D27" s="981"/>
      <c r="E27" s="981"/>
      <c r="F27" s="981"/>
      <c r="G27" s="981"/>
      <c r="H27" s="981"/>
      <c r="I27" s="981"/>
      <c r="J27" s="981"/>
      <c r="K27" s="982"/>
      <c r="L27" s="983"/>
      <c r="M27" s="983"/>
      <c r="N27" s="983"/>
      <c r="O27" s="983"/>
      <c r="P27" s="977" t="s">
        <v>155</v>
      </c>
      <c r="Q27" s="977"/>
      <c r="R27" s="978"/>
      <c r="S27" s="978"/>
      <c r="T27" s="978"/>
      <c r="U27" s="978"/>
      <c r="V27" s="977" t="s">
        <v>156</v>
      </c>
      <c r="W27" s="977"/>
      <c r="X27" s="983"/>
      <c r="Y27" s="983"/>
      <c r="Z27" s="983"/>
      <c r="AA27" s="983"/>
      <c r="AB27" s="977" t="s">
        <v>155</v>
      </c>
      <c r="AC27" s="977"/>
      <c r="AD27" s="978"/>
      <c r="AE27" s="978"/>
      <c r="AF27" s="978"/>
      <c r="AG27" s="978"/>
      <c r="AH27" s="979"/>
    </row>
    <row r="28" spans="1:34" s="91" customFormat="1" ht="15.9" customHeight="1" x14ac:dyDescent="0.3">
      <c r="A28" s="1064"/>
      <c r="B28" s="92"/>
      <c r="C28" s="93"/>
      <c r="D28" s="987" t="s">
        <v>157</v>
      </c>
      <c r="E28" s="987"/>
      <c r="F28" s="988"/>
      <c r="G28" s="984" t="s">
        <v>158</v>
      </c>
      <c r="H28" s="985"/>
      <c r="I28" s="985"/>
      <c r="J28" s="986"/>
      <c r="K28" s="982"/>
      <c r="L28" s="983"/>
      <c r="M28" s="983"/>
      <c r="N28" s="983"/>
      <c r="O28" s="983"/>
      <c r="P28" s="977" t="s">
        <v>155</v>
      </c>
      <c r="Q28" s="977"/>
      <c r="R28" s="978"/>
      <c r="S28" s="978"/>
      <c r="T28" s="978"/>
      <c r="U28" s="978"/>
      <c r="V28" s="977" t="s">
        <v>156</v>
      </c>
      <c r="W28" s="977"/>
      <c r="X28" s="983"/>
      <c r="Y28" s="983"/>
      <c r="Z28" s="983"/>
      <c r="AA28" s="983"/>
      <c r="AB28" s="977" t="s">
        <v>155</v>
      </c>
      <c r="AC28" s="977"/>
      <c r="AD28" s="978"/>
      <c r="AE28" s="978"/>
      <c r="AF28" s="978"/>
      <c r="AG28" s="978"/>
      <c r="AH28" s="979"/>
    </row>
    <row r="29" spans="1:34" s="91" customFormat="1" ht="15.9" customHeight="1" x14ac:dyDescent="0.3">
      <c r="A29" s="1064"/>
      <c r="B29" s="92"/>
      <c r="C29" s="93"/>
      <c r="D29" s="989"/>
      <c r="E29" s="989"/>
      <c r="F29" s="990"/>
      <c r="G29" s="984" t="s">
        <v>151</v>
      </c>
      <c r="H29" s="985"/>
      <c r="I29" s="985"/>
      <c r="J29" s="986"/>
      <c r="K29" s="982"/>
      <c r="L29" s="983"/>
      <c r="M29" s="983"/>
      <c r="N29" s="983"/>
      <c r="O29" s="983"/>
      <c r="P29" s="977" t="s">
        <v>155</v>
      </c>
      <c r="Q29" s="977"/>
      <c r="R29" s="978"/>
      <c r="S29" s="978"/>
      <c r="T29" s="978"/>
      <c r="U29" s="978"/>
      <c r="V29" s="977" t="s">
        <v>156</v>
      </c>
      <c r="W29" s="977"/>
      <c r="X29" s="983"/>
      <c r="Y29" s="983"/>
      <c r="Z29" s="983"/>
      <c r="AA29" s="983"/>
      <c r="AB29" s="977" t="s">
        <v>155</v>
      </c>
      <c r="AC29" s="977"/>
      <c r="AD29" s="978"/>
      <c r="AE29" s="978"/>
      <c r="AF29" s="978"/>
      <c r="AG29" s="978"/>
      <c r="AH29" s="979"/>
    </row>
    <row r="30" spans="1:34" s="91" customFormat="1" ht="15.9" customHeight="1" x14ac:dyDescent="0.3">
      <c r="A30" s="1064"/>
      <c r="B30" s="94"/>
      <c r="C30" s="95"/>
      <c r="D30" s="991"/>
      <c r="E30" s="991"/>
      <c r="F30" s="992"/>
      <c r="G30" s="984" t="s">
        <v>159</v>
      </c>
      <c r="H30" s="985"/>
      <c r="I30" s="985"/>
      <c r="J30" s="986"/>
      <c r="K30" s="982"/>
      <c r="L30" s="983"/>
      <c r="M30" s="983"/>
      <c r="N30" s="983"/>
      <c r="O30" s="983"/>
      <c r="P30" s="977" t="s">
        <v>155</v>
      </c>
      <c r="Q30" s="977"/>
      <c r="R30" s="978"/>
      <c r="S30" s="978"/>
      <c r="T30" s="978"/>
      <c r="U30" s="978"/>
      <c r="V30" s="977" t="s">
        <v>156</v>
      </c>
      <c r="W30" s="977"/>
      <c r="X30" s="983"/>
      <c r="Y30" s="983"/>
      <c r="Z30" s="983"/>
      <c r="AA30" s="983"/>
      <c r="AB30" s="977" t="s">
        <v>155</v>
      </c>
      <c r="AC30" s="977"/>
      <c r="AD30" s="978"/>
      <c r="AE30" s="978"/>
      <c r="AF30" s="978"/>
      <c r="AG30" s="978"/>
      <c r="AH30" s="979"/>
    </row>
    <row r="31" spans="1:34" s="91" customFormat="1" ht="16.399999999999999" customHeight="1" x14ac:dyDescent="0.3">
      <c r="A31" s="1064"/>
      <c r="B31" s="980" t="s">
        <v>160</v>
      </c>
      <c r="C31" s="981"/>
      <c r="D31" s="981"/>
      <c r="E31" s="981"/>
      <c r="F31" s="981"/>
      <c r="G31" s="981"/>
      <c r="H31" s="981"/>
      <c r="I31" s="981"/>
      <c r="J31" s="981"/>
      <c r="K31" s="982"/>
      <c r="L31" s="983"/>
      <c r="M31" s="983"/>
      <c r="N31" s="983"/>
      <c r="O31" s="983"/>
      <c r="P31" s="977" t="s">
        <v>155</v>
      </c>
      <c r="Q31" s="977"/>
      <c r="R31" s="978"/>
      <c r="S31" s="978"/>
      <c r="T31" s="978"/>
      <c r="U31" s="978"/>
      <c r="V31" s="977" t="s">
        <v>156</v>
      </c>
      <c r="W31" s="977"/>
      <c r="X31" s="983"/>
      <c r="Y31" s="983"/>
      <c r="Z31" s="983"/>
      <c r="AA31" s="983"/>
      <c r="AB31" s="977" t="s">
        <v>155</v>
      </c>
      <c r="AC31" s="977"/>
      <c r="AD31" s="978"/>
      <c r="AE31" s="978"/>
      <c r="AF31" s="978"/>
      <c r="AG31" s="978"/>
      <c r="AH31" s="979"/>
    </row>
    <row r="32" spans="1:34" s="91" customFormat="1" ht="16.399999999999999" customHeight="1" thickBot="1" x14ac:dyDescent="0.35">
      <c r="A32" s="1065"/>
      <c r="B32" s="970" t="s">
        <v>161</v>
      </c>
      <c r="C32" s="971"/>
      <c r="D32" s="971"/>
      <c r="E32" s="971"/>
      <c r="F32" s="971"/>
      <c r="G32" s="971"/>
      <c r="H32" s="971"/>
      <c r="I32" s="971"/>
      <c r="J32" s="971"/>
      <c r="K32" s="972"/>
      <c r="L32" s="973"/>
      <c r="M32" s="973"/>
      <c r="N32" s="973"/>
      <c r="O32" s="973"/>
      <c r="P32" s="973"/>
      <c r="Q32" s="973"/>
      <c r="R32" s="973"/>
      <c r="S32" s="973"/>
      <c r="T32" s="974" t="s">
        <v>162</v>
      </c>
      <c r="U32" s="974"/>
      <c r="V32" s="1600"/>
      <c r="W32" s="975"/>
      <c r="X32" s="975"/>
      <c r="Y32" s="975"/>
      <c r="Z32" s="975"/>
      <c r="AA32" s="975"/>
      <c r="AB32" s="975"/>
      <c r="AC32" s="975"/>
      <c r="AD32" s="975"/>
      <c r="AE32" s="975"/>
      <c r="AF32" s="975"/>
      <c r="AG32" s="975"/>
      <c r="AH32" s="976"/>
    </row>
    <row r="33" spans="1:35" s="91" customFormat="1" ht="16.649999999999999" customHeight="1" x14ac:dyDescent="0.3">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row>
    <row r="34" spans="1:35" s="91" customFormat="1" ht="15" customHeight="1" x14ac:dyDescent="0.2">
      <c r="A34" s="1018" t="s">
        <v>173</v>
      </c>
      <c r="B34" s="1018"/>
      <c r="C34" s="1018"/>
      <c r="D34" s="1018"/>
      <c r="E34" s="1018"/>
      <c r="F34" s="1018"/>
      <c r="G34" s="1018"/>
      <c r="H34" s="1018"/>
      <c r="I34" s="1018"/>
      <c r="J34" s="1018"/>
      <c r="K34" s="1018"/>
      <c r="L34" s="1018"/>
      <c r="M34" s="1018"/>
      <c r="N34" s="1018"/>
      <c r="O34" s="1018"/>
      <c r="P34" s="1018"/>
      <c r="Q34" s="1018"/>
      <c r="R34" s="1018"/>
      <c r="S34" s="1018"/>
      <c r="T34" s="1018"/>
      <c r="U34" s="1018"/>
      <c r="V34" s="1018"/>
      <c r="W34" s="1018"/>
      <c r="X34" s="1018"/>
      <c r="Y34" s="1018"/>
      <c r="Z34" s="1018"/>
      <c r="AA34" s="1018"/>
      <c r="AB34" s="1018"/>
      <c r="AC34" s="1018"/>
      <c r="AD34" s="1018"/>
      <c r="AE34" s="1018"/>
      <c r="AF34" s="1018"/>
      <c r="AG34" s="1018"/>
      <c r="AH34" s="1018"/>
    </row>
    <row r="35" spans="1:35" s="91" customFormat="1" ht="15" customHeight="1" thickBot="1" x14ac:dyDescent="0.25">
      <c r="A35" s="1019" t="s">
        <v>174</v>
      </c>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row>
    <row r="36" spans="1:35" s="91" customFormat="1" ht="16.399999999999999" customHeight="1" x14ac:dyDescent="0.3">
      <c r="A36" s="1020" t="s">
        <v>167</v>
      </c>
      <c r="B36" s="1021"/>
      <c r="C36" s="1026" t="s">
        <v>46</v>
      </c>
      <c r="D36" s="1027"/>
      <c r="E36" s="1027"/>
      <c r="F36" s="1027"/>
      <c r="G36" s="1028"/>
      <c r="H36" s="1026"/>
      <c r="I36" s="1027"/>
      <c r="J36" s="1027"/>
      <c r="K36" s="1027"/>
      <c r="L36" s="1027"/>
      <c r="M36" s="1027"/>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9"/>
    </row>
    <row r="37" spans="1:35" s="91" customFormat="1" ht="27.9" customHeight="1" x14ac:dyDescent="0.3">
      <c r="A37" s="1022"/>
      <c r="B37" s="1023"/>
      <c r="C37" s="1030" t="s">
        <v>123</v>
      </c>
      <c r="D37" s="1030"/>
      <c r="E37" s="1030"/>
      <c r="F37" s="1030"/>
      <c r="G37" s="1030"/>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1031"/>
      <c r="AE37" s="1031"/>
      <c r="AF37" s="1031"/>
      <c r="AG37" s="1031"/>
      <c r="AH37" s="1032"/>
    </row>
    <row r="38" spans="1:35" s="91" customFormat="1" ht="15.75" customHeight="1" x14ac:dyDescent="0.3">
      <c r="A38" s="1022"/>
      <c r="B38" s="1023"/>
      <c r="C38" s="1030" t="s">
        <v>39</v>
      </c>
      <c r="D38" s="1030"/>
      <c r="E38" s="1030"/>
      <c r="F38" s="1030"/>
      <c r="G38" s="1030"/>
      <c r="H38" s="1033" t="s">
        <v>49</v>
      </c>
      <c r="I38" s="1034"/>
      <c r="J38" s="1034"/>
      <c r="K38" s="1034"/>
      <c r="L38" s="1035"/>
      <c r="M38" s="1035"/>
      <c r="N38" s="97" t="s">
        <v>50</v>
      </c>
      <c r="O38" s="1035"/>
      <c r="P38" s="1035"/>
      <c r="Q38" s="98" t="s">
        <v>51</v>
      </c>
      <c r="R38" s="1034"/>
      <c r="S38" s="1034"/>
      <c r="T38" s="1034"/>
      <c r="U38" s="1034"/>
      <c r="V38" s="1034"/>
      <c r="W38" s="1034"/>
      <c r="X38" s="1034"/>
      <c r="Y38" s="1034"/>
      <c r="Z38" s="1034"/>
      <c r="AA38" s="1034"/>
      <c r="AB38" s="1034"/>
      <c r="AC38" s="1034"/>
      <c r="AD38" s="1034"/>
      <c r="AE38" s="1034"/>
      <c r="AF38" s="1034"/>
      <c r="AG38" s="1034"/>
      <c r="AH38" s="1051"/>
    </row>
    <row r="39" spans="1:35" s="91" customFormat="1" ht="15.75" customHeight="1" x14ac:dyDescent="0.3">
      <c r="A39" s="1022"/>
      <c r="B39" s="1023"/>
      <c r="C39" s="1030"/>
      <c r="D39" s="1030"/>
      <c r="E39" s="1030"/>
      <c r="F39" s="1030"/>
      <c r="G39" s="1030"/>
      <c r="H39" s="1052"/>
      <c r="I39" s="1053"/>
      <c r="J39" s="1053"/>
      <c r="K39" s="1053"/>
      <c r="L39" s="99" t="s">
        <v>52</v>
      </c>
      <c r="M39" s="99" t="s">
        <v>53</v>
      </c>
      <c r="N39" s="1053"/>
      <c r="O39" s="1053"/>
      <c r="P39" s="1053"/>
      <c r="Q39" s="1053"/>
      <c r="R39" s="1053"/>
      <c r="S39" s="1053"/>
      <c r="T39" s="1053"/>
      <c r="U39" s="1053"/>
      <c r="V39" s="99" t="s">
        <v>54</v>
      </c>
      <c r="W39" s="99" t="s">
        <v>55</v>
      </c>
      <c r="X39" s="1053"/>
      <c r="Y39" s="1053"/>
      <c r="Z39" s="1053"/>
      <c r="AA39" s="1053"/>
      <c r="AB39" s="1053"/>
      <c r="AC39" s="1053"/>
      <c r="AD39" s="1053"/>
      <c r="AE39" s="1053"/>
      <c r="AF39" s="1053"/>
      <c r="AG39" s="1053"/>
      <c r="AH39" s="1054"/>
    </row>
    <row r="40" spans="1:35" s="91" customFormat="1" ht="15.75" customHeight="1" x14ac:dyDescent="0.3">
      <c r="A40" s="1022"/>
      <c r="B40" s="1023"/>
      <c r="C40" s="1030"/>
      <c r="D40" s="1030"/>
      <c r="E40" s="1030"/>
      <c r="F40" s="1030"/>
      <c r="G40" s="1030"/>
      <c r="H40" s="1052"/>
      <c r="I40" s="1053"/>
      <c r="J40" s="1053"/>
      <c r="K40" s="1053"/>
      <c r="L40" s="99" t="s">
        <v>56</v>
      </c>
      <c r="M40" s="99" t="s">
        <v>57</v>
      </c>
      <c r="N40" s="1053"/>
      <c r="O40" s="1053"/>
      <c r="P40" s="1053"/>
      <c r="Q40" s="1053"/>
      <c r="R40" s="1053"/>
      <c r="S40" s="1053"/>
      <c r="T40" s="1053"/>
      <c r="U40" s="1053"/>
      <c r="V40" s="99" t="s">
        <v>58</v>
      </c>
      <c r="W40" s="99" t="s">
        <v>59</v>
      </c>
      <c r="X40" s="1053"/>
      <c r="Y40" s="1053"/>
      <c r="Z40" s="1053"/>
      <c r="AA40" s="1053"/>
      <c r="AB40" s="1053"/>
      <c r="AC40" s="1053"/>
      <c r="AD40" s="1053"/>
      <c r="AE40" s="1053"/>
      <c r="AF40" s="1053"/>
      <c r="AG40" s="1053"/>
      <c r="AH40" s="1054"/>
    </row>
    <row r="41" spans="1:35" s="91" customFormat="1" ht="18.899999999999999" customHeight="1" x14ac:dyDescent="0.3">
      <c r="A41" s="1022"/>
      <c r="B41" s="1023"/>
      <c r="C41" s="1030"/>
      <c r="D41" s="1030"/>
      <c r="E41" s="1030"/>
      <c r="F41" s="1030"/>
      <c r="G41" s="1030"/>
      <c r="H41" s="1055"/>
      <c r="I41" s="1056"/>
      <c r="J41" s="1056"/>
      <c r="K41" s="1056"/>
      <c r="L41" s="1056"/>
      <c r="M41" s="1056"/>
      <c r="N41" s="1056"/>
      <c r="O41" s="1056"/>
      <c r="P41" s="1056"/>
      <c r="Q41" s="1056"/>
      <c r="R41" s="1056"/>
      <c r="S41" s="1056"/>
      <c r="T41" s="1056"/>
      <c r="U41" s="1056"/>
      <c r="V41" s="1056"/>
      <c r="W41" s="1056"/>
      <c r="X41" s="1056"/>
      <c r="Y41" s="1056"/>
      <c r="Z41" s="1056"/>
      <c r="AA41" s="1056"/>
      <c r="AB41" s="1056"/>
      <c r="AC41" s="1056"/>
      <c r="AD41" s="1056"/>
      <c r="AE41" s="1056"/>
      <c r="AF41" s="1056"/>
      <c r="AG41" s="1056"/>
      <c r="AH41" s="1057"/>
    </row>
    <row r="42" spans="1:35" s="91" customFormat="1" ht="16.399999999999999" customHeight="1" x14ac:dyDescent="0.3">
      <c r="A42" s="1022"/>
      <c r="B42" s="1023"/>
      <c r="C42" s="1030" t="s">
        <v>124</v>
      </c>
      <c r="D42" s="1030"/>
      <c r="E42" s="1030"/>
      <c r="F42" s="1030"/>
      <c r="G42" s="1030"/>
      <c r="H42" s="1037" t="s">
        <v>61</v>
      </c>
      <c r="I42" s="1038"/>
      <c r="J42" s="1039"/>
      <c r="K42" s="1040"/>
      <c r="L42" s="1041"/>
      <c r="M42" s="1041"/>
      <c r="N42" s="1041"/>
      <c r="O42" s="1041"/>
      <c r="P42" s="1041"/>
      <c r="Q42" s="100" t="s">
        <v>62</v>
      </c>
      <c r="R42" s="101"/>
      <c r="S42" s="1042"/>
      <c r="T42" s="1042"/>
      <c r="U42" s="1043"/>
      <c r="V42" s="1037" t="s">
        <v>63</v>
      </c>
      <c r="W42" s="1038"/>
      <c r="X42" s="1039"/>
      <c r="Y42" s="1044"/>
      <c r="Z42" s="1045"/>
      <c r="AA42" s="1045"/>
      <c r="AB42" s="1045"/>
      <c r="AC42" s="1045"/>
      <c r="AD42" s="1045"/>
      <c r="AE42" s="1045"/>
      <c r="AF42" s="1045"/>
      <c r="AG42" s="1045"/>
      <c r="AH42" s="1046"/>
    </row>
    <row r="43" spans="1:35" s="91" customFormat="1" ht="16.399999999999999" customHeight="1" thickBot="1" x14ac:dyDescent="0.35">
      <c r="A43" s="1024"/>
      <c r="B43" s="1025"/>
      <c r="C43" s="1036"/>
      <c r="D43" s="1036"/>
      <c r="E43" s="1036"/>
      <c r="F43" s="1036"/>
      <c r="G43" s="1036"/>
      <c r="H43" s="1047" t="s">
        <v>64</v>
      </c>
      <c r="I43" s="1047"/>
      <c r="J43" s="1047"/>
      <c r="K43" s="1048"/>
      <c r="L43" s="1049"/>
      <c r="M43" s="1049"/>
      <c r="N43" s="1049"/>
      <c r="O43" s="1049"/>
      <c r="P43" s="1049"/>
      <c r="Q43" s="1049"/>
      <c r="R43" s="1049"/>
      <c r="S43" s="1049"/>
      <c r="T43" s="1049"/>
      <c r="U43" s="1049"/>
      <c r="V43" s="1049"/>
      <c r="W43" s="1049"/>
      <c r="X43" s="1049"/>
      <c r="Y43" s="1049"/>
      <c r="Z43" s="1049"/>
      <c r="AA43" s="1049"/>
      <c r="AB43" s="1049"/>
      <c r="AC43" s="1049"/>
      <c r="AD43" s="1049"/>
      <c r="AE43" s="1049"/>
      <c r="AF43" s="1049"/>
      <c r="AG43" s="1049"/>
      <c r="AH43" s="1050"/>
    </row>
    <row r="44" spans="1:35" s="91" customFormat="1" ht="14.25" customHeight="1" x14ac:dyDescent="0.3">
      <c r="A44" s="1601" t="s">
        <v>128</v>
      </c>
      <c r="B44" s="1066"/>
      <c r="C44" s="1066"/>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7"/>
    </row>
    <row r="45" spans="1:35" s="104" customFormat="1" ht="15" customHeight="1" thickBot="1" x14ac:dyDescent="0.35">
      <c r="A45" s="1010" t="s">
        <v>129</v>
      </c>
      <c r="B45" s="1011"/>
      <c r="C45" s="1011"/>
      <c r="D45" s="1011"/>
      <c r="E45" s="1011"/>
      <c r="F45" s="1011"/>
      <c r="G45" s="1011"/>
      <c r="H45" s="1011"/>
      <c r="I45" s="1011"/>
      <c r="J45" s="1011"/>
      <c r="K45" s="1011"/>
      <c r="L45" s="1011"/>
      <c r="M45" s="1012"/>
      <c r="N45" s="1013"/>
      <c r="O45" s="1014"/>
      <c r="P45" s="1014"/>
      <c r="Q45" s="102"/>
      <c r="R45" s="102"/>
      <c r="S45" s="102" t="s">
        <v>130</v>
      </c>
      <c r="T45" s="1015" t="s">
        <v>131</v>
      </c>
      <c r="U45" s="1011"/>
      <c r="V45" s="1011"/>
      <c r="W45" s="1011"/>
      <c r="X45" s="1011"/>
      <c r="Y45" s="1011"/>
      <c r="Z45" s="1011"/>
      <c r="AA45" s="1011"/>
      <c r="AB45" s="1011"/>
      <c r="AC45" s="1012"/>
      <c r="AD45" s="1016"/>
      <c r="AE45" s="1017"/>
      <c r="AF45" s="1017"/>
      <c r="AG45" s="102" t="s">
        <v>132</v>
      </c>
      <c r="AH45" s="103"/>
      <c r="AI45" s="91"/>
    </row>
    <row r="46" spans="1:35" s="91" customFormat="1" ht="20.149999999999999" customHeight="1" x14ac:dyDescent="0.3">
      <c r="A46" s="1602" t="s">
        <v>171</v>
      </c>
      <c r="B46" s="1058" t="s">
        <v>128</v>
      </c>
      <c r="C46" s="1058"/>
      <c r="D46" s="1058"/>
      <c r="E46" s="1058"/>
      <c r="F46" s="1058"/>
      <c r="G46" s="1058"/>
      <c r="H46" s="1058"/>
      <c r="I46" s="1058"/>
      <c r="J46" s="1058"/>
      <c r="K46" s="1058"/>
      <c r="L46" s="1058"/>
      <c r="M46" s="1058"/>
      <c r="N46" s="1058"/>
      <c r="O46" s="1058"/>
      <c r="P46" s="1058"/>
      <c r="Q46" s="1058"/>
      <c r="R46" s="1058"/>
      <c r="S46" s="1058"/>
      <c r="T46" s="1058"/>
      <c r="U46" s="1058"/>
      <c r="V46" s="1058"/>
      <c r="W46" s="1058"/>
      <c r="X46" s="1058"/>
      <c r="Y46" s="1058"/>
      <c r="Z46" s="1058"/>
      <c r="AA46" s="1058"/>
      <c r="AB46" s="1058"/>
      <c r="AC46" s="1058"/>
      <c r="AD46" s="1058"/>
      <c r="AE46" s="1058"/>
      <c r="AF46" s="1058"/>
      <c r="AG46" s="1058"/>
      <c r="AH46" s="1059"/>
    </row>
    <row r="47" spans="1:35" s="91" customFormat="1" ht="16.399999999999999" customHeight="1" x14ac:dyDescent="0.3">
      <c r="A47" s="1603"/>
      <c r="B47" s="996" t="s">
        <v>144</v>
      </c>
      <c r="C47" s="997"/>
      <c r="D47" s="997"/>
      <c r="E47" s="997"/>
      <c r="F47" s="997"/>
      <c r="G47" s="997"/>
      <c r="H47" s="997"/>
      <c r="I47" s="997"/>
      <c r="J47" s="998"/>
      <c r="K47" s="1005" t="s">
        <v>145</v>
      </c>
      <c r="L47" s="1005"/>
      <c r="M47" s="1005"/>
      <c r="N47" s="1005" t="s">
        <v>146</v>
      </c>
      <c r="O47" s="1005"/>
      <c r="P47" s="1005"/>
      <c r="Q47" s="1005" t="s">
        <v>147</v>
      </c>
      <c r="R47" s="1005"/>
      <c r="S47" s="1005"/>
      <c r="T47" s="1005" t="s">
        <v>148</v>
      </c>
      <c r="U47" s="1005"/>
      <c r="V47" s="1005"/>
      <c r="W47" s="1005" t="s">
        <v>149</v>
      </c>
      <c r="X47" s="1005"/>
      <c r="Y47" s="1005"/>
      <c r="Z47" s="1005" t="s">
        <v>150</v>
      </c>
      <c r="AA47" s="1005"/>
      <c r="AB47" s="1005"/>
      <c r="AC47" s="1005" t="s">
        <v>151</v>
      </c>
      <c r="AD47" s="1005"/>
      <c r="AE47" s="1005"/>
      <c r="AF47" s="1005" t="s">
        <v>152</v>
      </c>
      <c r="AG47" s="1005"/>
      <c r="AH47" s="1006"/>
    </row>
    <row r="48" spans="1:35" s="91" customFormat="1" ht="15.65" customHeight="1" x14ac:dyDescent="0.3">
      <c r="A48" s="1603"/>
      <c r="B48" s="999"/>
      <c r="C48" s="1000"/>
      <c r="D48" s="1000"/>
      <c r="E48" s="1000"/>
      <c r="F48" s="1000"/>
      <c r="G48" s="1000"/>
      <c r="H48" s="1000"/>
      <c r="I48" s="1000"/>
      <c r="J48" s="1001"/>
      <c r="K48" s="1005"/>
      <c r="L48" s="1005"/>
      <c r="M48" s="1005"/>
      <c r="N48" s="1005"/>
      <c r="O48" s="1005"/>
      <c r="P48" s="1005"/>
      <c r="Q48" s="1005"/>
      <c r="R48" s="1005"/>
      <c r="S48" s="1005"/>
      <c r="T48" s="1005"/>
      <c r="U48" s="1005"/>
      <c r="V48" s="1005"/>
      <c r="W48" s="1005"/>
      <c r="X48" s="1005"/>
      <c r="Y48" s="1005"/>
      <c r="Z48" s="1005"/>
      <c r="AA48" s="1005"/>
      <c r="AB48" s="1005"/>
      <c r="AC48" s="1005"/>
      <c r="AD48" s="1005"/>
      <c r="AE48" s="1005"/>
      <c r="AF48" s="1005"/>
      <c r="AG48" s="1005"/>
      <c r="AH48" s="1006"/>
    </row>
    <row r="49" spans="1:34" s="91" customFormat="1" ht="15.9" customHeight="1" x14ac:dyDescent="0.3">
      <c r="A49" s="1603"/>
      <c r="B49" s="1002"/>
      <c r="C49" s="1003"/>
      <c r="D49" s="1003"/>
      <c r="E49" s="1003"/>
      <c r="F49" s="1003"/>
      <c r="G49" s="1003"/>
      <c r="H49" s="1003"/>
      <c r="I49" s="1003"/>
      <c r="J49" s="1004"/>
      <c r="K49" s="1007" t="s">
        <v>153</v>
      </c>
      <c r="L49" s="1008"/>
      <c r="M49" s="1008"/>
      <c r="N49" s="1008"/>
      <c r="O49" s="1008"/>
      <c r="P49" s="1008"/>
      <c r="Q49" s="1008"/>
      <c r="R49" s="1008"/>
      <c r="S49" s="1009"/>
      <c r="T49" s="993"/>
      <c r="U49" s="978"/>
      <c r="V49" s="978"/>
      <c r="W49" s="978"/>
      <c r="X49" s="978"/>
      <c r="Y49" s="978"/>
      <c r="Z49" s="978"/>
      <c r="AA49" s="978"/>
      <c r="AB49" s="978"/>
      <c r="AC49" s="978"/>
      <c r="AD49" s="978"/>
      <c r="AE49" s="978"/>
      <c r="AF49" s="978"/>
      <c r="AG49" s="978"/>
      <c r="AH49" s="979"/>
    </row>
    <row r="50" spans="1:34" s="91" customFormat="1" ht="15.9" customHeight="1" x14ac:dyDescent="0.3">
      <c r="A50" s="1603"/>
      <c r="B50" s="994" t="s">
        <v>154</v>
      </c>
      <c r="C50" s="995"/>
      <c r="D50" s="981"/>
      <c r="E50" s="981"/>
      <c r="F50" s="981"/>
      <c r="G50" s="981"/>
      <c r="H50" s="981"/>
      <c r="I50" s="981"/>
      <c r="J50" s="981"/>
      <c r="K50" s="982"/>
      <c r="L50" s="983"/>
      <c r="M50" s="983"/>
      <c r="N50" s="983"/>
      <c r="O50" s="983"/>
      <c r="P50" s="977" t="s">
        <v>155</v>
      </c>
      <c r="Q50" s="977"/>
      <c r="R50" s="978"/>
      <c r="S50" s="978"/>
      <c r="T50" s="978"/>
      <c r="U50" s="978"/>
      <c r="V50" s="977" t="s">
        <v>156</v>
      </c>
      <c r="W50" s="977"/>
      <c r="X50" s="983"/>
      <c r="Y50" s="983"/>
      <c r="Z50" s="983"/>
      <c r="AA50" s="983"/>
      <c r="AB50" s="977" t="s">
        <v>155</v>
      </c>
      <c r="AC50" s="977"/>
      <c r="AD50" s="978"/>
      <c r="AE50" s="978"/>
      <c r="AF50" s="978"/>
      <c r="AG50" s="978"/>
      <c r="AH50" s="979"/>
    </row>
    <row r="51" spans="1:34" s="91" customFormat="1" ht="15.9" customHeight="1" x14ac:dyDescent="0.3">
      <c r="A51" s="1603"/>
      <c r="B51" s="92"/>
      <c r="C51" s="93"/>
      <c r="D51" s="987" t="s">
        <v>157</v>
      </c>
      <c r="E51" s="987"/>
      <c r="F51" s="988"/>
      <c r="G51" s="984" t="s">
        <v>158</v>
      </c>
      <c r="H51" s="985"/>
      <c r="I51" s="985"/>
      <c r="J51" s="986"/>
      <c r="K51" s="982"/>
      <c r="L51" s="983"/>
      <c r="M51" s="983"/>
      <c r="N51" s="983"/>
      <c r="O51" s="983"/>
      <c r="P51" s="977" t="s">
        <v>155</v>
      </c>
      <c r="Q51" s="977"/>
      <c r="R51" s="978"/>
      <c r="S51" s="978"/>
      <c r="T51" s="978"/>
      <c r="U51" s="978"/>
      <c r="V51" s="977" t="s">
        <v>156</v>
      </c>
      <c r="W51" s="977"/>
      <c r="X51" s="983"/>
      <c r="Y51" s="983"/>
      <c r="Z51" s="983"/>
      <c r="AA51" s="983"/>
      <c r="AB51" s="977" t="s">
        <v>155</v>
      </c>
      <c r="AC51" s="977"/>
      <c r="AD51" s="978"/>
      <c r="AE51" s="978"/>
      <c r="AF51" s="978"/>
      <c r="AG51" s="978"/>
      <c r="AH51" s="979"/>
    </row>
    <row r="52" spans="1:34" s="91" customFormat="1" ht="15.9" customHeight="1" x14ac:dyDescent="0.3">
      <c r="A52" s="1603"/>
      <c r="B52" s="92"/>
      <c r="C52" s="93"/>
      <c r="D52" s="989"/>
      <c r="E52" s="989"/>
      <c r="F52" s="990"/>
      <c r="G52" s="984" t="s">
        <v>151</v>
      </c>
      <c r="H52" s="985"/>
      <c r="I52" s="985"/>
      <c r="J52" s="986"/>
      <c r="K52" s="982"/>
      <c r="L52" s="983"/>
      <c r="M52" s="983"/>
      <c r="N52" s="983"/>
      <c r="O52" s="983"/>
      <c r="P52" s="977" t="s">
        <v>155</v>
      </c>
      <c r="Q52" s="977"/>
      <c r="R52" s="978"/>
      <c r="S52" s="978"/>
      <c r="T52" s="978"/>
      <c r="U52" s="978"/>
      <c r="V52" s="977" t="s">
        <v>156</v>
      </c>
      <c r="W52" s="977"/>
      <c r="X52" s="983"/>
      <c r="Y52" s="983"/>
      <c r="Z52" s="983"/>
      <c r="AA52" s="983"/>
      <c r="AB52" s="977" t="s">
        <v>155</v>
      </c>
      <c r="AC52" s="977"/>
      <c r="AD52" s="978"/>
      <c r="AE52" s="978"/>
      <c r="AF52" s="978"/>
      <c r="AG52" s="978"/>
      <c r="AH52" s="979"/>
    </row>
    <row r="53" spans="1:34" s="91" customFormat="1" ht="15.9" customHeight="1" x14ac:dyDescent="0.3">
      <c r="A53" s="1603"/>
      <c r="B53" s="94"/>
      <c r="C53" s="95"/>
      <c r="D53" s="991"/>
      <c r="E53" s="991"/>
      <c r="F53" s="992"/>
      <c r="G53" s="984" t="s">
        <v>159</v>
      </c>
      <c r="H53" s="985"/>
      <c r="I53" s="985"/>
      <c r="J53" s="986"/>
      <c r="K53" s="982"/>
      <c r="L53" s="983"/>
      <c r="M53" s="983"/>
      <c r="N53" s="983"/>
      <c r="O53" s="983"/>
      <c r="P53" s="977" t="s">
        <v>155</v>
      </c>
      <c r="Q53" s="977"/>
      <c r="R53" s="978"/>
      <c r="S53" s="978"/>
      <c r="T53" s="978"/>
      <c r="U53" s="978"/>
      <c r="V53" s="977" t="s">
        <v>156</v>
      </c>
      <c r="W53" s="977"/>
      <c r="X53" s="983"/>
      <c r="Y53" s="983"/>
      <c r="Z53" s="983"/>
      <c r="AA53" s="983"/>
      <c r="AB53" s="977" t="s">
        <v>155</v>
      </c>
      <c r="AC53" s="977"/>
      <c r="AD53" s="978"/>
      <c r="AE53" s="978"/>
      <c r="AF53" s="978"/>
      <c r="AG53" s="978"/>
      <c r="AH53" s="979"/>
    </row>
    <row r="54" spans="1:34" s="91" customFormat="1" ht="16.399999999999999" customHeight="1" x14ac:dyDescent="0.3">
      <c r="A54" s="1603"/>
      <c r="B54" s="980" t="s">
        <v>160</v>
      </c>
      <c r="C54" s="981"/>
      <c r="D54" s="981"/>
      <c r="E54" s="981"/>
      <c r="F54" s="981"/>
      <c r="G54" s="981"/>
      <c r="H54" s="981"/>
      <c r="I54" s="981"/>
      <c r="J54" s="981"/>
      <c r="K54" s="982"/>
      <c r="L54" s="983"/>
      <c r="M54" s="983"/>
      <c r="N54" s="983"/>
      <c r="O54" s="983"/>
      <c r="P54" s="977" t="s">
        <v>155</v>
      </c>
      <c r="Q54" s="977"/>
      <c r="R54" s="978"/>
      <c r="S54" s="978"/>
      <c r="T54" s="978"/>
      <c r="U54" s="978"/>
      <c r="V54" s="977" t="s">
        <v>156</v>
      </c>
      <c r="W54" s="977"/>
      <c r="X54" s="983"/>
      <c r="Y54" s="983"/>
      <c r="Z54" s="983"/>
      <c r="AA54" s="983"/>
      <c r="AB54" s="977" t="s">
        <v>155</v>
      </c>
      <c r="AC54" s="977"/>
      <c r="AD54" s="978"/>
      <c r="AE54" s="978"/>
      <c r="AF54" s="978"/>
      <c r="AG54" s="978"/>
      <c r="AH54" s="979"/>
    </row>
    <row r="55" spans="1:34" s="91" customFormat="1" ht="16.399999999999999" customHeight="1" thickBot="1" x14ac:dyDescent="0.35">
      <c r="A55" s="1603"/>
      <c r="B55" s="970" t="s">
        <v>161</v>
      </c>
      <c r="C55" s="971"/>
      <c r="D55" s="971"/>
      <c r="E55" s="971"/>
      <c r="F55" s="971"/>
      <c r="G55" s="971"/>
      <c r="H55" s="971"/>
      <c r="I55" s="971"/>
      <c r="J55" s="971"/>
      <c r="K55" s="972"/>
      <c r="L55" s="973"/>
      <c r="M55" s="973"/>
      <c r="N55" s="973"/>
      <c r="O55" s="973"/>
      <c r="P55" s="973"/>
      <c r="Q55" s="973"/>
      <c r="R55" s="973"/>
      <c r="S55" s="973"/>
      <c r="T55" s="974" t="s">
        <v>162</v>
      </c>
      <c r="U55" s="974"/>
      <c r="V55" s="1600"/>
      <c r="W55" s="975"/>
      <c r="X55" s="975"/>
      <c r="Y55" s="975"/>
      <c r="Z55" s="975"/>
      <c r="AA55" s="975"/>
      <c r="AB55" s="975"/>
      <c r="AC55" s="975"/>
      <c r="AD55" s="975"/>
      <c r="AE55" s="975"/>
      <c r="AF55" s="975"/>
      <c r="AG55" s="975"/>
      <c r="AH55" s="976"/>
    </row>
    <row r="56" spans="1:34" s="91" customFormat="1" ht="20.149999999999999" customHeight="1" x14ac:dyDescent="0.3">
      <c r="A56" s="1602" t="s">
        <v>172</v>
      </c>
      <c r="B56" s="1058" t="s">
        <v>128</v>
      </c>
      <c r="C56" s="1058"/>
      <c r="D56" s="1058"/>
      <c r="E56" s="1058"/>
      <c r="F56" s="1058"/>
      <c r="G56" s="1058"/>
      <c r="H56" s="1058"/>
      <c r="I56" s="1058"/>
      <c r="J56" s="1058"/>
      <c r="K56" s="1058"/>
      <c r="L56" s="1058"/>
      <c r="M56" s="1058"/>
      <c r="N56" s="1058"/>
      <c r="O56" s="1058"/>
      <c r="P56" s="1058"/>
      <c r="Q56" s="1058"/>
      <c r="R56" s="1058"/>
      <c r="S56" s="1058"/>
      <c r="T56" s="1058"/>
      <c r="U56" s="1058"/>
      <c r="V56" s="1058"/>
      <c r="W56" s="1058"/>
      <c r="X56" s="1058"/>
      <c r="Y56" s="1058"/>
      <c r="Z56" s="1058"/>
      <c r="AA56" s="1058"/>
      <c r="AB56" s="1058"/>
      <c r="AC56" s="1058"/>
      <c r="AD56" s="1058"/>
      <c r="AE56" s="1058"/>
      <c r="AF56" s="1058"/>
      <c r="AG56" s="1058"/>
      <c r="AH56" s="1059"/>
    </row>
    <row r="57" spans="1:34" s="91" customFormat="1" ht="16.399999999999999" customHeight="1" x14ac:dyDescent="0.3">
      <c r="A57" s="1603"/>
      <c r="B57" s="996" t="s">
        <v>144</v>
      </c>
      <c r="C57" s="997"/>
      <c r="D57" s="997"/>
      <c r="E57" s="997"/>
      <c r="F57" s="997"/>
      <c r="G57" s="997"/>
      <c r="H57" s="997"/>
      <c r="I57" s="997"/>
      <c r="J57" s="998"/>
      <c r="K57" s="1005" t="s">
        <v>145</v>
      </c>
      <c r="L57" s="1005"/>
      <c r="M57" s="1005"/>
      <c r="N57" s="1005" t="s">
        <v>146</v>
      </c>
      <c r="O57" s="1005"/>
      <c r="P57" s="1005"/>
      <c r="Q57" s="1005" t="s">
        <v>147</v>
      </c>
      <c r="R57" s="1005"/>
      <c r="S57" s="1005"/>
      <c r="T57" s="1005" t="s">
        <v>148</v>
      </c>
      <c r="U57" s="1005"/>
      <c r="V57" s="1005"/>
      <c r="W57" s="1005" t="s">
        <v>149</v>
      </c>
      <c r="X57" s="1005"/>
      <c r="Y57" s="1005"/>
      <c r="Z57" s="1005" t="s">
        <v>150</v>
      </c>
      <c r="AA57" s="1005"/>
      <c r="AB57" s="1005"/>
      <c r="AC57" s="1005" t="s">
        <v>151</v>
      </c>
      <c r="AD57" s="1005"/>
      <c r="AE57" s="1005"/>
      <c r="AF57" s="1005" t="s">
        <v>152</v>
      </c>
      <c r="AG57" s="1005"/>
      <c r="AH57" s="1006"/>
    </row>
    <row r="58" spans="1:34" s="91" customFormat="1" ht="15.65" customHeight="1" x14ac:dyDescent="0.3">
      <c r="A58" s="1603"/>
      <c r="B58" s="999"/>
      <c r="C58" s="1000"/>
      <c r="D58" s="1000"/>
      <c r="E58" s="1000"/>
      <c r="F58" s="1000"/>
      <c r="G58" s="1000"/>
      <c r="H58" s="1000"/>
      <c r="I58" s="1000"/>
      <c r="J58" s="1001"/>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6"/>
    </row>
    <row r="59" spans="1:34" s="91" customFormat="1" ht="15.9" customHeight="1" x14ac:dyDescent="0.3">
      <c r="A59" s="1603"/>
      <c r="B59" s="1002"/>
      <c r="C59" s="1003"/>
      <c r="D59" s="1003"/>
      <c r="E59" s="1003"/>
      <c r="F59" s="1003"/>
      <c r="G59" s="1003"/>
      <c r="H59" s="1003"/>
      <c r="I59" s="1003"/>
      <c r="J59" s="1004"/>
      <c r="K59" s="1007" t="s">
        <v>153</v>
      </c>
      <c r="L59" s="1008"/>
      <c r="M59" s="1008"/>
      <c r="N59" s="1008"/>
      <c r="O59" s="1008"/>
      <c r="P59" s="1008"/>
      <c r="Q59" s="1008"/>
      <c r="R59" s="1008"/>
      <c r="S59" s="1009"/>
      <c r="T59" s="993"/>
      <c r="U59" s="978"/>
      <c r="V59" s="978"/>
      <c r="W59" s="978"/>
      <c r="X59" s="978"/>
      <c r="Y59" s="978"/>
      <c r="Z59" s="978"/>
      <c r="AA59" s="978"/>
      <c r="AB59" s="978"/>
      <c r="AC59" s="978"/>
      <c r="AD59" s="978"/>
      <c r="AE59" s="978"/>
      <c r="AF59" s="978"/>
      <c r="AG59" s="978"/>
      <c r="AH59" s="979"/>
    </row>
    <row r="60" spans="1:34" s="91" customFormat="1" ht="15.9" customHeight="1" x14ac:dyDescent="0.3">
      <c r="A60" s="1603"/>
      <c r="B60" s="994" t="s">
        <v>154</v>
      </c>
      <c r="C60" s="995"/>
      <c r="D60" s="981"/>
      <c r="E60" s="981"/>
      <c r="F60" s="981"/>
      <c r="G60" s="981"/>
      <c r="H60" s="981"/>
      <c r="I60" s="981"/>
      <c r="J60" s="981"/>
      <c r="K60" s="982"/>
      <c r="L60" s="983"/>
      <c r="M60" s="983"/>
      <c r="N60" s="983"/>
      <c r="O60" s="983"/>
      <c r="P60" s="977" t="s">
        <v>155</v>
      </c>
      <c r="Q60" s="977"/>
      <c r="R60" s="978"/>
      <c r="S60" s="978"/>
      <c r="T60" s="978"/>
      <c r="U60" s="978"/>
      <c r="V60" s="977" t="s">
        <v>156</v>
      </c>
      <c r="W60" s="977"/>
      <c r="X60" s="983"/>
      <c r="Y60" s="983"/>
      <c r="Z60" s="983"/>
      <c r="AA60" s="983"/>
      <c r="AB60" s="977" t="s">
        <v>155</v>
      </c>
      <c r="AC60" s="977"/>
      <c r="AD60" s="978"/>
      <c r="AE60" s="978"/>
      <c r="AF60" s="978"/>
      <c r="AG60" s="978"/>
      <c r="AH60" s="979"/>
    </row>
    <row r="61" spans="1:34" s="91" customFormat="1" ht="15.9" customHeight="1" x14ac:dyDescent="0.3">
      <c r="A61" s="1603"/>
      <c r="B61" s="92"/>
      <c r="C61" s="93"/>
      <c r="D61" s="987" t="s">
        <v>157</v>
      </c>
      <c r="E61" s="987"/>
      <c r="F61" s="988"/>
      <c r="G61" s="984" t="s">
        <v>158</v>
      </c>
      <c r="H61" s="985"/>
      <c r="I61" s="985"/>
      <c r="J61" s="986"/>
      <c r="K61" s="982"/>
      <c r="L61" s="983"/>
      <c r="M61" s="983"/>
      <c r="N61" s="983"/>
      <c r="O61" s="983"/>
      <c r="P61" s="977" t="s">
        <v>155</v>
      </c>
      <c r="Q61" s="977"/>
      <c r="R61" s="978"/>
      <c r="S61" s="978"/>
      <c r="T61" s="978"/>
      <c r="U61" s="978"/>
      <c r="V61" s="977" t="s">
        <v>156</v>
      </c>
      <c r="W61" s="977"/>
      <c r="X61" s="983"/>
      <c r="Y61" s="983"/>
      <c r="Z61" s="983"/>
      <c r="AA61" s="983"/>
      <c r="AB61" s="977" t="s">
        <v>155</v>
      </c>
      <c r="AC61" s="977"/>
      <c r="AD61" s="978"/>
      <c r="AE61" s="978"/>
      <c r="AF61" s="978"/>
      <c r="AG61" s="978"/>
      <c r="AH61" s="979"/>
    </row>
    <row r="62" spans="1:34" s="91" customFormat="1" ht="15.9" customHeight="1" x14ac:dyDescent="0.3">
      <c r="A62" s="1603"/>
      <c r="B62" s="92"/>
      <c r="C62" s="93"/>
      <c r="D62" s="989"/>
      <c r="E62" s="989"/>
      <c r="F62" s="990"/>
      <c r="G62" s="984" t="s">
        <v>151</v>
      </c>
      <c r="H62" s="985"/>
      <c r="I62" s="985"/>
      <c r="J62" s="986"/>
      <c r="K62" s="982"/>
      <c r="L62" s="983"/>
      <c r="M62" s="983"/>
      <c r="N62" s="983"/>
      <c r="O62" s="983"/>
      <c r="P62" s="977" t="s">
        <v>155</v>
      </c>
      <c r="Q62" s="977"/>
      <c r="R62" s="978"/>
      <c r="S62" s="978"/>
      <c r="T62" s="978"/>
      <c r="U62" s="978"/>
      <c r="V62" s="977" t="s">
        <v>156</v>
      </c>
      <c r="W62" s="977"/>
      <c r="X62" s="983"/>
      <c r="Y62" s="983"/>
      <c r="Z62" s="983"/>
      <c r="AA62" s="983"/>
      <c r="AB62" s="977" t="s">
        <v>155</v>
      </c>
      <c r="AC62" s="977"/>
      <c r="AD62" s="978"/>
      <c r="AE62" s="978"/>
      <c r="AF62" s="978"/>
      <c r="AG62" s="978"/>
      <c r="AH62" s="979"/>
    </row>
    <row r="63" spans="1:34" s="91" customFormat="1" ht="15.9" customHeight="1" x14ac:dyDescent="0.3">
      <c r="A63" s="1603"/>
      <c r="B63" s="94"/>
      <c r="C63" s="95"/>
      <c r="D63" s="991"/>
      <c r="E63" s="991"/>
      <c r="F63" s="992"/>
      <c r="G63" s="984" t="s">
        <v>159</v>
      </c>
      <c r="H63" s="985"/>
      <c r="I63" s="985"/>
      <c r="J63" s="986"/>
      <c r="K63" s="982"/>
      <c r="L63" s="983"/>
      <c r="M63" s="983"/>
      <c r="N63" s="983"/>
      <c r="O63" s="983"/>
      <c r="P63" s="977" t="s">
        <v>155</v>
      </c>
      <c r="Q63" s="977"/>
      <c r="R63" s="978"/>
      <c r="S63" s="978"/>
      <c r="T63" s="978"/>
      <c r="U63" s="978"/>
      <c r="V63" s="977" t="s">
        <v>156</v>
      </c>
      <c r="W63" s="977"/>
      <c r="X63" s="983"/>
      <c r="Y63" s="983"/>
      <c r="Z63" s="983"/>
      <c r="AA63" s="983"/>
      <c r="AB63" s="977" t="s">
        <v>155</v>
      </c>
      <c r="AC63" s="977"/>
      <c r="AD63" s="978"/>
      <c r="AE63" s="978"/>
      <c r="AF63" s="978"/>
      <c r="AG63" s="978"/>
      <c r="AH63" s="979"/>
    </row>
    <row r="64" spans="1:34" s="91" customFormat="1" ht="16.399999999999999" customHeight="1" x14ac:dyDescent="0.3">
      <c r="A64" s="1603"/>
      <c r="B64" s="980" t="s">
        <v>160</v>
      </c>
      <c r="C64" s="981"/>
      <c r="D64" s="981"/>
      <c r="E64" s="981"/>
      <c r="F64" s="981"/>
      <c r="G64" s="981"/>
      <c r="H64" s="981"/>
      <c r="I64" s="981"/>
      <c r="J64" s="981"/>
      <c r="K64" s="982"/>
      <c r="L64" s="983"/>
      <c r="M64" s="983"/>
      <c r="N64" s="983"/>
      <c r="O64" s="983"/>
      <c r="P64" s="977" t="s">
        <v>155</v>
      </c>
      <c r="Q64" s="977"/>
      <c r="R64" s="978"/>
      <c r="S64" s="978"/>
      <c r="T64" s="978"/>
      <c r="U64" s="978"/>
      <c r="V64" s="977" t="s">
        <v>156</v>
      </c>
      <c r="W64" s="977"/>
      <c r="X64" s="983"/>
      <c r="Y64" s="983"/>
      <c r="Z64" s="983"/>
      <c r="AA64" s="983"/>
      <c r="AB64" s="977" t="s">
        <v>155</v>
      </c>
      <c r="AC64" s="977"/>
      <c r="AD64" s="978"/>
      <c r="AE64" s="978"/>
      <c r="AF64" s="978"/>
      <c r="AG64" s="978"/>
      <c r="AH64" s="979"/>
    </row>
    <row r="65" spans="1:34" s="91" customFormat="1" ht="16.399999999999999" customHeight="1" thickBot="1" x14ac:dyDescent="0.35">
      <c r="A65" s="1604"/>
      <c r="B65" s="970" t="s">
        <v>161</v>
      </c>
      <c r="C65" s="971"/>
      <c r="D65" s="971"/>
      <c r="E65" s="971"/>
      <c r="F65" s="971"/>
      <c r="G65" s="971"/>
      <c r="H65" s="971"/>
      <c r="I65" s="971"/>
      <c r="J65" s="971"/>
      <c r="K65" s="972"/>
      <c r="L65" s="973"/>
      <c r="M65" s="973"/>
      <c r="N65" s="973"/>
      <c r="O65" s="973"/>
      <c r="P65" s="973"/>
      <c r="Q65" s="973"/>
      <c r="R65" s="973"/>
      <c r="S65" s="973"/>
      <c r="T65" s="974" t="s">
        <v>162</v>
      </c>
      <c r="U65" s="974"/>
      <c r="V65" s="1600"/>
      <c r="W65" s="975"/>
      <c r="X65" s="975"/>
      <c r="Y65" s="975"/>
      <c r="Z65" s="975"/>
      <c r="AA65" s="975"/>
      <c r="AB65" s="975"/>
      <c r="AC65" s="975"/>
      <c r="AD65" s="975"/>
      <c r="AE65" s="975"/>
      <c r="AF65" s="975"/>
      <c r="AG65" s="975"/>
      <c r="AH65" s="97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99CEC1A0-1714-4B22-8959-F0958CA3B955}">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5154-A017-42C5-A692-037A385EF021}">
  <sheetPr>
    <pageSetUpPr fitToPage="1"/>
  </sheetPr>
  <dimension ref="B1:BU80"/>
  <sheetViews>
    <sheetView showGridLines="0" view="pageBreakPreview" topLeftCell="A33" zoomScale="70" zoomScaleNormal="70" zoomScaleSheetLayoutView="70" workbookViewId="0"/>
  </sheetViews>
  <sheetFormatPr defaultColWidth="5.19921875" defaultRowHeight="20.25" customHeight="1" x14ac:dyDescent="0.3"/>
  <cols>
    <col min="1" max="1" width="1.8984375" style="440" customWidth="1"/>
    <col min="2" max="5" width="6.8984375" style="440" customWidth="1"/>
    <col min="6" max="6" width="19.796875" style="440" hidden="1" customWidth="1"/>
    <col min="7" max="58" width="6.69921875" style="440" customWidth="1"/>
    <col min="59" max="16384" width="5.19921875" style="440"/>
  </cols>
  <sheetData>
    <row r="1" spans="2:64" s="412" customFormat="1" ht="20.25" customHeight="1" x14ac:dyDescent="0.3">
      <c r="C1" s="413" t="s">
        <v>175</v>
      </c>
      <c r="D1" s="413"/>
      <c r="E1" s="413"/>
      <c r="F1" s="413"/>
      <c r="G1" s="413"/>
      <c r="H1" s="414" t="s">
        <v>176</v>
      </c>
      <c r="J1" s="414"/>
      <c r="L1" s="413"/>
      <c r="M1" s="413"/>
      <c r="N1" s="413"/>
      <c r="O1" s="413"/>
      <c r="P1" s="413"/>
      <c r="Q1" s="413"/>
      <c r="R1" s="413"/>
      <c r="AM1" s="415"/>
      <c r="AN1" s="416"/>
      <c r="AO1" s="416" t="s">
        <v>177</v>
      </c>
      <c r="AP1" s="1291" t="s">
        <v>178</v>
      </c>
      <c r="AQ1" s="1292"/>
      <c r="AR1" s="1292"/>
      <c r="AS1" s="1292"/>
      <c r="AT1" s="1292"/>
      <c r="AU1" s="1292"/>
      <c r="AV1" s="1292"/>
      <c r="AW1" s="1292"/>
      <c r="AX1" s="1292"/>
      <c r="AY1" s="1292"/>
      <c r="AZ1" s="1292"/>
      <c r="BA1" s="1292"/>
      <c r="BB1" s="1292"/>
      <c r="BC1" s="1292"/>
      <c r="BD1" s="1292"/>
      <c r="BE1" s="1292"/>
      <c r="BF1" s="416" t="s">
        <v>179</v>
      </c>
    </row>
    <row r="2" spans="2:64" s="412" customFormat="1" ht="20.25" customHeight="1" x14ac:dyDescent="0.3">
      <c r="C2" s="413"/>
      <c r="D2" s="413"/>
      <c r="E2" s="413"/>
      <c r="F2" s="413"/>
      <c r="G2" s="413"/>
      <c r="J2" s="414"/>
      <c r="L2" s="413"/>
      <c r="M2" s="413"/>
      <c r="N2" s="413"/>
      <c r="O2" s="413"/>
      <c r="P2" s="413"/>
      <c r="Q2" s="413"/>
      <c r="R2" s="413"/>
      <c r="Y2" s="416" t="s">
        <v>180</v>
      </c>
      <c r="Z2" s="1293">
        <v>6</v>
      </c>
      <c r="AA2" s="1293"/>
      <c r="AB2" s="416" t="s">
        <v>181</v>
      </c>
      <c r="AC2" s="1294">
        <f>IF(Z2=0,"",YEAR(DATE(2018+Z2,1,1)))</f>
        <v>2024</v>
      </c>
      <c r="AD2" s="1294"/>
      <c r="AE2" s="418" t="s">
        <v>182</v>
      </c>
      <c r="AF2" s="418" t="s">
        <v>183</v>
      </c>
      <c r="AG2" s="1293">
        <v>4</v>
      </c>
      <c r="AH2" s="1293"/>
      <c r="AI2" s="418" t="s">
        <v>184</v>
      </c>
      <c r="AM2" s="415"/>
      <c r="AN2" s="416"/>
      <c r="AO2" s="416" t="s">
        <v>185</v>
      </c>
      <c r="AP2" s="1293"/>
      <c r="AQ2" s="1293"/>
      <c r="AR2" s="1293"/>
      <c r="AS2" s="1293"/>
      <c r="AT2" s="1293"/>
      <c r="AU2" s="1293"/>
      <c r="AV2" s="1293"/>
      <c r="AW2" s="1293"/>
      <c r="AX2" s="1293"/>
      <c r="AY2" s="1293"/>
      <c r="AZ2" s="1293"/>
      <c r="BA2" s="1293"/>
      <c r="BB2" s="1293"/>
      <c r="BC2" s="1293"/>
      <c r="BD2" s="1293"/>
      <c r="BE2" s="1293"/>
      <c r="BF2" s="416" t="s">
        <v>179</v>
      </c>
    </row>
    <row r="3" spans="2:64" s="418" customFormat="1" ht="20.25" customHeight="1" x14ac:dyDescent="0.3">
      <c r="G3" s="414"/>
      <c r="J3" s="414"/>
      <c r="L3" s="416"/>
      <c r="M3" s="416"/>
      <c r="N3" s="416"/>
      <c r="O3" s="416"/>
      <c r="P3" s="416"/>
      <c r="Q3" s="416"/>
      <c r="R3" s="416"/>
      <c r="Z3" s="419"/>
      <c r="AA3" s="419"/>
      <c r="AB3" s="419"/>
      <c r="AC3" s="420"/>
      <c r="AD3" s="419"/>
      <c r="BA3" s="421" t="s">
        <v>186</v>
      </c>
      <c r="BB3" s="1282" t="s">
        <v>187</v>
      </c>
      <c r="BC3" s="1283"/>
      <c r="BD3" s="1283"/>
      <c r="BE3" s="1284"/>
      <c r="BF3" s="416"/>
    </row>
    <row r="4" spans="2:64" s="418" customFormat="1" ht="19" x14ac:dyDescent="0.3">
      <c r="G4" s="414"/>
      <c r="J4" s="414"/>
      <c r="L4" s="416"/>
      <c r="M4" s="416"/>
      <c r="N4" s="416"/>
      <c r="O4" s="416"/>
      <c r="P4" s="416"/>
      <c r="Q4" s="416"/>
      <c r="R4" s="416"/>
      <c r="Z4" s="417"/>
      <c r="AA4" s="417"/>
      <c r="AG4" s="412"/>
      <c r="AH4" s="412"/>
      <c r="AI4" s="412"/>
      <c r="AJ4" s="412"/>
      <c r="AK4" s="412"/>
      <c r="AL4" s="412"/>
      <c r="AM4" s="412"/>
      <c r="AN4" s="412"/>
      <c r="AO4" s="412"/>
      <c r="AP4" s="412"/>
      <c r="AQ4" s="412"/>
      <c r="AR4" s="412"/>
      <c r="AS4" s="412"/>
      <c r="AT4" s="412"/>
      <c r="AU4" s="412"/>
      <c r="AV4" s="412"/>
      <c r="AW4" s="412"/>
      <c r="AX4" s="412"/>
      <c r="AY4" s="412"/>
      <c r="AZ4" s="412"/>
      <c r="BA4" s="421" t="s">
        <v>188</v>
      </c>
      <c r="BB4" s="1282" t="s">
        <v>189</v>
      </c>
      <c r="BC4" s="1283"/>
      <c r="BD4" s="1283"/>
      <c r="BE4" s="1284"/>
      <c r="BF4" s="422"/>
    </row>
    <row r="5" spans="2:64" s="418" customFormat="1" ht="6.75" customHeight="1" x14ac:dyDescent="0.3">
      <c r="C5" s="412"/>
      <c r="D5" s="412"/>
      <c r="E5" s="412"/>
      <c r="F5" s="412"/>
      <c r="G5" s="413"/>
      <c r="H5" s="412"/>
      <c r="I5" s="412"/>
      <c r="J5" s="413"/>
      <c r="K5" s="412"/>
      <c r="L5" s="422"/>
      <c r="M5" s="422"/>
      <c r="N5" s="422"/>
      <c r="O5" s="422"/>
      <c r="P5" s="422"/>
      <c r="Q5" s="422"/>
      <c r="R5" s="422"/>
      <c r="S5" s="412"/>
      <c r="T5" s="412"/>
      <c r="U5" s="412"/>
      <c r="V5" s="412"/>
      <c r="W5" s="412"/>
      <c r="X5" s="412"/>
      <c r="Y5" s="412"/>
      <c r="Z5" s="423"/>
      <c r="AA5" s="423"/>
      <c r="AB5" s="412"/>
      <c r="AC5" s="412"/>
      <c r="AD5" s="412"/>
      <c r="AE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22"/>
      <c r="BF5" s="422"/>
    </row>
    <row r="6" spans="2:64" s="418" customFormat="1" ht="20.25" customHeight="1" x14ac:dyDescent="0.3">
      <c r="C6" s="412"/>
      <c r="D6" s="412"/>
      <c r="E6" s="412"/>
      <c r="F6" s="412"/>
      <c r="G6" s="413"/>
      <c r="H6" s="412"/>
      <c r="I6" s="412"/>
      <c r="J6" s="413"/>
      <c r="K6" s="412"/>
      <c r="L6" s="422"/>
      <c r="M6" s="422"/>
      <c r="N6" s="422"/>
      <c r="O6" s="422"/>
      <c r="P6" s="422"/>
      <c r="Q6" s="422"/>
      <c r="R6" s="422"/>
      <c r="S6" s="412"/>
      <c r="T6" s="412"/>
      <c r="U6" s="412"/>
      <c r="V6" s="412"/>
      <c r="W6" s="412"/>
      <c r="X6" s="412"/>
      <c r="Y6" s="412"/>
      <c r="Z6" s="423"/>
      <c r="AA6" s="423"/>
      <c r="AB6" s="412"/>
      <c r="AC6" s="412"/>
      <c r="AD6" s="412"/>
      <c r="AE6" s="412"/>
      <c r="AG6" s="412"/>
      <c r="AH6" s="412"/>
      <c r="AI6" s="412"/>
      <c r="AJ6" s="412"/>
      <c r="AK6" s="412"/>
      <c r="AL6" s="412" t="s">
        <v>190</v>
      </c>
      <c r="AM6" s="412"/>
      <c r="AN6" s="412"/>
      <c r="AO6" s="412"/>
      <c r="AP6" s="412"/>
      <c r="AQ6" s="412"/>
      <c r="AR6" s="412"/>
      <c r="AS6" s="412"/>
      <c r="AT6" s="424"/>
      <c r="AU6" s="424"/>
      <c r="AV6" s="425"/>
      <c r="AW6" s="412"/>
      <c r="AX6" s="1285">
        <v>40</v>
      </c>
      <c r="AY6" s="1286"/>
      <c r="AZ6" s="425" t="s">
        <v>191</v>
      </c>
      <c r="BA6" s="412"/>
      <c r="BB6" s="1285">
        <v>160</v>
      </c>
      <c r="BC6" s="1286"/>
      <c r="BD6" s="425" t="s">
        <v>192</v>
      </c>
      <c r="BE6" s="412"/>
      <c r="BF6" s="422"/>
    </row>
    <row r="7" spans="2:64" s="418" customFormat="1" ht="6.75" customHeight="1" x14ac:dyDescent="0.3">
      <c r="C7" s="412"/>
      <c r="D7" s="412"/>
      <c r="E7" s="412"/>
      <c r="F7" s="412"/>
      <c r="G7" s="413"/>
      <c r="H7" s="412"/>
      <c r="I7" s="412"/>
      <c r="J7" s="413"/>
      <c r="K7" s="412"/>
      <c r="L7" s="422"/>
      <c r="M7" s="422"/>
      <c r="N7" s="422"/>
      <c r="O7" s="422"/>
      <c r="P7" s="422"/>
      <c r="Q7" s="422"/>
      <c r="R7" s="422"/>
      <c r="S7" s="412"/>
      <c r="T7" s="412"/>
      <c r="U7" s="412"/>
      <c r="V7" s="412"/>
      <c r="W7" s="412"/>
      <c r="X7" s="412"/>
      <c r="Y7" s="412"/>
      <c r="Z7" s="423"/>
      <c r="AA7" s="423"/>
      <c r="AB7" s="412"/>
      <c r="AC7" s="412"/>
      <c r="AD7" s="412"/>
      <c r="AE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22"/>
      <c r="BF7" s="422"/>
    </row>
    <row r="8" spans="2:64" s="418" customFormat="1" ht="20.25" customHeight="1" x14ac:dyDescent="0.3">
      <c r="B8" s="426"/>
      <c r="C8" s="426"/>
      <c r="D8" s="426"/>
      <c r="E8" s="426"/>
      <c r="F8" s="426"/>
      <c r="G8" s="427"/>
      <c r="H8" s="427"/>
      <c r="I8" s="427"/>
      <c r="J8" s="426"/>
      <c r="K8" s="426"/>
      <c r="L8" s="427"/>
      <c r="M8" s="427"/>
      <c r="N8" s="427"/>
      <c r="O8" s="426"/>
      <c r="P8" s="427"/>
      <c r="Q8" s="427"/>
      <c r="R8" s="427"/>
      <c r="S8" s="428"/>
      <c r="T8" s="429"/>
      <c r="U8" s="429"/>
      <c r="V8" s="430"/>
      <c r="Z8" s="423"/>
      <c r="AA8" s="431"/>
      <c r="AB8" s="413"/>
      <c r="AC8" s="423"/>
      <c r="AD8" s="423"/>
      <c r="AE8" s="423"/>
      <c r="AF8" s="417"/>
      <c r="AG8" s="432"/>
      <c r="AH8" s="432"/>
      <c r="AI8" s="432"/>
      <c r="AJ8" s="412"/>
      <c r="AK8" s="422"/>
      <c r="AL8" s="431"/>
      <c r="AM8" s="431"/>
      <c r="AN8" s="413"/>
      <c r="AO8" s="424"/>
      <c r="AP8" s="424"/>
      <c r="AQ8" s="424"/>
      <c r="AR8" s="433"/>
      <c r="AS8" s="433"/>
      <c r="AT8" s="412"/>
      <c r="AU8" s="434"/>
      <c r="AV8" s="434"/>
      <c r="AW8" s="426"/>
      <c r="AX8" s="412"/>
      <c r="AY8" s="412" t="s">
        <v>193</v>
      </c>
      <c r="AZ8" s="412"/>
      <c r="BA8" s="412"/>
      <c r="BB8" s="1287">
        <f>DAY(EOMONTH(DATE(AC2,AG2,1),0))</f>
        <v>30</v>
      </c>
      <c r="BC8" s="1288"/>
      <c r="BD8" s="412" t="s">
        <v>194</v>
      </c>
      <c r="BE8" s="412"/>
      <c r="BF8" s="412"/>
      <c r="BJ8" s="416"/>
      <c r="BK8" s="416"/>
      <c r="BL8" s="416"/>
    </row>
    <row r="9" spans="2:64" s="418" customFormat="1" ht="6" customHeight="1" x14ac:dyDescent="0.3">
      <c r="B9" s="424"/>
      <c r="C9" s="424"/>
      <c r="D9" s="424"/>
      <c r="E9" s="424"/>
      <c r="F9" s="424"/>
      <c r="G9" s="426"/>
      <c r="H9" s="427"/>
      <c r="I9" s="424"/>
      <c r="J9" s="424"/>
      <c r="K9" s="424"/>
      <c r="L9" s="426"/>
      <c r="M9" s="427"/>
      <c r="N9" s="424"/>
      <c r="O9" s="424"/>
      <c r="P9" s="426"/>
      <c r="Q9" s="424"/>
      <c r="R9" s="424"/>
      <c r="S9" s="424"/>
      <c r="T9" s="424"/>
      <c r="U9" s="424"/>
      <c r="V9" s="424"/>
      <c r="Z9" s="412"/>
      <c r="AA9" s="412"/>
      <c r="AB9" s="412"/>
      <c r="AC9" s="412"/>
      <c r="AD9" s="412"/>
      <c r="AE9" s="412"/>
      <c r="AG9" s="423"/>
      <c r="AH9" s="412"/>
      <c r="AI9" s="412"/>
      <c r="AJ9" s="432"/>
      <c r="AK9" s="412"/>
      <c r="AL9" s="412"/>
      <c r="AM9" s="412"/>
      <c r="AN9" s="412"/>
      <c r="AO9" s="412"/>
      <c r="AP9" s="412"/>
      <c r="AQ9" s="423"/>
      <c r="AR9" s="423"/>
      <c r="AS9" s="423"/>
      <c r="AT9" s="412"/>
      <c r="AU9" s="412"/>
      <c r="AV9" s="412"/>
      <c r="AW9" s="412"/>
      <c r="AX9" s="412"/>
      <c r="AY9" s="412"/>
      <c r="AZ9" s="412"/>
      <c r="BA9" s="412"/>
      <c r="BB9" s="412"/>
      <c r="BC9" s="412"/>
      <c r="BD9" s="412"/>
      <c r="BE9" s="412"/>
      <c r="BF9" s="412"/>
      <c r="BJ9" s="416"/>
      <c r="BK9" s="416"/>
      <c r="BL9" s="416"/>
    </row>
    <row r="10" spans="2:64" s="418" customFormat="1" ht="19" x14ac:dyDescent="0.25">
      <c r="B10" s="426"/>
      <c r="C10" s="426"/>
      <c r="D10" s="426"/>
      <c r="E10" s="426"/>
      <c r="F10" s="426"/>
      <c r="G10" s="427"/>
      <c r="H10" s="427"/>
      <c r="I10" s="427"/>
      <c r="J10" s="426"/>
      <c r="K10" s="426"/>
      <c r="L10" s="427"/>
      <c r="M10" s="427"/>
      <c r="N10" s="427"/>
      <c r="O10" s="426"/>
      <c r="P10" s="427"/>
      <c r="Q10" s="427"/>
      <c r="R10" s="427"/>
      <c r="S10" s="428"/>
      <c r="T10" s="429"/>
      <c r="U10" s="429"/>
      <c r="V10" s="430"/>
      <c r="Z10" s="423"/>
      <c r="AA10" s="431"/>
      <c r="AB10" s="413"/>
      <c r="AC10" s="423"/>
      <c r="AD10" s="423"/>
      <c r="AE10" s="423"/>
      <c r="AG10" s="432"/>
      <c r="AH10" s="432"/>
      <c r="AI10" s="432"/>
      <c r="AJ10" s="412"/>
      <c r="AK10" s="422"/>
      <c r="AL10" s="431"/>
      <c r="AM10" s="412"/>
      <c r="AN10" s="412"/>
      <c r="AO10" s="435"/>
      <c r="AP10" s="435"/>
      <c r="AQ10" s="435"/>
      <c r="AR10" s="425"/>
      <c r="AS10" s="423"/>
      <c r="AT10" s="423"/>
      <c r="AU10" s="423"/>
      <c r="AV10" s="412"/>
      <c r="AW10" s="412"/>
      <c r="AX10" s="436"/>
      <c r="AY10" s="436"/>
      <c r="AZ10" s="422" t="s">
        <v>195</v>
      </c>
      <c r="BA10" s="412"/>
      <c r="BB10" s="1285">
        <v>1</v>
      </c>
      <c r="BC10" s="1289"/>
      <c r="BD10" s="1286"/>
      <c r="BE10" s="437" t="s">
        <v>196</v>
      </c>
      <c r="BF10" s="412"/>
      <c r="BJ10" s="416"/>
      <c r="BK10" s="416"/>
      <c r="BL10" s="416"/>
    </row>
    <row r="11" spans="2:64" s="418" customFormat="1" ht="6" customHeight="1" x14ac:dyDescent="0.25">
      <c r="B11" s="424"/>
      <c r="C11" s="424"/>
      <c r="D11" s="424"/>
      <c r="E11" s="424"/>
      <c r="F11" s="419"/>
      <c r="G11" s="424"/>
      <c r="H11" s="424"/>
      <c r="I11" s="424"/>
      <c r="J11" s="424"/>
      <c r="K11" s="426"/>
      <c r="L11" s="427"/>
      <c r="M11" s="424"/>
      <c r="N11" s="424"/>
      <c r="O11" s="426"/>
      <c r="P11" s="424"/>
      <c r="Q11" s="424"/>
      <c r="R11" s="424"/>
      <c r="S11" s="424"/>
      <c r="T11" s="424"/>
      <c r="U11" s="424"/>
      <c r="V11" s="419"/>
      <c r="Z11" s="412"/>
      <c r="AA11" s="412"/>
      <c r="AB11" s="412"/>
      <c r="AC11" s="412"/>
      <c r="AD11" s="412"/>
      <c r="AE11" s="412"/>
      <c r="AG11" s="423"/>
      <c r="AH11" s="432"/>
      <c r="AI11" s="412"/>
      <c r="AJ11" s="432"/>
      <c r="AK11" s="412"/>
      <c r="AL11" s="412"/>
      <c r="AM11" s="412"/>
      <c r="AN11" s="412"/>
      <c r="AO11" s="424"/>
      <c r="AP11" s="424"/>
      <c r="AQ11" s="426"/>
      <c r="AR11" s="438"/>
      <c r="AS11" s="423"/>
      <c r="AT11" s="423"/>
      <c r="AU11" s="423"/>
      <c r="AV11" s="412"/>
      <c r="AW11" s="412"/>
      <c r="AX11" s="436"/>
      <c r="AY11" s="436"/>
      <c r="AZ11" s="412"/>
      <c r="BA11" s="412"/>
      <c r="BB11" s="423"/>
      <c r="BC11" s="423"/>
      <c r="BD11" s="423"/>
      <c r="BE11" s="437"/>
      <c r="BF11" s="412"/>
      <c r="BJ11" s="416"/>
      <c r="BK11" s="416"/>
      <c r="BL11" s="416"/>
    </row>
    <row r="12" spans="2:64" s="418" customFormat="1" ht="20.25" customHeight="1" x14ac:dyDescent="0.25">
      <c r="B12" s="439"/>
      <c r="C12" s="439"/>
      <c r="D12" s="439"/>
      <c r="E12" s="439"/>
      <c r="F12" s="439"/>
      <c r="G12" s="439"/>
      <c r="H12" s="439"/>
      <c r="I12" s="439"/>
      <c r="J12" s="439"/>
      <c r="K12" s="439"/>
      <c r="L12" s="439"/>
      <c r="M12" s="439"/>
      <c r="N12" s="439"/>
      <c r="O12" s="439"/>
      <c r="P12" s="439"/>
      <c r="Q12" s="439"/>
      <c r="R12" s="439"/>
      <c r="S12" s="439"/>
      <c r="T12" s="439"/>
      <c r="U12" s="439"/>
      <c r="V12" s="439"/>
      <c r="Z12" s="426"/>
      <c r="AA12" s="440"/>
      <c r="AB12" s="440"/>
      <c r="AC12" s="426"/>
      <c r="AD12" s="423"/>
      <c r="AE12" s="423"/>
      <c r="AF12" s="417"/>
      <c r="AG12" s="413"/>
      <c r="AH12" s="432"/>
      <c r="AI12" s="412"/>
      <c r="AJ12" s="432"/>
      <c r="AK12" s="412"/>
      <c r="AL12" s="412"/>
      <c r="AM12" s="412"/>
      <c r="AN12" s="412"/>
      <c r="AO12" s="1290"/>
      <c r="AP12" s="1290"/>
      <c r="AQ12" s="1290"/>
      <c r="AR12" s="425"/>
      <c r="AS12" s="423"/>
      <c r="AT12" s="423"/>
      <c r="AU12" s="423"/>
      <c r="AV12" s="412"/>
      <c r="AW12" s="412"/>
      <c r="AX12" s="436"/>
      <c r="AY12" s="436"/>
      <c r="AZ12" s="412"/>
      <c r="BA12" s="412"/>
      <c r="BB12" s="1285">
        <v>1</v>
      </c>
      <c r="BC12" s="1289"/>
      <c r="BD12" s="1286"/>
      <c r="BE12" s="441" t="s">
        <v>197</v>
      </c>
      <c r="BF12" s="412"/>
      <c r="BJ12" s="416"/>
      <c r="BK12" s="416"/>
      <c r="BL12" s="416"/>
    </row>
    <row r="13" spans="2:64" s="418" customFormat="1" ht="6.75" customHeight="1" x14ac:dyDescent="0.25">
      <c r="B13" s="439"/>
      <c r="C13" s="439"/>
      <c r="D13" s="439"/>
      <c r="E13" s="439"/>
      <c r="F13" s="439"/>
      <c r="G13" s="439"/>
      <c r="H13" s="439"/>
      <c r="I13" s="439"/>
      <c r="J13" s="439"/>
      <c r="K13" s="439"/>
      <c r="L13" s="439"/>
      <c r="M13" s="439"/>
      <c r="N13" s="439"/>
      <c r="O13" s="439"/>
      <c r="P13" s="439"/>
      <c r="Q13" s="439"/>
      <c r="R13" s="439"/>
      <c r="S13" s="439"/>
      <c r="T13" s="439"/>
      <c r="U13" s="439"/>
      <c r="V13" s="439"/>
      <c r="Z13" s="427"/>
      <c r="AA13" s="442"/>
      <c r="AB13" s="442"/>
      <c r="AC13" s="427"/>
      <c r="AD13" s="432"/>
      <c r="AE13" s="432"/>
      <c r="AG13" s="412"/>
      <c r="AH13" s="412"/>
      <c r="AI13" s="412"/>
      <c r="AJ13" s="412"/>
      <c r="AK13" s="412"/>
      <c r="AL13" s="412"/>
      <c r="AM13" s="412"/>
      <c r="AN13" s="412"/>
      <c r="AO13" s="424"/>
      <c r="AP13" s="424"/>
      <c r="AQ13" s="424"/>
      <c r="AR13" s="412"/>
      <c r="AS13" s="423"/>
      <c r="AT13" s="423"/>
      <c r="AU13" s="423"/>
      <c r="AV13" s="412"/>
      <c r="AW13" s="412"/>
      <c r="AX13" s="436"/>
      <c r="AY13" s="436"/>
      <c r="AZ13" s="412"/>
      <c r="BA13" s="412"/>
      <c r="BB13" s="423"/>
      <c r="BC13" s="423"/>
      <c r="BD13" s="423"/>
      <c r="BE13" s="437"/>
      <c r="BF13" s="412"/>
      <c r="BJ13" s="416"/>
      <c r="BK13" s="416"/>
      <c r="BL13" s="416"/>
    </row>
    <row r="14" spans="2:64" s="418" customFormat="1" ht="19" x14ac:dyDescent="0.3">
      <c r="B14" s="439"/>
      <c r="C14" s="439"/>
      <c r="D14" s="439"/>
      <c r="E14" s="439"/>
      <c r="F14" s="439"/>
      <c r="G14" s="439"/>
      <c r="H14" s="439"/>
      <c r="I14" s="439"/>
      <c r="J14" s="439"/>
      <c r="K14" s="439"/>
      <c r="L14" s="439"/>
      <c r="M14" s="439"/>
      <c r="N14" s="439"/>
      <c r="O14" s="439"/>
      <c r="P14" s="439"/>
      <c r="Q14" s="439"/>
      <c r="R14" s="439"/>
      <c r="S14" s="439"/>
      <c r="T14" s="439"/>
      <c r="U14" s="439"/>
      <c r="V14" s="439"/>
      <c r="Z14" s="426"/>
      <c r="AA14" s="440"/>
      <c r="AB14" s="440"/>
      <c r="AC14" s="426"/>
      <c r="AD14" s="423"/>
      <c r="AE14" s="423"/>
      <c r="AG14" s="412"/>
      <c r="AH14" s="412"/>
      <c r="AI14" s="412"/>
      <c r="AJ14" s="412"/>
      <c r="AK14" s="412"/>
      <c r="AL14" s="412"/>
      <c r="AM14" s="412"/>
      <c r="AN14" s="412"/>
      <c r="AO14" s="424"/>
      <c r="AP14" s="424"/>
      <c r="AQ14" s="424"/>
      <c r="AR14" s="412"/>
      <c r="AS14" s="423"/>
      <c r="AT14" s="422" t="s">
        <v>198</v>
      </c>
      <c r="AU14" s="1244"/>
      <c r="AV14" s="1245"/>
      <c r="AW14" s="1246"/>
      <c r="AX14" s="423" t="s">
        <v>199</v>
      </c>
      <c r="AY14" s="1244"/>
      <c r="AZ14" s="1245"/>
      <c r="BA14" s="1246"/>
      <c r="BB14" s="422" t="s">
        <v>200</v>
      </c>
      <c r="BC14" s="1247">
        <f>(AY14-AU14)*24</f>
        <v>0</v>
      </c>
      <c r="BD14" s="1248"/>
      <c r="BE14" s="413" t="s">
        <v>201</v>
      </c>
      <c r="BF14" s="423"/>
      <c r="BJ14" s="416"/>
      <c r="BK14" s="416"/>
      <c r="BL14" s="416"/>
    </row>
    <row r="15" spans="2:64" s="418" customFormat="1" ht="6.75" customHeight="1" x14ac:dyDescent="0.2">
      <c r="C15" s="433"/>
      <c r="D15" s="433"/>
      <c r="E15" s="433"/>
      <c r="F15" s="433"/>
      <c r="G15" s="412"/>
      <c r="H15" s="412"/>
      <c r="I15" s="422"/>
      <c r="J15" s="423"/>
      <c r="K15" s="432"/>
      <c r="L15" s="412"/>
      <c r="M15" s="412"/>
      <c r="N15" s="423"/>
      <c r="O15" s="412"/>
      <c r="P15" s="412"/>
      <c r="Q15" s="432"/>
      <c r="R15" s="412"/>
      <c r="S15" s="412"/>
      <c r="T15" s="412"/>
      <c r="U15" s="412"/>
      <c r="V15" s="412"/>
      <c r="W15" s="422"/>
      <c r="X15" s="423"/>
      <c r="Y15" s="423"/>
      <c r="Z15" s="413"/>
      <c r="AA15" s="423"/>
      <c r="AB15" s="422"/>
      <c r="AC15" s="423"/>
      <c r="AD15" s="432"/>
      <c r="AE15" s="412"/>
      <c r="AG15" s="417"/>
      <c r="AH15" s="443"/>
      <c r="AJ15" s="443"/>
      <c r="AQ15" s="417"/>
      <c r="AR15" s="417"/>
      <c r="AS15" s="417"/>
      <c r="AT15" s="417"/>
      <c r="AU15" s="417"/>
      <c r="AX15" s="444"/>
      <c r="AY15" s="444"/>
      <c r="BB15" s="417"/>
      <c r="BC15" s="417"/>
      <c r="BD15" s="417"/>
      <c r="BE15" s="445"/>
      <c r="BJ15" s="416"/>
      <c r="BK15" s="416"/>
      <c r="BL15" s="416"/>
    </row>
    <row r="16" spans="2:64" ht="8.5" customHeight="1" thickBot="1" x14ac:dyDescent="0.35">
      <c r="C16" s="442"/>
      <c r="D16" s="442"/>
      <c r="E16" s="442"/>
      <c r="F16" s="442"/>
      <c r="G16" s="442"/>
      <c r="X16" s="442"/>
      <c r="AN16" s="442"/>
      <c r="BE16" s="446"/>
      <c r="BF16" s="446"/>
      <c r="BG16" s="446"/>
    </row>
    <row r="17" spans="2:58" ht="20.25" customHeight="1" x14ac:dyDescent="0.3">
      <c r="B17" s="1249" t="s">
        <v>202</v>
      </c>
      <c r="C17" s="1252" t="s">
        <v>203</v>
      </c>
      <c r="D17" s="1253"/>
      <c r="E17" s="1254"/>
      <c r="F17" s="447"/>
      <c r="G17" s="1261" t="s">
        <v>204</v>
      </c>
      <c r="H17" s="1264" t="s">
        <v>205</v>
      </c>
      <c r="I17" s="1253"/>
      <c r="J17" s="1253"/>
      <c r="K17" s="1254"/>
      <c r="L17" s="1264" t="s">
        <v>206</v>
      </c>
      <c r="M17" s="1253"/>
      <c r="N17" s="1253"/>
      <c r="O17" s="1267"/>
      <c r="P17" s="1270"/>
      <c r="Q17" s="1271"/>
      <c r="R17" s="1272"/>
      <c r="S17" s="1279" t="s">
        <v>207</v>
      </c>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1"/>
      <c r="AX17" s="1216" t="str">
        <f>IF(BB3="４週","(11) 1～4週目の勤務時間数合計","(11) 1か月の勤務時間数   合計")</f>
        <v>(11) 1～4週目の勤務時間数合計</v>
      </c>
      <c r="AY17" s="1217"/>
      <c r="AZ17" s="1222" t="s">
        <v>208</v>
      </c>
      <c r="BA17" s="1223"/>
      <c r="BB17" s="1228" t="s">
        <v>209</v>
      </c>
      <c r="BC17" s="1229"/>
      <c r="BD17" s="1229"/>
      <c r="BE17" s="1229"/>
      <c r="BF17" s="1230"/>
    </row>
    <row r="18" spans="2:58" ht="20.25" customHeight="1" x14ac:dyDescent="0.3">
      <c r="B18" s="1250"/>
      <c r="C18" s="1255"/>
      <c r="D18" s="1256"/>
      <c r="E18" s="1257"/>
      <c r="F18" s="448"/>
      <c r="G18" s="1262"/>
      <c r="H18" s="1265"/>
      <c r="I18" s="1256"/>
      <c r="J18" s="1256"/>
      <c r="K18" s="1257"/>
      <c r="L18" s="1265"/>
      <c r="M18" s="1256"/>
      <c r="N18" s="1256"/>
      <c r="O18" s="1268"/>
      <c r="P18" s="1273"/>
      <c r="Q18" s="1274"/>
      <c r="R18" s="1275"/>
      <c r="S18" s="1231" t="s">
        <v>210</v>
      </c>
      <c r="T18" s="1232"/>
      <c r="U18" s="1232"/>
      <c r="V18" s="1232"/>
      <c r="W18" s="1232"/>
      <c r="X18" s="1232"/>
      <c r="Y18" s="1233"/>
      <c r="Z18" s="1231" t="s">
        <v>211</v>
      </c>
      <c r="AA18" s="1232"/>
      <c r="AB18" s="1232"/>
      <c r="AC18" s="1232"/>
      <c r="AD18" s="1232"/>
      <c r="AE18" s="1232"/>
      <c r="AF18" s="1233"/>
      <c r="AG18" s="1231" t="s">
        <v>212</v>
      </c>
      <c r="AH18" s="1232"/>
      <c r="AI18" s="1232"/>
      <c r="AJ18" s="1232"/>
      <c r="AK18" s="1232"/>
      <c r="AL18" s="1232"/>
      <c r="AM18" s="1233"/>
      <c r="AN18" s="1231" t="s">
        <v>213</v>
      </c>
      <c r="AO18" s="1232"/>
      <c r="AP18" s="1232"/>
      <c r="AQ18" s="1232"/>
      <c r="AR18" s="1232"/>
      <c r="AS18" s="1232"/>
      <c r="AT18" s="1233"/>
      <c r="AU18" s="1234" t="s">
        <v>214</v>
      </c>
      <c r="AV18" s="1235"/>
      <c r="AW18" s="1236"/>
      <c r="AX18" s="1218"/>
      <c r="AY18" s="1219"/>
      <c r="AZ18" s="1224"/>
      <c r="BA18" s="1225"/>
      <c r="BB18" s="1152"/>
      <c r="BC18" s="1153"/>
      <c r="BD18" s="1153"/>
      <c r="BE18" s="1153"/>
      <c r="BF18" s="1154"/>
    </row>
    <row r="19" spans="2:58" ht="20.25" customHeight="1" x14ac:dyDescent="0.3">
      <c r="B19" s="1250"/>
      <c r="C19" s="1255"/>
      <c r="D19" s="1256"/>
      <c r="E19" s="1257"/>
      <c r="F19" s="448"/>
      <c r="G19" s="1262"/>
      <c r="H19" s="1265"/>
      <c r="I19" s="1256"/>
      <c r="J19" s="1256"/>
      <c r="K19" s="1257"/>
      <c r="L19" s="1265"/>
      <c r="M19" s="1256"/>
      <c r="N19" s="1256"/>
      <c r="O19" s="1268"/>
      <c r="P19" s="1273"/>
      <c r="Q19" s="1274"/>
      <c r="R19" s="1275"/>
      <c r="S19" s="449">
        <v>1</v>
      </c>
      <c r="T19" s="450">
        <v>2</v>
      </c>
      <c r="U19" s="450">
        <v>3</v>
      </c>
      <c r="V19" s="450">
        <v>4</v>
      </c>
      <c r="W19" s="450">
        <v>5</v>
      </c>
      <c r="X19" s="450">
        <v>6</v>
      </c>
      <c r="Y19" s="451">
        <v>7</v>
      </c>
      <c r="Z19" s="449">
        <v>8</v>
      </c>
      <c r="AA19" s="450">
        <v>9</v>
      </c>
      <c r="AB19" s="450">
        <v>10</v>
      </c>
      <c r="AC19" s="450">
        <v>11</v>
      </c>
      <c r="AD19" s="450">
        <v>12</v>
      </c>
      <c r="AE19" s="450">
        <v>13</v>
      </c>
      <c r="AF19" s="451">
        <v>14</v>
      </c>
      <c r="AG19" s="452">
        <v>15</v>
      </c>
      <c r="AH19" s="450">
        <v>16</v>
      </c>
      <c r="AI19" s="450">
        <v>17</v>
      </c>
      <c r="AJ19" s="450">
        <v>18</v>
      </c>
      <c r="AK19" s="450">
        <v>19</v>
      </c>
      <c r="AL19" s="450">
        <v>20</v>
      </c>
      <c r="AM19" s="451">
        <v>21</v>
      </c>
      <c r="AN19" s="449">
        <v>22</v>
      </c>
      <c r="AO19" s="450">
        <v>23</v>
      </c>
      <c r="AP19" s="450">
        <v>24</v>
      </c>
      <c r="AQ19" s="450">
        <v>25</v>
      </c>
      <c r="AR19" s="450">
        <v>26</v>
      </c>
      <c r="AS19" s="450">
        <v>27</v>
      </c>
      <c r="AT19" s="451">
        <v>28</v>
      </c>
      <c r="AU19" s="449" t="str">
        <f>IF($BB$3="暦月",IF(DAY(DATE($AC$2,$AG$2,29))=29,29,""),"")</f>
        <v/>
      </c>
      <c r="AV19" s="450" t="str">
        <f>IF($BB$3="暦月",IF(DAY(DATE($AC$2,$AG$2,30))=30,30,""),"")</f>
        <v/>
      </c>
      <c r="AW19" s="451" t="str">
        <f>IF($BB$3="暦月",IF(DAY(DATE($AC$2,$AG$2,31))=31,31,""),"")</f>
        <v/>
      </c>
      <c r="AX19" s="1218"/>
      <c r="AY19" s="1219"/>
      <c r="AZ19" s="1224"/>
      <c r="BA19" s="1225"/>
      <c r="BB19" s="1152"/>
      <c r="BC19" s="1153"/>
      <c r="BD19" s="1153"/>
      <c r="BE19" s="1153"/>
      <c r="BF19" s="1154"/>
    </row>
    <row r="20" spans="2:58" ht="20.25" hidden="1" customHeight="1" x14ac:dyDescent="0.3">
      <c r="B20" s="1250"/>
      <c r="C20" s="1255"/>
      <c r="D20" s="1256"/>
      <c r="E20" s="1257"/>
      <c r="F20" s="448"/>
      <c r="G20" s="1262"/>
      <c r="H20" s="1265"/>
      <c r="I20" s="1256"/>
      <c r="J20" s="1256"/>
      <c r="K20" s="1257"/>
      <c r="L20" s="1265"/>
      <c r="M20" s="1256"/>
      <c r="N20" s="1256"/>
      <c r="O20" s="1268"/>
      <c r="P20" s="1273"/>
      <c r="Q20" s="1274"/>
      <c r="R20" s="1275"/>
      <c r="S20" s="449">
        <f>WEEKDAY(DATE($AC$2,$AG$2,1))</f>
        <v>2</v>
      </c>
      <c r="T20" s="450">
        <f>WEEKDAY(DATE($AC$2,$AG$2,2))</f>
        <v>3</v>
      </c>
      <c r="U20" s="450">
        <f>WEEKDAY(DATE($AC$2,$AG$2,3))</f>
        <v>4</v>
      </c>
      <c r="V20" s="450">
        <f>WEEKDAY(DATE($AC$2,$AG$2,4))</f>
        <v>5</v>
      </c>
      <c r="W20" s="450">
        <f>WEEKDAY(DATE($AC$2,$AG$2,5))</f>
        <v>6</v>
      </c>
      <c r="X20" s="450">
        <f>WEEKDAY(DATE($AC$2,$AG$2,6))</f>
        <v>7</v>
      </c>
      <c r="Y20" s="451">
        <f>WEEKDAY(DATE($AC$2,$AG$2,7))</f>
        <v>1</v>
      </c>
      <c r="Z20" s="449">
        <f>WEEKDAY(DATE($AC$2,$AG$2,8))</f>
        <v>2</v>
      </c>
      <c r="AA20" s="450">
        <f>WEEKDAY(DATE($AC$2,$AG$2,9))</f>
        <v>3</v>
      </c>
      <c r="AB20" s="450">
        <f>WEEKDAY(DATE($AC$2,$AG$2,10))</f>
        <v>4</v>
      </c>
      <c r="AC20" s="450">
        <f>WEEKDAY(DATE($AC$2,$AG$2,11))</f>
        <v>5</v>
      </c>
      <c r="AD20" s="450">
        <f>WEEKDAY(DATE($AC$2,$AG$2,12))</f>
        <v>6</v>
      </c>
      <c r="AE20" s="450">
        <f>WEEKDAY(DATE($AC$2,$AG$2,13))</f>
        <v>7</v>
      </c>
      <c r="AF20" s="451">
        <f>WEEKDAY(DATE($AC$2,$AG$2,14))</f>
        <v>1</v>
      </c>
      <c r="AG20" s="449">
        <f>WEEKDAY(DATE($AC$2,$AG$2,15))</f>
        <v>2</v>
      </c>
      <c r="AH20" s="450">
        <f>WEEKDAY(DATE($AC$2,$AG$2,16))</f>
        <v>3</v>
      </c>
      <c r="AI20" s="450">
        <f>WEEKDAY(DATE($AC$2,$AG$2,17))</f>
        <v>4</v>
      </c>
      <c r="AJ20" s="450">
        <f>WEEKDAY(DATE($AC$2,$AG$2,18))</f>
        <v>5</v>
      </c>
      <c r="AK20" s="450">
        <f>WEEKDAY(DATE($AC$2,$AG$2,19))</f>
        <v>6</v>
      </c>
      <c r="AL20" s="450">
        <f>WEEKDAY(DATE($AC$2,$AG$2,20))</f>
        <v>7</v>
      </c>
      <c r="AM20" s="451">
        <f>WEEKDAY(DATE($AC$2,$AG$2,21))</f>
        <v>1</v>
      </c>
      <c r="AN20" s="449">
        <f>WEEKDAY(DATE($AC$2,$AG$2,22))</f>
        <v>2</v>
      </c>
      <c r="AO20" s="450">
        <f>WEEKDAY(DATE($AC$2,$AG$2,23))</f>
        <v>3</v>
      </c>
      <c r="AP20" s="450">
        <f>WEEKDAY(DATE($AC$2,$AG$2,24))</f>
        <v>4</v>
      </c>
      <c r="AQ20" s="450">
        <f>WEEKDAY(DATE($AC$2,$AG$2,25))</f>
        <v>5</v>
      </c>
      <c r="AR20" s="450">
        <f>WEEKDAY(DATE($AC$2,$AG$2,26))</f>
        <v>6</v>
      </c>
      <c r="AS20" s="450">
        <f>WEEKDAY(DATE($AC$2,$AG$2,27))</f>
        <v>7</v>
      </c>
      <c r="AT20" s="451">
        <f>WEEKDAY(DATE($AC$2,$AG$2,28))</f>
        <v>1</v>
      </c>
      <c r="AU20" s="449">
        <f>IF(AU19=29,WEEKDAY(DATE($AC$2,$AG$2,29)),0)</f>
        <v>0</v>
      </c>
      <c r="AV20" s="450">
        <f>IF(AV19=30,WEEKDAY(DATE($AC$2,$AG$2,30)),0)</f>
        <v>0</v>
      </c>
      <c r="AW20" s="451">
        <f>IF(AW19=31,WEEKDAY(DATE($AC$2,$AG$2,31)),0)</f>
        <v>0</v>
      </c>
      <c r="AX20" s="1218"/>
      <c r="AY20" s="1219"/>
      <c r="AZ20" s="1224"/>
      <c r="BA20" s="1225"/>
      <c r="BB20" s="1152"/>
      <c r="BC20" s="1153"/>
      <c r="BD20" s="1153"/>
      <c r="BE20" s="1153"/>
      <c r="BF20" s="1154"/>
    </row>
    <row r="21" spans="2:58" ht="22.5" customHeight="1" thickBot="1" x14ac:dyDescent="0.35">
      <c r="B21" s="1251"/>
      <c r="C21" s="1258"/>
      <c r="D21" s="1259"/>
      <c r="E21" s="1260"/>
      <c r="F21" s="453"/>
      <c r="G21" s="1263"/>
      <c r="H21" s="1266"/>
      <c r="I21" s="1259"/>
      <c r="J21" s="1259"/>
      <c r="K21" s="1260"/>
      <c r="L21" s="1266"/>
      <c r="M21" s="1259"/>
      <c r="N21" s="1259"/>
      <c r="O21" s="1269"/>
      <c r="P21" s="1276"/>
      <c r="Q21" s="1277"/>
      <c r="R21" s="1278"/>
      <c r="S21" s="454" t="str">
        <f>IF(S20=1,"日",IF(S20=2,"月",IF(S20=3,"火",IF(S20=4,"水",IF(S20=5,"木",IF(S20=6,"金","土"))))))</f>
        <v>月</v>
      </c>
      <c r="T21" s="455" t="str">
        <f t="shared" ref="T21:AT21" si="0">IF(T20=1,"日",IF(T20=2,"月",IF(T20=3,"火",IF(T20=4,"水",IF(T20=5,"木",IF(T20=6,"金","土"))))))</f>
        <v>火</v>
      </c>
      <c r="U21" s="455" t="str">
        <f t="shared" si="0"/>
        <v>水</v>
      </c>
      <c r="V21" s="455" t="str">
        <f t="shared" si="0"/>
        <v>木</v>
      </c>
      <c r="W21" s="455" t="str">
        <f t="shared" si="0"/>
        <v>金</v>
      </c>
      <c r="X21" s="455" t="str">
        <f t="shared" si="0"/>
        <v>土</v>
      </c>
      <c r="Y21" s="456" t="str">
        <f t="shared" si="0"/>
        <v>日</v>
      </c>
      <c r="Z21" s="454" t="str">
        <f>IF(Z20=1,"日",IF(Z20=2,"月",IF(Z20=3,"火",IF(Z20=4,"水",IF(Z20=5,"木",IF(Z20=6,"金","土"))))))</f>
        <v>月</v>
      </c>
      <c r="AA21" s="455" t="str">
        <f t="shared" si="0"/>
        <v>火</v>
      </c>
      <c r="AB21" s="455" t="str">
        <f t="shared" si="0"/>
        <v>水</v>
      </c>
      <c r="AC21" s="455" t="str">
        <f t="shared" si="0"/>
        <v>木</v>
      </c>
      <c r="AD21" s="455" t="str">
        <f t="shared" si="0"/>
        <v>金</v>
      </c>
      <c r="AE21" s="455" t="str">
        <f t="shared" si="0"/>
        <v>土</v>
      </c>
      <c r="AF21" s="456" t="str">
        <f t="shared" si="0"/>
        <v>日</v>
      </c>
      <c r="AG21" s="454" t="str">
        <f>IF(AG20=1,"日",IF(AG20=2,"月",IF(AG20=3,"火",IF(AG20=4,"水",IF(AG20=5,"木",IF(AG20=6,"金","土"))))))</f>
        <v>月</v>
      </c>
      <c r="AH21" s="455" t="str">
        <f t="shared" si="0"/>
        <v>火</v>
      </c>
      <c r="AI21" s="455" t="str">
        <f t="shared" si="0"/>
        <v>水</v>
      </c>
      <c r="AJ21" s="455" t="str">
        <f t="shared" si="0"/>
        <v>木</v>
      </c>
      <c r="AK21" s="455" t="str">
        <f t="shared" si="0"/>
        <v>金</v>
      </c>
      <c r="AL21" s="455" t="str">
        <f t="shared" si="0"/>
        <v>土</v>
      </c>
      <c r="AM21" s="456" t="str">
        <f t="shared" si="0"/>
        <v>日</v>
      </c>
      <c r="AN21" s="454" t="str">
        <f>IF(AN20=1,"日",IF(AN20=2,"月",IF(AN20=3,"火",IF(AN20=4,"水",IF(AN20=5,"木",IF(AN20=6,"金","土"))))))</f>
        <v>月</v>
      </c>
      <c r="AO21" s="455" t="str">
        <f t="shared" si="0"/>
        <v>火</v>
      </c>
      <c r="AP21" s="455" t="str">
        <f t="shared" si="0"/>
        <v>水</v>
      </c>
      <c r="AQ21" s="455" t="str">
        <f t="shared" si="0"/>
        <v>木</v>
      </c>
      <c r="AR21" s="455" t="str">
        <f t="shared" si="0"/>
        <v>金</v>
      </c>
      <c r="AS21" s="455" t="str">
        <f t="shared" si="0"/>
        <v>土</v>
      </c>
      <c r="AT21" s="456" t="str">
        <f t="shared" si="0"/>
        <v>日</v>
      </c>
      <c r="AU21" s="455" t="str">
        <f>IF(AU20=1,"日",IF(AU20=2,"月",IF(AU20=3,"火",IF(AU20=4,"水",IF(AU20=5,"木",IF(AU20=6,"金",IF(AU20=0,"","土")))))))</f>
        <v/>
      </c>
      <c r="AV21" s="455" t="str">
        <f>IF(AV20=1,"日",IF(AV20=2,"月",IF(AV20=3,"火",IF(AV20=4,"水",IF(AV20=5,"木",IF(AV20=6,"金",IF(AV20=0,"","土")))))))</f>
        <v/>
      </c>
      <c r="AW21" s="455" t="str">
        <f>IF(AW20=1,"日",IF(AW20=2,"月",IF(AW20=3,"火",IF(AW20=4,"水",IF(AW20=5,"木",IF(AW20=6,"金",IF(AW20=0,"","土")))))))</f>
        <v/>
      </c>
      <c r="AX21" s="1220"/>
      <c r="AY21" s="1221"/>
      <c r="AZ21" s="1226"/>
      <c r="BA21" s="1227"/>
      <c r="BB21" s="1155"/>
      <c r="BC21" s="1156"/>
      <c r="BD21" s="1156"/>
      <c r="BE21" s="1156"/>
      <c r="BF21" s="1157"/>
    </row>
    <row r="22" spans="2:58" ht="20.25" customHeight="1" x14ac:dyDescent="0.3">
      <c r="B22" s="1202">
        <v>1</v>
      </c>
      <c r="C22" s="1203"/>
      <c r="D22" s="1204"/>
      <c r="E22" s="1205"/>
      <c r="F22" s="457"/>
      <c r="G22" s="1206"/>
      <c r="H22" s="1207"/>
      <c r="I22" s="1208"/>
      <c r="J22" s="1208"/>
      <c r="K22" s="1209"/>
      <c r="L22" s="1210"/>
      <c r="M22" s="1211"/>
      <c r="N22" s="1211"/>
      <c r="O22" s="1212"/>
      <c r="P22" s="1213" t="s">
        <v>215</v>
      </c>
      <c r="Q22" s="1214"/>
      <c r="R22" s="1215"/>
      <c r="S22" s="458"/>
      <c r="T22" s="459"/>
      <c r="U22" s="459"/>
      <c r="V22" s="459"/>
      <c r="W22" s="459"/>
      <c r="X22" s="459"/>
      <c r="Y22" s="460"/>
      <c r="Z22" s="458"/>
      <c r="AA22" s="459"/>
      <c r="AB22" s="459"/>
      <c r="AC22" s="459"/>
      <c r="AD22" s="459"/>
      <c r="AE22" s="459"/>
      <c r="AF22" s="460"/>
      <c r="AG22" s="458"/>
      <c r="AH22" s="459"/>
      <c r="AI22" s="459"/>
      <c r="AJ22" s="459"/>
      <c r="AK22" s="459"/>
      <c r="AL22" s="459"/>
      <c r="AM22" s="460"/>
      <c r="AN22" s="458"/>
      <c r="AO22" s="459"/>
      <c r="AP22" s="459"/>
      <c r="AQ22" s="459"/>
      <c r="AR22" s="459"/>
      <c r="AS22" s="459"/>
      <c r="AT22" s="460"/>
      <c r="AU22" s="458"/>
      <c r="AV22" s="459"/>
      <c r="AW22" s="459"/>
      <c r="AX22" s="1237"/>
      <c r="AY22" s="1238"/>
      <c r="AZ22" s="1239"/>
      <c r="BA22" s="1240"/>
      <c r="BB22" s="1241"/>
      <c r="BC22" s="1242"/>
      <c r="BD22" s="1242"/>
      <c r="BE22" s="1242"/>
      <c r="BF22" s="1243"/>
    </row>
    <row r="23" spans="2:58" ht="20.25" customHeight="1" x14ac:dyDescent="0.3">
      <c r="B23" s="1176"/>
      <c r="C23" s="1196"/>
      <c r="D23" s="1197"/>
      <c r="E23" s="1198"/>
      <c r="F23" s="461"/>
      <c r="G23" s="1083"/>
      <c r="H23" s="1088"/>
      <c r="I23" s="1086"/>
      <c r="J23" s="1086"/>
      <c r="K23" s="1087"/>
      <c r="L23" s="1092"/>
      <c r="M23" s="1093"/>
      <c r="N23" s="1093"/>
      <c r="O23" s="1094"/>
      <c r="P23" s="1136" t="s">
        <v>216</v>
      </c>
      <c r="Q23" s="1137"/>
      <c r="R23" s="1138"/>
      <c r="S23" s="462" t="str">
        <f>IF(S22="","",VLOOKUP(S22,'シフト記号表（勤務時間帯）'!$C$6:$K$35,9,FALSE))</f>
        <v/>
      </c>
      <c r="T23" s="463" t="str">
        <f>IF(T22="","",VLOOKUP(T22,'シフト記号表（勤務時間帯）'!$C$6:$K$35,9,FALSE))</f>
        <v/>
      </c>
      <c r="U23" s="463" t="str">
        <f>IF(U22="","",VLOOKUP(U22,'シフト記号表（勤務時間帯）'!$C$6:$K$35,9,FALSE))</f>
        <v/>
      </c>
      <c r="V23" s="463" t="str">
        <f>IF(V22="","",VLOOKUP(V22,'シフト記号表（勤務時間帯）'!$C$6:$K$35,9,FALSE))</f>
        <v/>
      </c>
      <c r="W23" s="463" t="str">
        <f>IF(W22="","",VLOOKUP(W22,'シフト記号表（勤務時間帯）'!$C$6:$K$35,9,FALSE))</f>
        <v/>
      </c>
      <c r="X23" s="463" t="str">
        <f>IF(X22="","",VLOOKUP(X22,'シフト記号表（勤務時間帯）'!$C$6:$K$35,9,FALSE))</f>
        <v/>
      </c>
      <c r="Y23" s="464" t="str">
        <f>IF(Y22="","",VLOOKUP(Y22,'シフト記号表（勤務時間帯）'!$C$6:$K$35,9,FALSE))</f>
        <v/>
      </c>
      <c r="Z23" s="462" t="str">
        <f>IF(Z22="","",VLOOKUP(Z22,'シフト記号表（勤務時間帯）'!$C$6:$K$35,9,FALSE))</f>
        <v/>
      </c>
      <c r="AA23" s="463" t="str">
        <f>IF(AA22="","",VLOOKUP(AA22,'シフト記号表（勤務時間帯）'!$C$6:$K$35,9,FALSE))</f>
        <v/>
      </c>
      <c r="AB23" s="463" t="str">
        <f>IF(AB22="","",VLOOKUP(AB22,'シフト記号表（勤務時間帯）'!$C$6:$K$35,9,FALSE))</f>
        <v/>
      </c>
      <c r="AC23" s="463" t="str">
        <f>IF(AC22="","",VLOOKUP(AC22,'シフト記号表（勤務時間帯）'!$C$6:$K$35,9,FALSE))</f>
        <v/>
      </c>
      <c r="AD23" s="463" t="str">
        <f>IF(AD22="","",VLOOKUP(AD22,'シフト記号表（勤務時間帯）'!$C$6:$K$35,9,FALSE))</f>
        <v/>
      </c>
      <c r="AE23" s="463" t="str">
        <f>IF(AE22="","",VLOOKUP(AE22,'シフト記号表（勤務時間帯）'!$C$6:$K$35,9,FALSE))</f>
        <v/>
      </c>
      <c r="AF23" s="464" t="str">
        <f>IF(AF22="","",VLOOKUP(AF22,'シフト記号表（勤務時間帯）'!$C$6:$K$35,9,FALSE))</f>
        <v/>
      </c>
      <c r="AG23" s="462" t="str">
        <f>IF(AG22="","",VLOOKUP(AG22,'シフト記号表（勤務時間帯）'!$C$6:$K$35,9,FALSE))</f>
        <v/>
      </c>
      <c r="AH23" s="463" t="str">
        <f>IF(AH22="","",VLOOKUP(AH22,'シフト記号表（勤務時間帯）'!$C$6:$K$35,9,FALSE))</f>
        <v/>
      </c>
      <c r="AI23" s="463" t="str">
        <f>IF(AI22="","",VLOOKUP(AI22,'シフト記号表（勤務時間帯）'!$C$6:$K$35,9,FALSE))</f>
        <v/>
      </c>
      <c r="AJ23" s="463" t="str">
        <f>IF(AJ22="","",VLOOKUP(AJ22,'シフト記号表（勤務時間帯）'!$C$6:$K$35,9,FALSE))</f>
        <v/>
      </c>
      <c r="AK23" s="463" t="str">
        <f>IF(AK22="","",VLOOKUP(AK22,'シフト記号表（勤務時間帯）'!$C$6:$K$35,9,FALSE))</f>
        <v/>
      </c>
      <c r="AL23" s="463" t="str">
        <f>IF(AL22="","",VLOOKUP(AL22,'シフト記号表（勤務時間帯）'!$C$6:$K$35,9,FALSE))</f>
        <v/>
      </c>
      <c r="AM23" s="464" t="str">
        <f>IF(AM22="","",VLOOKUP(AM22,'シフト記号表（勤務時間帯）'!$C$6:$K$35,9,FALSE))</f>
        <v/>
      </c>
      <c r="AN23" s="462" t="str">
        <f>IF(AN22="","",VLOOKUP(AN22,'シフト記号表（勤務時間帯）'!$C$6:$K$35,9,FALSE))</f>
        <v/>
      </c>
      <c r="AO23" s="463" t="str">
        <f>IF(AO22="","",VLOOKUP(AO22,'シフト記号表（勤務時間帯）'!$C$6:$K$35,9,FALSE))</f>
        <v/>
      </c>
      <c r="AP23" s="463" t="str">
        <f>IF(AP22="","",VLOOKUP(AP22,'シフト記号表（勤務時間帯）'!$C$6:$K$35,9,FALSE))</f>
        <v/>
      </c>
      <c r="AQ23" s="463" t="str">
        <f>IF(AQ22="","",VLOOKUP(AQ22,'シフト記号表（勤務時間帯）'!$C$6:$K$35,9,FALSE))</f>
        <v/>
      </c>
      <c r="AR23" s="463" t="str">
        <f>IF(AR22="","",VLOOKUP(AR22,'シフト記号表（勤務時間帯）'!$C$6:$K$35,9,FALSE))</f>
        <v/>
      </c>
      <c r="AS23" s="463" t="str">
        <f>IF(AS22="","",VLOOKUP(AS22,'シフト記号表（勤務時間帯）'!$C$6:$K$35,9,FALSE))</f>
        <v/>
      </c>
      <c r="AT23" s="464" t="str">
        <f>IF(AT22="","",VLOOKUP(AT22,'シフト記号表（勤務時間帯）'!$C$6:$K$35,9,FALSE))</f>
        <v/>
      </c>
      <c r="AU23" s="462" t="str">
        <f>IF(AU22="","",VLOOKUP(AU22,'シフト記号表（勤務時間帯）'!$C$6:$K$35,9,FALSE))</f>
        <v/>
      </c>
      <c r="AV23" s="463" t="str">
        <f>IF(AV22="","",VLOOKUP(AV22,'シフト記号表（勤務時間帯）'!$C$6:$K$35,9,FALSE))</f>
        <v/>
      </c>
      <c r="AW23" s="463" t="str">
        <f>IF(AW22="","",VLOOKUP(AW22,'シフト記号表（勤務時間帯）'!$C$6:$K$35,9,FALSE))</f>
        <v/>
      </c>
      <c r="AX23" s="1139">
        <f>IF($BB$3="４週",SUM(S23:AT23),IF($BB$3="暦月",SUM(S23:AW23),""))</f>
        <v>0</v>
      </c>
      <c r="AY23" s="1140"/>
      <c r="AZ23" s="1141">
        <f>IF($BB$3="４週",AX23/4,IF($BB$3="暦月",'【標準様式1】勤務形態一覧（1枚版）'!AX23/('【標準様式1】勤務形態一覧（1枚版）'!$BB$8/7),""))</f>
        <v>0</v>
      </c>
      <c r="BA23" s="1142"/>
      <c r="BB23" s="1167"/>
      <c r="BC23" s="1168"/>
      <c r="BD23" s="1168"/>
      <c r="BE23" s="1168"/>
      <c r="BF23" s="1169"/>
    </row>
    <row r="24" spans="2:58" ht="20.25" customHeight="1" x14ac:dyDescent="0.3">
      <c r="B24" s="1176"/>
      <c r="C24" s="1199"/>
      <c r="D24" s="1200"/>
      <c r="E24" s="1201"/>
      <c r="F24" s="465">
        <f>C22</f>
        <v>0</v>
      </c>
      <c r="G24" s="1083"/>
      <c r="H24" s="1088"/>
      <c r="I24" s="1086"/>
      <c r="J24" s="1086"/>
      <c r="K24" s="1087"/>
      <c r="L24" s="1092"/>
      <c r="M24" s="1093"/>
      <c r="N24" s="1093"/>
      <c r="O24" s="1094"/>
      <c r="P24" s="1173" t="s">
        <v>217</v>
      </c>
      <c r="Q24" s="1174"/>
      <c r="R24" s="1175"/>
      <c r="S24" s="466" t="str">
        <f>IF(S22="","",VLOOKUP(S22,'シフト記号表（勤務時間帯）'!$C$6:$U$35,19,FALSE))</f>
        <v/>
      </c>
      <c r="T24" s="467" t="str">
        <f>IF(T22="","",VLOOKUP(T22,'シフト記号表（勤務時間帯）'!$C$6:$U$35,19,FALSE))</f>
        <v/>
      </c>
      <c r="U24" s="467" t="str">
        <f>IF(U22="","",VLOOKUP(U22,'シフト記号表（勤務時間帯）'!$C$6:$U$35,19,FALSE))</f>
        <v/>
      </c>
      <c r="V24" s="467" t="str">
        <f>IF(V22="","",VLOOKUP(V22,'シフト記号表（勤務時間帯）'!$C$6:$U$35,19,FALSE))</f>
        <v/>
      </c>
      <c r="W24" s="467" t="str">
        <f>IF(W22="","",VLOOKUP(W22,'シフト記号表（勤務時間帯）'!$C$6:$U$35,19,FALSE))</f>
        <v/>
      </c>
      <c r="X24" s="467" t="str">
        <f>IF(X22="","",VLOOKUP(X22,'シフト記号表（勤務時間帯）'!$C$6:$U$35,19,FALSE))</f>
        <v/>
      </c>
      <c r="Y24" s="468" t="str">
        <f>IF(Y22="","",VLOOKUP(Y22,'シフト記号表（勤務時間帯）'!$C$6:$U$35,19,FALSE))</f>
        <v/>
      </c>
      <c r="Z24" s="466" t="str">
        <f>IF(Z22="","",VLOOKUP(Z22,'シフト記号表（勤務時間帯）'!$C$6:$U$35,19,FALSE))</f>
        <v/>
      </c>
      <c r="AA24" s="467" t="str">
        <f>IF(AA22="","",VLOOKUP(AA22,'シフト記号表（勤務時間帯）'!$C$6:$U$35,19,FALSE))</f>
        <v/>
      </c>
      <c r="AB24" s="467" t="str">
        <f>IF(AB22="","",VLOOKUP(AB22,'シフト記号表（勤務時間帯）'!$C$6:$U$35,19,FALSE))</f>
        <v/>
      </c>
      <c r="AC24" s="467" t="str">
        <f>IF(AC22="","",VLOOKUP(AC22,'シフト記号表（勤務時間帯）'!$C$6:$U$35,19,FALSE))</f>
        <v/>
      </c>
      <c r="AD24" s="467" t="str">
        <f>IF(AD22="","",VLOOKUP(AD22,'シフト記号表（勤務時間帯）'!$C$6:$U$35,19,FALSE))</f>
        <v/>
      </c>
      <c r="AE24" s="467" t="str">
        <f>IF(AE22="","",VLOOKUP(AE22,'シフト記号表（勤務時間帯）'!$C$6:$U$35,19,FALSE))</f>
        <v/>
      </c>
      <c r="AF24" s="468" t="str">
        <f>IF(AF22="","",VLOOKUP(AF22,'シフト記号表（勤務時間帯）'!$C$6:$U$35,19,FALSE))</f>
        <v/>
      </c>
      <c r="AG24" s="466" t="str">
        <f>IF(AG22="","",VLOOKUP(AG22,'シフト記号表（勤務時間帯）'!$C$6:$U$35,19,FALSE))</f>
        <v/>
      </c>
      <c r="AH24" s="467" t="str">
        <f>IF(AH22="","",VLOOKUP(AH22,'シフト記号表（勤務時間帯）'!$C$6:$U$35,19,FALSE))</f>
        <v/>
      </c>
      <c r="AI24" s="467" t="str">
        <f>IF(AI22="","",VLOOKUP(AI22,'シフト記号表（勤務時間帯）'!$C$6:$U$35,19,FALSE))</f>
        <v/>
      </c>
      <c r="AJ24" s="467" t="str">
        <f>IF(AJ22="","",VLOOKUP(AJ22,'シフト記号表（勤務時間帯）'!$C$6:$U$35,19,FALSE))</f>
        <v/>
      </c>
      <c r="AK24" s="467" t="str">
        <f>IF(AK22="","",VLOOKUP(AK22,'シフト記号表（勤務時間帯）'!$C$6:$U$35,19,FALSE))</f>
        <v/>
      </c>
      <c r="AL24" s="467" t="str">
        <f>IF(AL22="","",VLOOKUP(AL22,'シフト記号表（勤務時間帯）'!$C$6:$U$35,19,FALSE))</f>
        <v/>
      </c>
      <c r="AM24" s="468" t="str">
        <f>IF(AM22="","",VLOOKUP(AM22,'シフト記号表（勤務時間帯）'!$C$6:$U$35,19,FALSE))</f>
        <v/>
      </c>
      <c r="AN24" s="466" t="str">
        <f>IF(AN22="","",VLOOKUP(AN22,'シフト記号表（勤務時間帯）'!$C$6:$U$35,19,FALSE))</f>
        <v/>
      </c>
      <c r="AO24" s="467" t="str">
        <f>IF(AO22="","",VLOOKUP(AO22,'シフト記号表（勤務時間帯）'!$C$6:$U$35,19,FALSE))</f>
        <v/>
      </c>
      <c r="AP24" s="467" t="str">
        <f>IF(AP22="","",VLOOKUP(AP22,'シフト記号表（勤務時間帯）'!$C$6:$U$35,19,FALSE))</f>
        <v/>
      </c>
      <c r="AQ24" s="467" t="str">
        <f>IF(AQ22="","",VLOOKUP(AQ22,'シフト記号表（勤務時間帯）'!$C$6:$U$35,19,FALSE))</f>
        <v/>
      </c>
      <c r="AR24" s="467" t="str">
        <f>IF(AR22="","",VLOOKUP(AR22,'シフト記号表（勤務時間帯）'!$C$6:$U$35,19,FALSE))</f>
        <v/>
      </c>
      <c r="AS24" s="467" t="str">
        <f>IF(AS22="","",VLOOKUP(AS22,'シフト記号表（勤務時間帯）'!$C$6:$U$35,19,FALSE))</f>
        <v/>
      </c>
      <c r="AT24" s="468" t="str">
        <f>IF(AT22="","",VLOOKUP(AT22,'シフト記号表（勤務時間帯）'!$C$6:$U$35,19,FALSE))</f>
        <v/>
      </c>
      <c r="AU24" s="466" t="str">
        <f>IF(AU22="","",VLOOKUP(AU22,'シフト記号表（勤務時間帯）'!$C$6:$U$35,19,FALSE))</f>
        <v/>
      </c>
      <c r="AV24" s="467" t="str">
        <f>IF(AV22="","",VLOOKUP(AV22,'シフト記号表（勤務時間帯）'!$C$6:$U$35,19,FALSE))</f>
        <v/>
      </c>
      <c r="AW24" s="467" t="str">
        <f>IF(AW22="","",VLOOKUP(AW22,'シフト記号表（勤務時間帯）'!$C$6:$U$35,19,FALSE))</f>
        <v/>
      </c>
      <c r="AX24" s="1146">
        <f>IF($BB$3="４週",SUM(S24:AT24),IF($BB$3="暦月",SUM(S24:AW24),""))</f>
        <v>0</v>
      </c>
      <c r="AY24" s="1147"/>
      <c r="AZ24" s="1148">
        <f>IF($BB$3="４週",AX24/4,IF($BB$3="暦月",'【標準様式1】勤務形態一覧（1枚版）'!AX24/('【標準様式1】勤務形態一覧（1枚版）'!$BB$8/7),""))</f>
        <v>0</v>
      </c>
      <c r="BA24" s="1149"/>
      <c r="BB24" s="1170"/>
      <c r="BC24" s="1171"/>
      <c r="BD24" s="1171"/>
      <c r="BE24" s="1171"/>
      <c r="BF24" s="1172"/>
    </row>
    <row r="25" spans="2:58" ht="20.25" customHeight="1" x14ac:dyDescent="0.3">
      <c r="B25" s="1176">
        <f>B22+1</f>
        <v>2</v>
      </c>
      <c r="C25" s="1193"/>
      <c r="D25" s="1194"/>
      <c r="E25" s="1195"/>
      <c r="F25" s="469"/>
      <c r="G25" s="1082"/>
      <c r="H25" s="1085"/>
      <c r="I25" s="1086"/>
      <c r="J25" s="1086"/>
      <c r="K25" s="1087"/>
      <c r="L25" s="1089"/>
      <c r="M25" s="1090"/>
      <c r="N25" s="1090"/>
      <c r="O25" s="1091"/>
      <c r="P25" s="1098" t="s">
        <v>215</v>
      </c>
      <c r="Q25" s="1099"/>
      <c r="R25" s="1100"/>
      <c r="S25" s="458"/>
      <c r="T25" s="459"/>
      <c r="U25" s="459"/>
      <c r="V25" s="459"/>
      <c r="W25" s="459"/>
      <c r="X25" s="459"/>
      <c r="Y25" s="460"/>
      <c r="Z25" s="458"/>
      <c r="AA25" s="459"/>
      <c r="AB25" s="459"/>
      <c r="AC25" s="459"/>
      <c r="AD25" s="459"/>
      <c r="AE25" s="459"/>
      <c r="AF25" s="460"/>
      <c r="AG25" s="458"/>
      <c r="AH25" s="459"/>
      <c r="AI25" s="459"/>
      <c r="AJ25" s="459"/>
      <c r="AK25" s="459"/>
      <c r="AL25" s="459"/>
      <c r="AM25" s="460"/>
      <c r="AN25" s="458"/>
      <c r="AO25" s="459"/>
      <c r="AP25" s="459"/>
      <c r="AQ25" s="459"/>
      <c r="AR25" s="459"/>
      <c r="AS25" s="459"/>
      <c r="AT25" s="460"/>
      <c r="AU25" s="458"/>
      <c r="AV25" s="459"/>
      <c r="AW25" s="459"/>
      <c r="AX25" s="1127"/>
      <c r="AY25" s="1128"/>
      <c r="AZ25" s="1129"/>
      <c r="BA25" s="1130"/>
      <c r="BB25" s="1164"/>
      <c r="BC25" s="1165"/>
      <c r="BD25" s="1165"/>
      <c r="BE25" s="1165"/>
      <c r="BF25" s="1166"/>
    </row>
    <row r="26" spans="2:58" ht="20.25" customHeight="1" x14ac:dyDescent="0.3">
      <c r="B26" s="1176"/>
      <c r="C26" s="1196"/>
      <c r="D26" s="1197"/>
      <c r="E26" s="1198"/>
      <c r="F26" s="461"/>
      <c r="G26" s="1083"/>
      <c r="H26" s="1088"/>
      <c r="I26" s="1086"/>
      <c r="J26" s="1086"/>
      <c r="K26" s="1087"/>
      <c r="L26" s="1092"/>
      <c r="M26" s="1093"/>
      <c r="N26" s="1093"/>
      <c r="O26" s="1094"/>
      <c r="P26" s="1136" t="s">
        <v>216</v>
      </c>
      <c r="Q26" s="1137"/>
      <c r="R26" s="1138"/>
      <c r="S26" s="462" t="str">
        <f>IF(S25="","",VLOOKUP(S25,'シフト記号表（勤務時間帯）'!$C$6:$K$35,9,FALSE))</f>
        <v/>
      </c>
      <c r="T26" s="463" t="str">
        <f>IF(T25="","",VLOOKUP(T25,'シフト記号表（勤務時間帯）'!$C$6:$K$35,9,FALSE))</f>
        <v/>
      </c>
      <c r="U26" s="463" t="str">
        <f>IF(U25="","",VLOOKUP(U25,'シフト記号表（勤務時間帯）'!$C$6:$K$35,9,FALSE))</f>
        <v/>
      </c>
      <c r="V26" s="463" t="str">
        <f>IF(V25="","",VLOOKUP(V25,'シフト記号表（勤務時間帯）'!$C$6:$K$35,9,FALSE))</f>
        <v/>
      </c>
      <c r="W26" s="463" t="str">
        <f>IF(W25="","",VLOOKUP(W25,'シフト記号表（勤務時間帯）'!$C$6:$K$35,9,FALSE))</f>
        <v/>
      </c>
      <c r="X26" s="463" t="str">
        <f>IF(X25="","",VLOOKUP(X25,'シフト記号表（勤務時間帯）'!$C$6:$K$35,9,FALSE))</f>
        <v/>
      </c>
      <c r="Y26" s="464" t="str">
        <f>IF(Y25="","",VLOOKUP(Y25,'シフト記号表（勤務時間帯）'!$C$6:$K$35,9,FALSE))</f>
        <v/>
      </c>
      <c r="Z26" s="462" t="str">
        <f>IF(Z25="","",VLOOKUP(Z25,'シフト記号表（勤務時間帯）'!$C$6:$K$35,9,FALSE))</f>
        <v/>
      </c>
      <c r="AA26" s="463" t="str">
        <f>IF(AA25="","",VLOOKUP(AA25,'シフト記号表（勤務時間帯）'!$C$6:$K$35,9,FALSE))</f>
        <v/>
      </c>
      <c r="AB26" s="463" t="str">
        <f>IF(AB25="","",VLOOKUP(AB25,'シフト記号表（勤務時間帯）'!$C$6:$K$35,9,FALSE))</f>
        <v/>
      </c>
      <c r="AC26" s="463" t="str">
        <f>IF(AC25="","",VLOOKUP(AC25,'シフト記号表（勤務時間帯）'!$C$6:$K$35,9,FALSE))</f>
        <v/>
      </c>
      <c r="AD26" s="463" t="str">
        <f>IF(AD25="","",VLOOKUP(AD25,'シフト記号表（勤務時間帯）'!$C$6:$K$35,9,FALSE))</f>
        <v/>
      </c>
      <c r="AE26" s="463" t="str">
        <f>IF(AE25="","",VLOOKUP(AE25,'シフト記号表（勤務時間帯）'!$C$6:$K$35,9,FALSE))</f>
        <v/>
      </c>
      <c r="AF26" s="464" t="str">
        <f>IF(AF25="","",VLOOKUP(AF25,'シフト記号表（勤務時間帯）'!$C$6:$K$35,9,FALSE))</f>
        <v/>
      </c>
      <c r="AG26" s="462" t="str">
        <f>IF(AG25="","",VLOOKUP(AG25,'シフト記号表（勤務時間帯）'!$C$6:$K$35,9,FALSE))</f>
        <v/>
      </c>
      <c r="AH26" s="463" t="str">
        <f>IF(AH25="","",VLOOKUP(AH25,'シフト記号表（勤務時間帯）'!$C$6:$K$35,9,FALSE))</f>
        <v/>
      </c>
      <c r="AI26" s="463" t="str">
        <f>IF(AI25="","",VLOOKUP(AI25,'シフト記号表（勤務時間帯）'!$C$6:$K$35,9,FALSE))</f>
        <v/>
      </c>
      <c r="AJ26" s="463" t="str">
        <f>IF(AJ25="","",VLOOKUP(AJ25,'シフト記号表（勤務時間帯）'!$C$6:$K$35,9,FALSE))</f>
        <v/>
      </c>
      <c r="AK26" s="463" t="str">
        <f>IF(AK25="","",VLOOKUP(AK25,'シフト記号表（勤務時間帯）'!$C$6:$K$35,9,FALSE))</f>
        <v/>
      </c>
      <c r="AL26" s="463" t="str">
        <f>IF(AL25="","",VLOOKUP(AL25,'シフト記号表（勤務時間帯）'!$C$6:$K$35,9,FALSE))</f>
        <v/>
      </c>
      <c r="AM26" s="464" t="str">
        <f>IF(AM25="","",VLOOKUP(AM25,'シフト記号表（勤務時間帯）'!$C$6:$K$35,9,FALSE))</f>
        <v/>
      </c>
      <c r="AN26" s="462" t="str">
        <f>IF(AN25="","",VLOOKUP(AN25,'シフト記号表（勤務時間帯）'!$C$6:$K$35,9,FALSE))</f>
        <v/>
      </c>
      <c r="AO26" s="463" t="str">
        <f>IF(AO25="","",VLOOKUP(AO25,'シフト記号表（勤務時間帯）'!$C$6:$K$35,9,FALSE))</f>
        <v/>
      </c>
      <c r="AP26" s="463" t="str">
        <f>IF(AP25="","",VLOOKUP(AP25,'シフト記号表（勤務時間帯）'!$C$6:$K$35,9,FALSE))</f>
        <v/>
      </c>
      <c r="AQ26" s="463" t="str">
        <f>IF(AQ25="","",VLOOKUP(AQ25,'シフト記号表（勤務時間帯）'!$C$6:$K$35,9,FALSE))</f>
        <v/>
      </c>
      <c r="AR26" s="463" t="str">
        <f>IF(AR25="","",VLOOKUP(AR25,'シフト記号表（勤務時間帯）'!$C$6:$K$35,9,FALSE))</f>
        <v/>
      </c>
      <c r="AS26" s="463" t="str">
        <f>IF(AS25="","",VLOOKUP(AS25,'シフト記号表（勤務時間帯）'!$C$6:$K$35,9,FALSE))</f>
        <v/>
      </c>
      <c r="AT26" s="464" t="str">
        <f>IF(AT25="","",VLOOKUP(AT25,'シフト記号表（勤務時間帯）'!$C$6:$K$35,9,FALSE))</f>
        <v/>
      </c>
      <c r="AU26" s="462" t="str">
        <f>IF(AU25="","",VLOOKUP(AU25,'シフト記号表（勤務時間帯）'!$C$6:$K$35,9,FALSE))</f>
        <v/>
      </c>
      <c r="AV26" s="463" t="str">
        <f>IF(AV25="","",VLOOKUP(AV25,'シフト記号表（勤務時間帯）'!$C$6:$K$35,9,FALSE))</f>
        <v/>
      </c>
      <c r="AW26" s="463" t="str">
        <f>IF(AW25="","",VLOOKUP(AW25,'シフト記号表（勤務時間帯）'!$C$6:$K$35,9,FALSE))</f>
        <v/>
      </c>
      <c r="AX26" s="1139">
        <f>IF($BB$3="４週",SUM(S26:AT26),IF($BB$3="暦月",SUM(S26:AW26),""))</f>
        <v>0</v>
      </c>
      <c r="AY26" s="1140"/>
      <c r="AZ26" s="1141">
        <f>IF($BB$3="４週",AX26/4,IF($BB$3="暦月",'【標準様式1】勤務形態一覧（1枚版）'!AX26/('【標準様式1】勤務形態一覧（1枚版）'!$BB$8/7),""))</f>
        <v>0</v>
      </c>
      <c r="BA26" s="1142"/>
      <c r="BB26" s="1167"/>
      <c r="BC26" s="1168"/>
      <c r="BD26" s="1168"/>
      <c r="BE26" s="1168"/>
      <c r="BF26" s="1169"/>
    </row>
    <row r="27" spans="2:58" ht="20.25" customHeight="1" x14ac:dyDescent="0.3">
      <c r="B27" s="1176"/>
      <c r="C27" s="1199"/>
      <c r="D27" s="1200"/>
      <c r="E27" s="1201"/>
      <c r="F27" s="461">
        <f>C25</f>
        <v>0</v>
      </c>
      <c r="G27" s="1084"/>
      <c r="H27" s="1088"/>
      <c r="I27" s="1086"/>
      <c r="J27" s="1086"/>
      <c r="K27" s="1087"/>
      <c r="L27" s="1095"/>
      <c r="M27" s="1096"/>
      <c r="N27" s="1096"/>
      <c r="O27" s="1097"/>
      <c r="P27" s="1173" t="s">
        <v>217</v>
      </c>
      <c r="Q27" s="1174"/>
      <c r="R27" s="1175"/>
      <c r="S27" s="466" t="str">
        <f>IF(S25="","",VLOOKUP(S25,'シフト記号表（勤務時間帯）'!$C$6:$U$35,19,FALSE))</f>
        <v/>
      </c>
      <c r="T27" s="467" t="str">
        <f>IF(T25="","",VLOOKUP(T25,'シフト記号表（勤務時間帯）'!$C$6:$U$35,19,FALSE))</f>
        <v/>
      </c>
      <c r="U27" s="467" t="str">
        <f>IF(U25="","",VLOOKUP(U25,'シフト記号表（勤務時間帯）'!$C$6:$U$35,19,FALSE))</f>
        <v/>
      </c>
      <c r="V27" s="467" t="str">
        <f>IF(V25="","",VLOOKUP(V25,'シフト記号表（勤務時間帯）'!$C$6:$U$35,19,FALSE))</f>
        <v/>
      </c>
      <c r="W27" s="467" t="str">
        <f>IF(W25="","",VLOOKUP(W25,'シフト記号表（勤務時間帯）'!$C$6:$U$35,19,FALSE))</f>
        <v/>
      </c>
      <c r="X27" s="467" t="str">
        <f>IF(X25="","",VLOOKUP(X25,'シフト記号表（勤務時間帯）'!$C$6:$U$35,19,FALSE))</f>
        <v/>
      </c>
      <c r="Y27" s="468" t="str">
        <f>IF(Y25="","",VLOOKUP(Y25,'シフト記号表（勤務時間帯）'!$C$6:$U$35,19,FALSE))</f>
        <v/>
      </c>
      <c r="Z27" s="466" t="str">
        <f>IF(Z25="","",VLOOKUP(Z25,'シフト記号表（勤務時間帯）'!$C$6:$U$35,19,FALSE))</f>
        <v/>
      </c>
      <c r="AA27" s="467" t="str">
        <f>IF(AA25="","",VLOOKUP(AA25,'シフト記号表（勤務時間帯）'!$C$6:$U$35,19,FALSE))</f>
        <v/>
      </c>
      <c r="AB27" s="467" t="str">
        <f>IF(AB25="","",VLOOKUP(AB25,'シフト記号表（勤務時間帯）'!$C$6:$U$35,19,FALSE))</f>
        <v/>
      </c>
      <c r="AC27" s="467" t="str">
        <f>IF(AC25="","",VLOOKUP(AC25,'シフト記号表（勤務時間帯）'!$C$6:$U$35,19,FALSE))</f>
        <v/>
      </c>
      <c r="AD27" s="467" t="str">
        <f>IF(AD25="","",VLOOKUP(AD25,'シフト記号表（勤務時間帯）'!$C$6:$U$35,19,FALSE))</f>
        <v/>
      </c>
      <c r="AE27" s="467" t="str">
        <f>IF(AE25="","",VLOOKUP(AE25,'シフト記号表（勤務時間帯）'!$C$6:$U$35,19,FALSE))</f>
        <v/>
      </c>
      <c r="AF27" s="468" t="str">
        <f>IF(AF25="","",VLOOKUP(AF25,'シフト記号表（勤務時間帯）'!$C$6:$U$35,19,FALSE))</f>
        <v/>
      </c>
      <c r="AG27" s="466" t="str">
        <f>IF(AG25="","",VLOOKUP(AG25,'シフト記号表（勤務時間帯）'!$C$6:$U$35,19,FALSE))</f>
        <v/>
      </c>
      <c r="AH27" s="467" t="str">
        <f>IF(AH25="","",VLOOKUP(AH25,'シフト記号表（勤務時間帯）'!$C$6:$U$35,19,FALSE))</f>
        <v/>
      </c>
      <c r="AI27" s="467" t="str">
        <f>IF(AI25="","",VLOOKUP(AI25,'シフト記号表（勤務時間帯）'!$C$6:$U$35,19,FALSE))</f>
        <v/>
      </c>
      <c r="AJ27" s="467" t="str">
        <f>IF(AJ25="","",VLOOKUP(AJ25,'シフト記号表（勤務時間帯）'!$C$6:$U$35,19,FALSE))</f>
        <v/>
      </c>
      <c r="AK27" s="467" t="str">
        <f>IF(AK25="","",VLOOKUP(AK25,'シフト記号表（勤務時間帯）'!$C$6:$U$35,19,FALSE))</f>
        <v/>
      </c>
      <c r="AL27" s="467" t="str">
        <f>IF(AL25="","",VLOOKUP(AL25,'シフト記号表（勤務時間帯）'!$C$6:$U$35,19,FALSE))</f>
        <v/>
      </c>
      <c r="AM27" s="468" t="str">
        <f>IF(AM25="","",VLOOKUP(AM25,'シフト記号表（勤務時間帯）'!$C$6:$U$35,19,FALSE))</f>
        <v/>
      </c>
      <c r="AN27" s="466" t="str">
        <f>IF(AN25="","",VLOOKUP(AN25,'シフト記号表（勤務時間帯）'!$C$6:$U$35,19,FALSE))</f>
        <v/>
      </c>
      <c r="AO27" s="467" t="str">
        <f>IF(AO25="","",VLOOKUP(AO25,'シフト記号表（勤務時間帯）'!$C$6:$U$35,19,FALSE))</f>
        <v/>
      </c>
      <c r="AP27" s="467" t="str">
        <f>IF(AP25="","",VLOOKUP(AP25,'シフト記号表（勤務時間帯）'!$C$6:$U$35,19,FALSE))</f>
        <v/>
      </c>
      <c r="AQ27" s="467" t="str">
        <f>IF(AQ25="","",VLOOKUP(AQ25,'シフト記号表（勤務時間帯）'!$C$6:$U$35,19,FALSE))</f>
        <v/>
      </c>
      <c r="AR27" s="467" t="str">
        <f>IF(AR25="","",VLOOKUP(AR25,'シフト記号表（勤務時間帯）'!$C$6:$U$35,19,FALSE))</f>
        <v/>
      </c>
      <c r="AS27" s="467" t="str">
        <f>IF(AS25="","",VLOOKUP(AS25,'シフト記号表（勤務時間帯）'!$C$6:$U$35,19,FALSE))</f>
        <v/>
      </c>
      <c r="AT27" s="468" t="str">
        <f>IF(AT25="","",VLOOKUP(AT25,'シフト記号表（勤務時間帯）'!$C$6:$U$35,19,FALSE))</f>
        <v/>
      </c>
      <c r="AU27" s="466" t="str">
        <f>IF(AU25="","",VLOOKUP(AU25,'シフト記号表（勤務時間帯）'!$C$6:$U$35,19,FALSE))</f>
        <v/>
      </c>
      <c r="AV27" s="467" t="str">
        <f>IF(AV25="","",VLOOKUP(AV25,'シフト記号表（勤務時間帯）'!$C$6:$U$35,19,FALSE))</f>
        <v/>
      </c>
      <c r="AW27" s="467" t="str">
        <f>IF(AW25="","",VLOOKUP(AW25,'シフト記号表（勤務時間帯）'!$C$6:$U$35,19,FALSE))</f>
        <v/>
      </c>
      <c r="AX27" s="1146">
        <f>IF($BB$3="４週",SUM(S27:AT27),IF($BB$3="暦月",SUM(S27:AW27),""))</f>
        <v>0</v>
      </c>
      <c r="AY27" s="1147"/>
      <c r="AZ27" s="1148">
        <f>IF($BB$3="４週",AX27/4,IF($BB$3="暦月",'【標準様式1】勤務形態一覧（1枚版）'!AX27/('【標準様式1】勤務形態一覧（1枚版）'!$BB$8/7),""))</f>
        <v>0</v>
      </c>
      <c r="BA27" s="1149"/>
      <c r="BB27" s="1170"/>
      <c r="BC27" s="1171"/>
      <c r="BD27" s="1171"/>
      <c r="BE27" s="1171"/>
      <c r="BF27" s="1172"/>
    </row>
    <row r="28" spans="2:58" ht="20.25" customHeight="1" x14ac:dyDescent="0.3">
      <c r="B28" s="1176">
        <f>B25+1</f>
        <v>3</v>
      </c>
      <c r="C28" s="1178"/>
      <c r="D28" s="1179"/>
      <c r="E28" s="1180"/>
      <c r="F28" s="469"/>
      <c r="G28" s="1082"/>
      <c r="H28" s="1085"/>
      <c r="I28" s="1086"/>
      <c r="J28" s="1086"/>
      <c r="K28" s="1087"/>
      <c r="L28" s="1089"/>
      <c r="M28" s="1090"/>
      <c r="N28" s="1090"/>
      <c r="O28" s="1091"/>
      <c r="P28" s="1098" t="s">
        <v>215</v>
      </c>
      <c r="Q28" s="1099"/>
      <c r="R28" s="1100"/>
      <c r="S28" s="458"/>
      <c r="T28" s="459"/>
      <c r="U28" s="459"/>
      <c r="V28" s="459"/>
      <c r="W28" s="459"/>
      <c r="X28" s="459"/>
      <c r="Y28" s="460"/>
      <c r="Z28" s="458"/>
      <c r="AA28" s="459"/>
      <c r="AB28" s="459"/>
      <c r="AC28" s="459"/>
      <c r="AD28" s="459"/>
      <c r="AE28" s="459"/>
      <c r="AF28" s="460"/>
      <c r="AG28" s="458"/>
      <c r="AH28" s="459"/>
      <c r="AI28" s="459"/>
      <c r="AJ28" s="459"/>
      <c r="AK28" s="459"/>
      <c r="AL28" s="459"/>
      <c r="AM28" s="460"/>
      <c r="AN28" s="458"/>
      <c r="AO28" s="459"/>
      <c r="AP28" s="459"/>
      <c r="AQ28" s="459"/>
      <c r="AR28" s="459"/>
      <c r="AS28" s="459"/>
      <c r="AT28" s="460"/>
      <c r="AU28" s="458"/>
      <c r="AV28" s="459"/>
      <c r="AW28" s="459"/>
      <c r="AX28" s="1127"/>
      <c r="AY28" s="1128"/>
      <c r="AZ28" s="1129"/>
      <c r="BA28" s="1130"/>
      <c r="BB28" s="1164"/>
      <c r="BC28" s="1165"/>
      <c r="BD28" s="1165"/>
      <c r="BE28" s="1165"/>
      <c r="BF28" s="1166"/>
    </row>
    <row r="29" spans="2:58" ht="20.25" customHeight="1" x14ac:dyDescent="0.3">
      <c r="B29" s="1176"/>
      <c r="C29" s="1181"/>
      <c r="D29" s="1182"/>
      <c r="E29" s="1183"/>
      <c r="F29" s="461"/>
      <c r="G29" s="1083"/>
      <c r="H29" s="1088"/>
      <c r="I29" s="1086"/>
      <c r="J29" s="1086"/>
      <c r="K29" s="1087"/>
      <c r="L29" s="1092"/>
      <c r="M29" s="1093"/>
      <c r="N29" s="1093"/>
      <c r="O29" s="1094"/>
      <c r="P29" s="1136" t="s">
        <v>216</v>
      </c>
      <c r="Q29" s="1137"/>
      <c r="R29" s="1138"/>
      <c r="S29" s="462" t="str">
        <f>IF(S28="","",VLOOKUP(S28,'シフト記号表（勤務時間帯）'!$C$6:$K$35,9,FALSE))</f>
        <v/>
      </c>
      <c r="T29" s="463" t="str">
        <f>IF(T28="","",VLOOKUP(T28,'シフト記号表（勤務時間帯）'!$C$6:$K$35,9,FALSE))</f>
        <v/>
      </c>
      <c r="U29" s="463" t="str">
        <f>IF(U28="","",VLOOKUP(U28,'シフト記号表（勤務時間帯）'!$C$6:$K$35,9,FALSE))</f>
        <v/>
      </c>
      <c r="V29" s="463" t="str">
        <f>IF(V28="","",VLOOKUP(V28,'シフト記号表（勤務時間帯）'!$C$6:$K$35,9,FALSE))</f>
        <v/>
      </c>
      <c r="W29" s="463" t="str">
        <f>IF(W28="","",VLOOKUP(W28,'シフト記号表（勤務時間帯）'!$C$6:$K$35,9,FALSE))</f>
        <v/>
      </c>
      <c r="X29" s="463" t="str">
        <f>IF(X28="","",VLOOKUP(X28,'シフト記号表（勤務時間帯）'!$C$6:$K$35,9,FALSE))</f>
        <v/>
      </c>
      <c r="Y29" s="464" t="str">
        <f>IF(Y28="","",VLOOKUP(Y28,'シフト記号表（勤務時間帯）'!$C$6:$K$35,9,FALSE))</f>
        <v/>
      </c>
      <c r="Z29" s="462" t="str">
        <f>IF(Z28="","",VLOOKUP(Z28,'シフト記号表（勤務時間帯）'!$C$6:$K$35,9,FALSE))</f>
        <v/>
      </c>
      <c r="AA29" s="463" t="str">
        <f>IF(AA28="","",VLOOKUP(AA28,'シフト記号表（勤務時間帯）'!$C$6:$K$35,9,FALSE))</f>
        <v/>
      </c>
      <c r="AB29" s="463" t="str">
        <f>IF(AB28="","",VLOOKUP(AB28,'シフト記号表（勤務時間帯）'!$C$6:$K$35,9,FALSE))</f>
        <v/>
      </c>
      <c r="AC29" s="463" t="str">
        <f>IF(AC28="","",VLOOKUP(AC28,'シフト記号表（勤務時間帯）'!$C$6:$K$35,9,FALSE))</f>
        <v/>
      </c>
      <c r="AD29" s="463" t="str">
        <f>IF(AD28="","",VLOOKUP(AD28,'シフト記号表（勤務時間帯）'!$C$6:$K$35,9,FALSE))</f>
        <v/>
      </c>
      <c r="AE29" s="463" t="str">
        <f>IF(AE28="","",VLOOKUP(AE28,'シフト記号表（勤務時間帯）'!$C$6:$K$35,9,FALSE))</f>
        <v/>
      </c>
      <c r="AF29" s="464" t="str">
        <f>IF(AF28="","",VLOOKUP(AF28,'シフト記号表（勤務時間帯）'!$C$6:$K$35,9,FALSE))</f>
        <v/>
      </c>
      <c r="AG29" s="462" t="str">
        <f>IF(AG28="","",VLOOKUP(AG28,'シフト記号表（勤務時間帯）'!$C$6:$K$35,9,FALSE))</f>
        <v/>
      </c>
      <c r="AH29" s="463" t="str">
        <f>IF(AH28="","",VLOOKUP(AH28,'シフト記号表（勤務時間帯）'!$C$6:$K$35,9,FALSE))</f>
        <v/>
      </c>
      <c r="AI29" s="463" t="str">
        <f>IF(AI28="","",VLOOKUP(AI28,'シフト記号表（勤務時間帯）'!$C$6:$K$35,9,FALSE))</f>
        <v/>
      </c>
      <c r="AJ29" s="463" t="str">
        <f>IF(AJ28="","",VLOOKUP(AJ28,'シフト記号表（勤務時間帯）'!$C$6:$K$35,9,FALSE))</f>
        <v/>
      </c>
      <c r="AK29" s="463" t="str">
        <f>IF(AK28="","",VLOOKUP(AK28,'シフト記号表（勤務時間帯）'!$C$6:$K$35,9,FALSE))</f>
        <v/>
      </c>
      <c r="AL29" s="463" t="str">
        <f>IF(AL28="","",VLOOKUP(AL28,'シフト記号表（勤務時間帯）'!$C$6:$K$35,9,FALSE))</f>
        <v/>
      </c>
      <c r="AM29" s="464" t="str">
        <f>IF(AM28="","",VLOOKUP(AM28,'シフト記号表（勤務時間帯）'!$C$6:$K$35,9,FALSE))</f>
        <v/>
      </c>
      <c r="AN29" s="462" t="str">
        <f>IF(AN28="","",VLOOKUP(AN28,'シフト記号表（勤務時間帯）'!$C$6:$K$35,9,FALSE))</f>
        <v/>
      </c>
      <c r="AO29" s="463" t="str">
        <f>IF(AO28="","",VLOOKUP(AO28,'シフト記号表（勤務時間帯）'!$C$6:$K$35,9,FALSE))</f>
        <v/>
      </c>
      <c r="AP29" s="463" t="str">
        <f>IF(AP28="","",VLOOKUP(AP28,'シフト記号表（勤務時間帯）'!$C$6:$K$35,9,FALSE))</f>
        <v/>
      </c>
      <c r="AQ29" s="463" t="str">
        <f>IF(AQ28="","",VLOOKUP(AQ28,'シフト記号表（勤務時間帯）'!$C$6:$K$35,9,FALSE))</f>
        <v/>
      </c>
      <c r="AR29" s="463" t="str">
        <f>IF(AR28="","",VLOOKUP(AR28,'シフト記号表（勤務時間帯）'!$C$6:$K$35,9,FALSE))</f>
        <v/>
      </c>
      <c r="AS29" s="463" t="str">
        <f>IF(AS28="","",VLOOKUP(AS28,'シフト記号表（勤務時間帯）'!$C$6:$K$35,9,FALSE))</f>
        <v/>
      </c>
      <c r="AT29" s="464" t="str">
        <f>IF(AT28="","",VLOOKUP(AT28,'シフト記号表（勤務時間帯）'!$C$6:$K$35,9,FALSE))</f>
        <v/>
      </c>
      <c r="AU29" s="462" t="str">
        <f>IF(AU28="","",VLOOKUP(AU28,'シフト記号表（勤務時間帯）'!$C$6:$K$35,9,FALSE))</f>
        <v/>
      </c>
      <c r="AV29" s="463" t="str">
        <f>IF(AV28="","",VLOOKUP(AV28,'シフト記号表（勤務時間帯）'!$C$6:$K$35,9,FALSE))</f>
        <v/>
      </c>
      <c r="AW29" s="463" t="str">
        <f>IF(AW28="","",VLOOKUP(AW28,'シフト記号表（勤務時間帯）'!$C$6:$K$35,9,FALSE))</f>
        <v/>
      </c>
      <c r="AX29" s="1139">
        <f>IF($BB$3="４週",SUM(S29:AT29),IF($BB$3="暦月",SUM(S29:AW29),""))</f>
        <v>0</v>
      </c>
      <c r="AY29" s="1140"/>
      <c r="AZ29" s="1141">
        <f>IF($BB$3="４週",AX29/4,IF($BB$3="暦月",'【標準様式1】勤務形態一覧（1枚版）'!AX29/('【標準様式1】勤務形態一覧（1枚版）'!$BB$8/7),""))</f>
        <v>0</v>
      </c>
      <c r="BA29" s="1142"/>
      <c r="BB29" s="1167"/>
      <c r="BC29" s="1168"/>
      <c r="BD29" s="1168"/>
      <c r="BE29" s="1168"/>
      <c r="BF29" s="1169"/>
    </row>
    <row r="30" spans="2:58" ht="20.25" customHeight="1" x14ac:dyDescent="0.3">
      <c r="B30" s="1176"/>
      <c r="C30" s="1184"/>
      <c r="D30" s="1185"/>
      <c r="E30" s="1186"/>
      <c r="F30" s="461">
        <f>C28</f>
        <v>0</v>
      </c>
      <c r="G30" s="1084"/>
      <c r="H30" s="1088"/>
      <c r="I30" s="1086"/>
      <c r="J30" s="1086"/>
      <c r="K30" s="1087"/>
      <c r="L30" s="1095"/>
      <c r="M30" s="1096"/>
      <c r="N30" s="1096"/>
      <c r="O30" s="1097"/>
      <c r="P30" s="1173" t="s">
        <v>217</v>
      </c>
      <c r="Q30" s="1174"/>
      <c r="R30" s="1175"/>
      <c r="S30" s="466" t="str">
        <f>IF(S28="","",VLOOKUP(S28,'シフト記号表（勤務時間帯）'!$C$6:$U$35,19,FALSE))</f>
        <v/>
      </c>
      <c r="T30" s="467" t="str">
        <f>IF(T28="","",VLOOKUP(T28,'シフト記号表（勤務時間帯）'!$C$6:$U$35,19,FALSE))</f>
        <v/>
      </c>
      <c r="U30" s="467" t="str">
        <f>IF(U28="","",VLOOKUP(U28,'シフト記号表（勤務時間帯）'!$C$6:$U$35,19,FALSE))</f>
        <v/>
      </c>
      <c r="V30" s="467" t="str">
        <f>IF(V28="","",VLOOKUP(V28,'シフト記号表（勤務時間帯）'!$C$6:$U$35,19,FALSE))</f>
        <v/>
      </c>
      <c r="W30" s="467" t="str">
        <f>IF(W28="","",VLOOKUP(W28,'シフト記号表（勤務時間帯）'!$C$6:$U$35,19,FALSE))</f>
        <v/>
      </c>
      <c r="X30" s="467" t="str">
        <f>IF(X28="","",VLOOKUP(X28,'シフト記号表（勤務時間帯）'!$C$6:$U$35,19,FALSE))</f>
        <v/>
      </c>
      <c r="Y30" s="468" t="str">
        <f>IF(Y28="","",VLOOKUP(Y28,'シフト記号表（勤務時間帯）'!$C$6:$U$35,19,FALSE))</f>
        <v/>
      </c>
      <c r="Z30" s="466" t="str">
        <f>IF(Z28="","",VLOOKUP(Z28,'シフト記号表（勤務時間帯）'!$C$6:$U$35,19,FALSE))</f>
        <v/>
      </c>
      <c r="AA30" s="467" t="str">
        <f>IF(AA28="","",VLOOKUP(AA28,'シフト記号表（勤務時間帯）'!$C$6:$U$35,19,FALSE))</f>
        <v/>
      </c>
      <c r="AB30" s="467" t="str">
        <f>IF(AB28="","",VLOOKUP(AB28,'シフト記号表（勤務時間帯）'!$C$6:$U$35,19,FALSE))</f>
        <v/>
      </c>
      <c r="AC30" s="467" t="str">
        <f>IF(AC28="","",VLOOKUP(AC28,'シフト記号表（勤務時間帯）'!$C$6:$U$35,19,FALSE))</f>
        <v/>
      </c>
      <c r="AD30" s="467" t="str">
        <f>IF(AD28="","",VLOOKUP(AD28,'シフト記号表（勤務時間帯）'!$C$6:$U$35,19,FALSE))</f>
        <v/>
      </c>
      <c r="AE30" s="467" t="str">
        <f>IF(AE28="","",VLOOKUP(AE28,'シフト記号表（勤務時間帯）'!$C$6:$U$35,19,FALSE))</f>
        <v/>
      </c>
      <c r="AF30" s="468" t="str">
        <f>IF(AF28="","",VLOOKUP(AF28,'シフト記号表（勤務時間帯）'!$C$6:$U$35,19,FALSE))</f>
        <v/>
      </c>
      <c r="AG30" s="466" t="str">
        <f>IF(AG28="","",VLOOKUP(AG28,'シフト記号表（勤務時間帯）'!$C$6:$U$35,19,FALSE))</f>
        <v/>
      </c>
      <c r="AH30" s="467" t="str">
        <f>IF(AH28="","",VLOOKUP(AH28,'シフト記号表（勤務時間帯）'!$C$6:$U$35,19,FALSE))</f>
        <v/>
      </c>
      <c r="AI30" s="467" t="str">
        <f>IF(AI28="","",VLOOKUP(AI28,'シフト記号表（勤務時間帯）'!$C$6:$U$35,19,FALSE))</f>
        <v/>
      </c>
      <c r="AJ30" s="467" t="str">
        <f>IF(AJ28="","",VLOOKUP(AJ28,'シフト記号表（勤務時間帯）'!$C$6:$U$35,19,FALSE))</f>
        <v/>
      </c>
      <c r="AK30" s="467" t="str">
        <f>IF(AK28="","",VLOOKUP(AK28,'シフト記号表（勤務時間帯）'!$C$6:$U$35,19,FALSE))</f>
        <v/>
      </c>
      <c r="AL30" s="467" t="str">
        <f>IF(AL28="","",VLOOKUP(AL28,'シフト記号表（勤務時間帯）'!$C$6:$U$35,19,FALSE))</f>
        <v/>
      </c>
      <c r="AM30" s="468" t="str">
        <f>IF(AM28="","",VLOOKUP(AM28,'シフト記号表（勤務時間帯）'!$C$6:$U$35,19,FALSE))</f>
        <v/>
      </c>
      <c r="AN30" s="466" t="str">
        <f>IF(AN28="","",VLOOKUP(AN28,'シフト記号表（勤務時間帯）'!$C$6:$U$35,19,FALSE))</f>
        <v/>
      </c>
      <c r="AO30" s="467" t="str">
        <f>IF(AO28="","",VLOOKUP(AO28,'シフト記号表（勤務時間帯）'!$C$6:$U$35,19,FALSE))</f>
        <v/>
      </c>
      <c r="AP30" s="467" t="str">
        <f>IF(AP28="","",VLOOKUP(AP28,'シフト記号表（勤務時間帯）'!$C$6:$U$35,19,FALSE))</f>
        <v/>
      </c>
      <c r="AQ30" s="467" t="str">
        <f>IF(AQ28="","",VLOOKUP(AQ28,'シフト記号表（勤務時間帯）'!$C$6:$U$35,19,FALSE))</f>
        <v/>
      </c>
      <c r="AR30" s="467" t="str">
        <f>IF(AR28="","",VLOOKUP(AR28,'シフト記号表（勤務時間帯）'!$C$6:$U$35,19,FALSE))</f>
        <v/>
      </c>
      <c r="AS30" s="467" t="str">
        <f>IF(AS28="","",VLOOKUP(AS28,'シフト記号表（勤務時間帯）'!$C$6:$U$35,19,FALSE))</f>
        <v/>
      </c>
      <c r="AT30" s="468" t="str">
        <f>IF(AT28="","",VLOOKUP(AT28,'シフト記号表（勤務時間帯）'!$C$6:$U$35,19,FALSE))</f>
        <v/>
      </c>
      <c r="AU30" s="466" t="str">
        <f>IF(AU28="","",VLOOKUP(AU28,'シフト記号表（勤務時間帯）'!$C$6:$U$35,19,FALSE))</f>
        <v/>
      </c>
      <c r="AV30" s="467" t="str">
        <f>IF(AV28="","",VLOOKUP(AV28,'シフト記号表（勤務時間帯）'!$C$6:$U$35,19,FALSE))</f>
        <v/>
      </c>
      <c r="AW30" s="467" t="str">
        <f>IF(AW28="","",VLOOKUP(AW28,'シフト記号表（勤務時間帯）'!$C$6:$U$35,19,FALSE))</f>
        <v/>
      </c>
      <c r="AX30" s="1146">
        <f>IF($BB$3="４週",SUM(S30:AT30),IF($BB$3="暦月",SUM(S30:AW30),""))</f>
        <v>0</v>
      </c>
      <c r="AY30" s="1147"/>
      <c r="AZ30" s="1148">
        <f>IF($BB$3="４週",AX30/4,IF($BB$3="暦月",'【標準様式1】勤務形態一覧（1枚版）'!AX30/('【標準様式1】勤務形態一覧（1枚版）'!$BB$8/7),""))</f>
        <v>0</v>
      </c>
      <c r="BA30" s="1149"/>
      <c r="BB30" s="1170"/>
      <c r="BC30" s="1171"/>
      <c r="BD30" s="1171"/>
      <c r="BE30" s="1171"/>
      <c r="BF30" s="1172"/>
    </row>
    <row r="31" spans="2:58" ht="20.25" customHeight="1" x14ac:dyDescent="0.3">
      <c r="B31" s="1176">
        <f>B28+1</f>
        <v>4</v>
      </c>
      <c r="C31" s="1178"/>
      <c r="D31" s="1179"/>
      <c r="E31" s="1180"/>
      <c r="F31" s="469"/>
      <c r="G31" s="1082"/>
      <c r="H31" s="1085"/>
      <c r="I31" s="1086"/>
      <c r="J31" s="1086"/>
      <c r="K31" s="1087"/>
      <c r="L31" s="1089"/>
      <c r="M31" s="1090"/>
      <c r="N31" s="1090"/>
      <c r="O31" s="1091"/>
      <c r="P31" s="1098" t="s">
        <v>215</v>
      </c>
      <c r="Q31" s="1099"/>
      <c r="R31" s="1100"/>
      <c r="S31" s="458"/>
      <c r="T31" s="459"/>
      <c r="U31" s="459"/>
      <c r="V31" s="459"/>
      <c r="W31" s="459"/>
      <c r="X31" s="459"/>
      <c r="Y31" s="460"/>
      <c r="Z31" s="458"/>
      <c r="AA31" s="459"/>
      <c r="AB31" s="459"/>
      <c r="AC31" s="459"/>
      <c r="AD31" s="459"/>
      <c r="AE31" s="459"/>
      <c r="AF31" s="460"/>
      <c r="AG31" s="458"/>
      <c r="AH31" s="459"/>
      <c r="AI31" s="459"/>
      <c r="AJ31" s="459"/>
      <c r="AK31" s="459"/>
      <c r="AL31" s="459"/>
      <c r="AM31" s="460"/>
      <c r="AN31" s="458"/>
      <c r="AO31" s="459"/>
      <c r="AP31" s="459"/>
      <c r="AQ31" s="459"/>
      <c r="AR31" s="459"/>
      <c r="AS31" s="459"/>
      <c r="AT31" s="460"/>
      <c r="AU31" s="458"/>
      <c r="AV31" s="459"/>
      <c r="AW31" s="459"/>
      <c r="AX31" s="1127"/>
      <c r="AY31" s="1128"/>
      <c r="AZ31" s="1129"/>
      <c r="BA31" s="1130"/>
      <c r="BB31" s="1164"/>
      <c r="BC31" s="1165"/>
      <c r="BD31" s="1165"/>
      <c r="BE31" s="1165"/>
      <c r="BF31" s="1166"/>
    </row>
    <row r="32" spans="2:58" ht="20.25" customHeight="1" x14ac:dyDescent="0.3">
      <c r="B32" s="1176"/>
      <c r="C32" s="1181"/>
      <c r="D32" s="1182"/>
      <c r="E32" s="1183"/>
      <c r="F32" s="461"/>
      <c r="G32" s="1083"/>
      <c r="H32" s="1088"/>
      <c r="I32" s="1086"/>
      <c r="J32" s="1086"/>
      <c r="K32" s="1087"/>
      <c r="L32" s="1092"/>
      <c r="M32" s="1093"/>
      <c r="N32" s="1093"/>
      <c r="O32" s="1094"/>
      <c r="P32" s="1136" t="s">
        <v>216</v>
      </c>
      <c r="Q32" s="1137"/>
      <c r="R32" s="1138"/>
      <c r="S32" s="462" t="str">
        <f>IF(S31="","",VLOOKUP(S31,'シフト記号表（勤務時間帯）'!$C$6:$K$35,9,FALSE))</f>
        <v/>
      </c>
      <c r="T32" s="463" t="str">
        <f>IF(T31="","",VLOOKUP(T31,'シフト記号表（勤務時間帯）'!$C$6:$K$35,9,FALSE))</f>
        <v/>
      </c>
      <c r="U32" s="463" t="str">
        <f>IF(U31="","",VLOOKUP(U31,'シフト記号表（勤務時間帯）'!$C$6:$K$35,9,FALSE))</f>
        <v/>
      </c>
      <c r="V32" s="463" t="str">
        <f>IF(V31="","",VLOOKUP(V31,'シフト記号表（勤務時間帯）'!$C$6:$K$35,9,FALSE))</f>
        <v/>
      </c>
      <c r="W32" s="463" t="str">
        <f>IF(W31="","",VLOOKUP(W31,'シフト記号表（勤務時間帯）'!$C$6:$K$35,9,FALSE))</f>
        <v/>
      </c>
      <c r="X32" s="463" t="str">
        <f>IF(X31="","",VLOOKUP(X31,'シフト記号表（勤務時間帯）'!$C$6:$K$35,9,FALSE))</f>
        <v/>
      </c>
      <c r="Y32" s="464" t="str">
        <f>IF(Y31="","",VLOOKUP(Y31,'シフト記号表（勤務時間帯）'!$C$6:$K$35,9,FALSE))</f>
        <v/>
      </c>
      <c r="Z32" s="462" t="str">
        <f>IF(Z31="","",VLOOKUP(Z31,'シフト記号表（勤務時間帯）'!$C$6:$K$35,9,FALSE))</f>
        <v/>
      </c>
      <c r="AA32" s="463" t="str">
        <f>IF(AA31="","",VLOOKUP(AA31,'シフト記号表（勤務時間帯）'!$C$6:$K$35,9,FALSE))</f>
        <v/>
      </c>
      <c r="AB32" s="463" t="str">
        <f>IF(AB31="","",VLOOKUP(AB31,'シフト記号表（勤務時間帯）'!$C$6:$K$35,9,FALSE))</f>
        <v/>
      </c>
      <c r="AC32" s="463" t="str">
        <f>IF(AC31="","",VLOOKUP(AC31,'シフト記号表（勤務時間帯）'!$C$6:$K$35,9,FALSE))</f>
        <v/>
      </c>
      <c r="AD32" s="463" t="str">
        <f>IF(AD31="","",VLOOKUP(AD31,'シフト記号表（勤務時間帯）'!$C$6:$K$35,9,FALSE))</f>
        <v/>
      </c>
      <c r="AE32" s="463" t="str">
        <f>IF(AE31="","",VLOOKUP(AE31,'シフト記号表（勤務時間帯）'!$C$6:$K$35,9,FALSE))</f>
        <v/>
      </c>
      <c r="AF32" s="464" t="str">
        <f>IF(AF31="","",VLOOKUP(AF31,'シフト記号表（勤務時間帯）'!$C$6:$K$35,9,FALSE))</f>
        <v/>
      </c>
      <c r="AG32" s="462" t="str">
        <f>IF(AG31="","",VLOOKUP(AG31,'シフト記号表（勤務時間帯）'!$C$6:$K$35,9,FALSE))</f>
        <v/>
      </c>
      <c r="AH32" s="463" t="str">
        <f>IF(AH31="","",VLOOKUP(AH31,'シフト記号表（勤務時間帯）'!$C$6:$K$35,9,FALSE))</f>
        <v/>
      </c>
      <c r="AI32" s="463" t="str">
        <f>IF(AI31="","",VLOOKUP(AI31,'シフト記号表（勤務時間帯）'!$C$6:$K$35,9,FALSE))</f>
        <v/>
      </c>
      <c r="AJ32" s="463" t="str">
        <f>IF(AJ31="","",VLOOKUP(AJ31,'シフト記号表（勤務時間帯）'!$C$6:$K$35,9,FALSE))</f>
        <v/>
      </c>
      <c r="AK32" s="463" t="str">
        <f>IF(AK31="","",VLOOKUP(AK31,'シフト記号表（勤務時間帯）'!$C$6:$K$35,9,FALSE))</f>
        <v/>
      </c>
      <c r="AL32" s="463" t="str">
        <f>IF(AL31="","",VLOOKUP(AL31,'シフト記号表（勤務時間帯）'!$C$6:$K$35,9,FALSE))</f>
        <v/>
      </c>
      <c r="AM32" s="464" t="str">
        <f>IF(AM31="","",VLOOKUP(AM31,'シフト記号表（勤務時間帯）'!$C$6:$K$35,9,FALSE))</f>
        <v/>
      </c>
      <c r="AN32" s="462" t="str">
        <f>IF(AN31="","",VLOOKUP(AN31,'シフト記号表（勤務時間帯）'!$C$6:$K$35,9,FALSE))</f>
        <v/>
      </c>
      <c r="AO32" s="463" t="str">
        <f>IF(AO31="","",VLOOKUP(AO31,'シフト記号表（勤務時間帯）'!$C$6:$K$35,9,FALSE))</f>
        <v/>
      </c>
      <c r="AP32" s="463" t="str">
        <f>IF(AP31="","",VLOOKUP(AP31,'シフト記号表（勤務時間帯）'!$C$6:$K$35,9,FALSE))</f>
        <v/>
      </c>
      <c r="AQ32" s="463" t="str">
        <f>IF(AQ31="","",VLOOKUP(AQ31,'シフト記号表（勤務時間帯）'!$C$6:$K$35,9,FALSE))</f>
        <v/>
      </c>
      <c r="AR32" s="463" t="str">
        <f>IF(AR31="","",VLOOKUP(AR31,'シフト記号表（勤務時間帯）'!$C$6:$K$35,9,FALSE))</f>
        <v/>
      </c>
      <c r="AS32" s="463" t="str">
        <f>IF(AS31="","",VLOOKUP(AS31,'シフト記号表（勤務時間帯）'!$C$6:$K$35,9,FALSE))</f>
        <v/>
      </c>
      <c r="AT32" s="464" t="str">
        <f>IF(AT31="","",VLOOKUP(AT31,'シフト記号表（勤務時間帯）'!$C$6:$K$35,9,FALSE))</f>
        <v/>
      </c>
      <c r="AU32" s="462" t="str">
        <f>IF(AU31="","",VLOOKUP(AU31,'シフト記号表（勤務時間帯）'!$C$6:$K$35,9,FALSE))</f>
        <v/>
      </c>
      <c r="AV32" s="463" t="str">
        <f>IF(AV31="","",VLOOKUP(AV31,'シフト記号表（勤務時間帯）'!$C$6:$K$35,9,FALSE))</f>
        <v/>
      </c>
      <c r="AW32" s="463" t="str">
        <f>IF(AW31="","",VLOOKUP(AW31,'シフト記号表（勤務時間帯）'!$C$6:$K$35,9,FALSE))</f>
        <v/>
      </c>
      <c r="AX32" s="1139">
        <f>IF($BB$3="４週",SUM(S32:AT32),IF($BB$3="暦月",SUM(S32:AW32),""))</f>
        <v>0</v>
      </c>
      <c r="AY32" s="1140"/>
      <c r="AZ32" s="1141">
        <f>IF($BB$3="４週",AX32/4,IF($BB$3="暦月",'【標準様式1】勤務形態一覧（1枚版）'!AX32/('【標準様式1】勤務形態一覧（1枚版）'!$BB$8/7),""))</f>
        <v>0</v>
      </c>
      <c r="BA32" s="1142"/>
      <c r="BB32" s="1167"/>
      <c r="BC32" s="1168"/>
      <c r="BD32" s="1168"/>
      <c r="BE32" s="1168"/>
      <c r="BF32" s="1169"/>
    </row>
    <row r="33" spans="2:58" ht="20.25" customHeight="1" x14ac:dyDescent="0.3">
      <c r="B33" s="1176"/>
      <c r="C33" s="1184"/>
      <c r="D33" s="1185"/>
      <c r="E33" s="1186"/>
      <c r="F33" s="461">
        <f>C31</f>
        <v>0</v>
      </c>
      <c r="G33" s="1084"/>
      <c r="H33" s="1088"/>
      <c r="I33" s="1086"/>
      <c r="J33" s="1086"/>
      <c r="K33" s="1087"/>
      <c r="L33" s="1095"/>
      <c r="M33" s="1096"/>
      <c r="N33" s="1096"/>
      <c r="O33" s="1097"/>
      <c r="P33" s="1173" t="s">
        <v>217</v>
      </c>
      <c r="Q33" s="1174"/>
      <c r="R33" s="1175"/>
      <c r="S33" s="466" t="str">
        <f>IF(S31="","",VLOOKUP(S31,'シフト記号表（勤務時間帯）'!$C$6:$U$35,19,FALSE))</f>
        <v/>
      </c>
      <c r="T33" s="467" t="str">
        <f>IF(T31="","",VLOOKUP(T31,'シフト記号表（勤務時間帯）'!$C$6:$U$35,19,FALSE))</f>
        <v/>
      </c>
      <c r="U33" s="467" t="str">
        <f>IF(U31="","",VLOOKUP(U31,'シフト記号表（勤務時間帯）'!$C$6:$U$35,19,FALSE))</f>
        <v/>
      </c>
      <c r="V33" s="467" t="str">
        <f>IF(V31="","",VLOOKUP(V31,'シフト記号表（勤務時間帯）'!$C$6:$U$35,19,FALSE))</f>
        <v/>
      </c>
      <c r="W33" s="467" t="str">
        <f>IF(W31="","",VLOOKUP(W31,'シフト記号表（勤務時間帯）'!$C$6:$U$35,19,FALSE))</f>
        <v/>
      </c>
      <c r="X33" s="467" t="str">
        <f>IF(X31="","",VLOOKUP(X31,'シフト記号表（勤務時間帯）'!$C$6:$U$35,19,FALSE))</f>
        <v/>
      </c>
      <c r="Y33" s="468" t="str">
        <f>IF(Y31="","",VLOOKUP(Y31,'シフト記号表（勤務時間帯）'!$C$6:$U$35,19,FALSE))</f>
        <v/>
      </c>
      <c r="Z33" s="466" t="str">
        <f>IF(Z31="","",VLOOKUP(Z31,'シフト記号表（勤務時間帯）'!$C$6:$U$35,19,FALSE))</f>
        <v/>
      </c>
      <c r="AA33" s="467" t="str">
        <f>IF(AA31="","",VLOOKUP(AA31,'シフト記号表（勤務時間帯）'!$C$6:$U$35,19,FALSE))</f>
        <v/>
      </c>
      <c r="AB33" s="467" t="str">
        <f>IF(AB31="","",VLOOKUP(AB31,'シフト記号表（勤務時間帯）'!$C$6:$U$35,19,FALSE))</f>
        <v/>
      </c>
      <c r="AC33" s="467" t="str">
        <f>IF(AC31="","",VLOOKUP(AC31,'シフト記号表（勤務時間帯）'!$C$6:$U$35,19,FALSE))</f>
        <v/>
      </c>
      <c r="AD33" s="467" t="str">
        <f>IF(AD31="","",VLOOKUP(AD31,'シフト記号表（勤務時間帯）'!$C$6:$U$35,19,FALSE))</f>
        <v/>
      </c>
      <c r="AE33" s="467" t="str">
        <f>IF(AE31="","",VLOOKUP(AE31,'シフト記号表（勤務時間帯）'!$C$6:$U$35,19,FALSE))</f>
        <v/>
      </c>
      <c r="AF33" s="468" t="str">
        <f>IF(AF31="","",VLOOKUP(AF31,'シフト記号表（勤務時間帯）'!$C$6:$U$35,19,FALSE))</f>
        <v/>
      </c>
      <c r="AG33" s="466" t="str">
        <f>IF(AG31="","",VLOOKUP(AG31,'シフト記号表（勤務時間帯）'!$C$6:$U$35,19,FALSE))</f>
        <v/>
      </c>
      <c r="AH33" s="467" t="str">
        <f>IF(AH31="","",VLOOKUP(AH31,'シフト記号表（勤務時間帯）'!$C$6:$U$35,19,FALSE))</f>
        <v/>
      </c>
      <c r="AI33" s="467" t="str">
        <f>IF(AI31="","",VLOOKUP(AI31,'シフト記号表（勤務時間帯）'!$C$6:$U$35,19,FALSE))</f>
        <v/>
      </c>
      <c r="AJ33" s="467" t="str">
        <f>IF(AJ31="","",VLOOKUP(AJ31,'シフト記号表（勤務時間帯）'!$C$6:$U$35,19,FALSE))</f>
        <v/>
      </c>
      <c r="AK33" s="467" t="str">
        <f>IF(AK31="","",VLOOKUP(AK31,'シフト記号表（勤務時間帯）'!$C$6:$U$35,19,FALSE))</f>
        <v/>
      </c>
      <c r="AL33" s="467" t="str">
        <f>IF(AL31="","",VLOOKUP(AL31,'シフト記号表（勤務時間帯）'!$C$6:$U$35,19,FALSE))</f>
        <v/>
      </c>
      <c r="AM33" s="468" t="str">
        <f>IF(AM31="","",VLOOKUP(AM31,'シフト記号表（勤務時間帯）'!$C$6:$U$35,19,FALSE))</f>
        <v/>
      </c>
      <c r="AN33" s="466" t="str">
        <f>IF(AN31="","",VLOOKUP(AN31,'シフト記号表（勤務時間帯）'!$C$6:$U$35,19,FALSE))</f>
        <v/>
      </c>
      <c r="AO33" s="467" t="str">
        <f>IF(AO31="","",VLOOKUP(AO31,'シフト記号表（勤務時間帯）'!$C$6:$U$35,19,FALSE))</f>
        <v/>
      </c>
      <c r="AP33" s="467" t="str">
        <f>IF(AP31="","",VLOOKUP(AP31,'シフト記号表（勤務時間帯）'!$C$6:$U$35,19,FALSE))</f>
        <v/>
      </c>
      <c r="AQ33" s="467" t="str">
        <f>IF(AQ31="","",VLOOKUP(AQ31,'シフト記号表（勤務時間帯）'!$C$6:$U$35,19,FALSE))</f>
        <v/>
      </c>
      <c r="AR33" s="467" t="str">
        <f>IF(AR31="","",VLOOKUP(AR31,'シフト記号表（勤務時間帯）'!$C$6:$U$35,19,FALSE))</f>
        <v/>
      </c>
      <c r="AS33" s="467" t="str">
        <f>IF(AS31="","",VLOOKUP(AS31,'シフト記号表（勤務時間帯）'!$C$6:$U$35,19,FALSE))</f>
        <v/>
      </c>
      <c r="AT33" s="468" t="str">
        <f>IF(AT31="","",VLOOKUP(AT31,'シフト記号表（勤務時間帯）'!$C$6:$U$35,19,FALSE))</f>
        <v/>
      </c>
      <c r="AU33" s="466" t="str">
        <f>IF(AU31="","",VLOOKUP(AU31,'シフト記号表（勤務時間帯）'!$C$6:$U$35,19,FALSE))</f>
        <v/>
      </c>
      <c r="AV33" s="467" t="str">
        <f>IF(AV31="","",VLOOKUP(AV31,'シフト記号表（勤務時間帯）'!$C$6:$U$35,19,FALSE))</f>
        <v/>
      </c>
      <c r="AW33" s="467" t="str">
        <f>IF(AW31="","",VLOOKUP(AW31,'シフト記号表（勤務時間帯）'!$C$6:$U$35,19,FALSE))</f>
        <v/>
      </c>
      <c r="AX33" s="1146">
        <f>IF($BB$3="４週",SUM(S33:AT33),IF($BB$3="暦月",SUM(S33:AW33),""))</f>
        <v>0</v>
      </c>
      <c r="AY33" s="1147"/>
      <c r="AZ33" s="1148">
        <f>IF($BB$3="４週",AX33/4,IF($BB$3="暦月",'【標準様式1】勤務形態一覧（1枚版）'!AX33/('【標準様式1】勤務形態一覧（1枚版）'!$BB$8/7),""))</f>
        <v>0</v>
      </c>
      <c r="BA33" s="1149"/>
      <c r="BB33" s="1170"/>
      <c r="BC33" s="1171"/>
      <c r="BD33" s="1171"/>
      <c r="BE33" s="1171"/>
      <c r="BF33" s="1172"/>
    </row>
    <row r="34" spans="2:58" ht="20.25" customHeight="1" x14ac:dyDescent="0.3">
      <c r="B34" s="1176">
        <f>B31+1</f>
        <v>5</v>
      </c>
      <c r="C34" s="1178"/>
      <c r="D34" s="1179"/>
      <c r="E34" s="1180"/>
      <c r="F34" s="469"/>
      <c r="G34" s="1082"/>
      <c r="H34" s="1085"/>
      <c r="I34" s="1086"/>
      <c r="J34" s="1086"/>
      <c r="K34" s="1087"/>
      <c r="L34" s="1089"/>
      <c r="M34" s="1090"/>
      <c r="N34" s="1090"/>
      <c r="O34" s="1091"/>
      <c r="P34" s="1098" t="s">
        <v>215</v>
      </c>
      <c r="Q34" s="1099"/>
      <c r="R34" s="1100"/>
      <c r="S34" s="458"/>
      <c r="T34" s="459"/>
      <c r="U34" s="459"/>
      <c r="V34" s="459"/>
      <c r="W34" s="459"/>
      <c r="X34" s="459"/>
      <c r="Y34" s="460"/>
      <c r="Z34" s="458"/>
      <c r="AA34" s="459"/>
      <c r="AB34" s="459"/>
      <c r="AC34" s="459"/>
      <c r="AD34" s="459"/>
      <c r="AE34" s="459"/>
      <c r="AF34" s="460"/>
      <c r="AG34" s="458"/>
      <c r="AH34" s="459"/>
      <c r="AI34" s="459"/>
      <c r="AJ34" s="459"/>
      <c r="AK34" s="459"/>
      <c r="AL34" s="459"/>
      <c r="AM34" s="460"/>
      <c r="AN34" s="458"/>
      <c r="AO34" s="459"/>
      <c r="AP34" s="459"/>
      <c r="AQ34" s="459"/>
      <c r="AR34" s="459"/>
      <c r="AS34" s="459"/>
      <c r="AT34" s="460"/>
      <c r="AU34" s="458"/>
      <c r="AV34" s="459"/>
      <c r="AW34" s="459"/>
      <c r="AX34" s="1127"/>
      <c r="AY34" s="1128"/>
      <c r="AZ34" s="1129"/>
      <c r="BA34" s="1130"/>
      <c r="BB34" s="1164"/>
      <c r="BC34" s="1165"/>
      <c r="BD34" s="1165"/>
      <c r="BE34" s="1165"/>
      <c r="BF34" s="1166"/>
    </row>
    <row r="35" spans="2:58" ht="20.25" customHeight="1" x14ac:dyDescent="0.3">
      <c r="B35" s="1176"/>
      <c r="C35" s="1181"/>
      <c r="D35" s="1182"/>
      <c r="E35" s="1183"/>
      <c r="F35" s="461"/>
      <c r="G35" s="1083"/>
      <c r="H35" s="1088"/>
      <c r="I35" s="1086"/>
      <c r="J35" s="1086"/>
      <c r="K35" s="1087"/>
      <c r="L35" s="1092"/>
      <c r="M35" s="1093"/>
      <c r="N35" s="1093"/>
      <c r="O35" s="1094"/>
      <c r="P35" s="1136" t="s">
        <v>216</v>
      </c>
      <c r="Q35" s="1137"/>
      <c r="R35" s="1138"/>
      <c r="S35" s="462" t="str">
        <f>IF(S34="","",VLOOKUP(S34,'シフト記号表（勤務時間帯）'!$C$6:$K$35,9,FALSE))</f>
        <v/>
      </c>
      <c r="T35" s="463" t="str">
        <f>IF(T34="","",VLOOKUP(T34,'シフト記号表（勤務時間帯）'!$C$6:$K$35,9,FALSE))</f>
        <v/>
      </c>
      <c r="U35" s="463" t="str">
        <f>IF(U34="","",VLOOKUP(U34,'シフト記号表（勤務時間帯）'!$C$6:$K$35,9,FALSE))</f>
        <v/>
      </c>
      <c r="V35" s="463" t="str">
        <f>IF(V34="","",VLOOKUP(V34,'シフト記号表（勤務時間帯）'!$C$6:$K$35,9,FALSE))</f>
        <v/>
      </c>
      <c r="W35" s="463" t="str">
        <f>IF(W34="","",VLOOKUP(W34,'シフト記号表（勤務時間帯）'!$C$6:$K$35,9,FALSE))</f>
        <v/>
      </c>
      <c r="X35" s="463" t="str">
        <f>IF(X34="","",VLOOKUP(X34,'シフト記号表（勤務時間帯）'!$C$6:$K$35,9,FALSE))</f>
        <v/>
      </c>
      <c r="Y35" s="464" t="str">
        <f>IF(Y34="","",VLOOKUP(Y34,'シフト記号表（勤務時間帯）'!$C$6:$K$35,9,FALSE))</f>
        <v/>
      </c>
      <c r="Z35" s="462" t="str">
        <f>IF(Z34="","",VLOOKUP(Z34,'シフト記号表（勤務時間帯）'!$C$6:$K$35,9,FALSE))</f>
        <v/>
      </c>
      <c r="AA35" s="463" t="str">
        <f>IF(AA34="","",VLOOKUP(AA34,'シフト記号表（勤務時間帯）'!$C$6:$K$35,9,FALSE))</f>
        <v/>
      </c>
      <c r="AB35" s="463" t="str">
        <f>IF(AB34="","",VLOOKUP(AB34,'シフト記号表（勤務時間帯）'!$C$6:$K$35,9,FALSE))</f>
        <v/>
      </c>
      <c r="AC35" s="463" t="str">
        <f>IF(AC34="","",VLOOKUP(AC34,'シフト記号表（勤務時間帯）'!$C$6:$K$35,9,FALSE))</f>
        <v/>
      </c>
      <c r="AD35" s="463" t="str">
        <f>IF(AD34="","",VLOOKUP(AD34,'シフト記号表（勤務時間帯）'!$C$6:$K$35,9,FALSE))</f>
        <v/>
      </c>
      <c r="AE35" s="463" t="str">
        <f>IF(AE34="","",VLOOKUP(AE34,'シフト記号表（勤務時間帯）'!$C$6:$K$35,9,FALSE))</f>
        <v/>
      </c>
      <c r="AF35" s="464" t="str">
        <f>IF(AF34="","",VLOOKUP(AF34,'シフト記号表（勤務時間帯）'!$C$6:$K$35,9,FALSE))</f>
        <v/>
      </c>
      <c r="AG35" s="462" t="str">
        <f>IF(AG34="","",VLOOKUP(AG34,'シフト記号表（勤務時間帯）'!$C$6:$K$35,9,FALSE))</f>
        <v/>
      </c>
      <c r="AH35" s="463" t="str">
        <f>IF(AH34="","",VLOOKUP(AH34,'シフト記号表（勤務時間帯）'!$C$6:$K$35,9,FALSE))</f>
        <v/>
      </c>
      <c r="AI35" s="463" t="str">
        <f>IF(AI34="","",VLOOKUP(AI34,'シフト記号表（勤務時間帯）'!$C$6:$K$35,9,FALSE))</f>
        <v/>
      </c>
      <c r="AJ35" s="463" t="str">
        <f>IF(AJ34="","",VLOOKUP(AJ34,'シフト記号表（勤務時間帯）'!$C$6:$K$35,9,FALSE))</f>
        <v/>
      </c>
      <c r="AK35" s="463" t="str">
        <f>IF(AK34="","",VLOOKUP(AK34,'シフト記号表（勤務時間帯）'!$C$6:$K$35,9,FALSE))</f>
        <v/>
      </c>
      <c r="AL35" s="463" t="str">
        <f>IF(AL34="","",VLOOKUP(AL34,'シフト記号表（勤務時間帯）'!$C$6:$K$35,9,FALSE))</f>
        <v/>
      </c>
      <c r="AM35" s="464" t="str">
        <f>IF(AM34="","",VLOOKUP(AM34,'シフト記号表（勤務時間帯）'!$C$6:$K$35,9,FALSE))</f>
        <v/>
      </c>
      <c r="AN35" s="462" t="str">
        <f>IF(AN34="","",VLOOKUP(AN34,'シフト記号表（勤務時間帯）'!$C$6:$K$35,9,FALSE))</f>
        <v/>
      </c>
      <c r="AO35" s="463" t="str">
        <f>IF(AO34="","",VLOOKUP(AO34,'シフト記号表（勤務時間帯）'!$C$6:$K$35,9,FALSE))</f>
        <v/>
      </c>
      <c r="AP35" s="463" t="str">
        <f>IF(AP34="","",VLOOKUP(AP34,'シフト記号表（勤務時間帯）'!$C$6:$K$35,9,FALSE))</f>
        <v/>
      </c>
      <c r="AQ35" s="463" t="str">
        <f>IF(AQ34="","",VLOOKUP(AQ34,'シフト記号表（勤務時間帯）'!$C$6:$K$35,9,FALSE))</f>
        <v/>
      </c>
      <c r="AR35" s="463" t="str">
        <f>IF(AR34="","",VLOOKUP(AR34,'シフト記号表（勤務時間帯）'!$C$6:$K$35,9,FALSE))</f>
        <v/>
      </c>
      <c r="AS35" s="463" t="str">
        <f>IF(AS34="","",VLOOKUP(AS34,'シフト記号表（勤務時間帯）'!$C$6:$K$35,9,FALSE))</f>
        <v/>
      </c>
      <c r="AT35" s="464" t="str">
        <f>IF(AT34="","",VLOOKUP(AT34,'シフト記号表（勤務時間帯）'!$C$6:$K$35,9,FALSE))</f>
        <v/>
      </c>
      <c r="AU35" s="462" t="str">
        <f>IF(AU34="","",VLOOKUP(AU34,'シフト記号表（勤務時間帯）'!$C$6:$K$35,9,FALSE))</f>
        <v/>
      </c>
      <c r="AV35" s="463" t="str">
        <f>IF(AV34="","",VLOOKUP(AV34,'シフト記号表（勤務時間帯）'!$C$6:$K$35,9,FALSE))</f>
        <v/>
      </c>
      <c r="AW35" s="463" t="str">
        <f>IF(AW34="","",VLOOKUP(AW34,'シフト記号表（勤務時間帯）'!$C$6:$K$35,9,FALSE))</f>
        <v/>
      </c>
      <c r="AX35" s="1139">
        <f>IF($BB$3="４週",SUM(S35:AT35),IF($BB$3="暦月",SUM(S35:AW35),""))</f>
        <v>0</v>
      </c>
      <c r="AY35" s="1140"/>
      <c r="AZ35" s="1141">
        <f>IF($BB$3="４週",AX35/4,IF($BB$3="暦月",'【標準様式1】勤務形態一覧（1枚版）'!AX35/('【標準様式1】勤務形態一覧（1枚版）'!$BB$8/7),""))</f>
        <v>0</v>
      </c>
      <c r="BA35" s="1142"/>
      <c r="BB35" s="1167"/>
      <c r="BC35" s="1168"/>
      <c r="BD35" s="1168"/>
      <c r="BE35" s="1168"/>
      <c r="BF35" s="1169"/>
    </row>
    <row r="36" spans="2:58" ht="20.25" customHeight="1" x14ac:dyDescent="0.3">
      <c r="B36" s="1176"/>
      <c r="C36" s="1184"/>
      <c r="D36" s="1185"/>
      <c r="E36" s="1186"/>
      <c r="F36" s="461">
        <f>C34</f>
        <v>0</v>
      </c>
      <c r="G36" s="1084"/>
      <c r="H36" s="1088"/>
      <c r="I36" s="1086"/>
      <c r="J36" s="1086"/>
      <c r="K36" s="1087"/>
      <c r="L36" s="1095"/>
      <c r="M36" s="1096"/>
      <c r="N36" s="1096"/>
      <c r="O36" s="1097"/>
      <c r="P36" s="1173" t="s">
        <v>217</v>
      </c>
      <c r="Q36" s="1174"/>
      <c r="R36" s="1175"/>
      <c r="S36" s="466" t="str">
        <f>IF(S34="","",VLOOKUP(S34,'シフト記号表（勤務時間帯）'!$C$6:$U$35,19,FALSE))</f>
        <v/>
      </c>
      <c r="T36" s="467" t="str">
        <f>IF(T34="","",VLOOKUP(T34,'シフト記号表（勤務時間帯）'!$C$6:$U$35,19,FALSE))</f>
        <v/>
      </c>
      <c r="U36" s="467" t="str">
        <f>IF(U34="","",VLOOKUP(U34,'シフト記号表（勤務時間帯）'!$C$6:$U$35,19,FALSE))</f>
        <v/>
      </c>
      <c r="V36" s="467" t="str">
        <f>IF(V34="","",VLOOKUP(V34,'シフト記号表（勤務時間帯）'!$C$6:$U$35,19,FALSE))</f>
        <v/>
      </c>
      <c r="W36" s="467" t="str">
        <f>IF(W34="","",VLOOKUP(W34,'シフト記号表（勤務時間帯）'!$C$6:$U$35,19,FALSE))</f>
        <v/>
      </c>
      <c r="X36" s="467" t="str">
        <f>IF(X34="","",VLOOKUP(X34,'シフト記号表（勤務時間帯）'!$C$6:$U$35,19,FALSE))</f>
        <v/>
      </c>
      <c r="Y36" s="468" t="str">
        <f>IF(Y34="","",VLOOKUP(Y34,'シフト記号表（勤務時間帯）'!$C$6:$U$35,19,FALSE))</f>
        <v/>
      </c>
      <c r="Z36" s="466" t="str">
        <f>IF(Z34="","",VLOOKUP(Z34,'シフト記号表（勤務時間帯）'!$C$6:$U$35,19,FALSE))</f>
        <v/>
      </c>
      <c r="AA36" s="467" t="str">
        <f>IF(AA34="","",VLOOKUP(AA34,'シフト記号表（勤務時間帯）'!$C$6:$U$35,19,FALSE))</f>
        <v/>
      </c>
      <c r="AB36" s="467" t="str">
        <f>IF(AB34="","",VLOOKUP(AB34,'シフト記号表（勤務時間帯）'!$C$6:$U$35,19,FALSE))</f>
        <v/>
      </c>
      <c r="AC36" s="467" t="str">
        <f>IF(AC34="","",VLOOKUP(AC34,'シフト記号表（勤務時間帯）'!$C$6:$U$35,19,FALSE))</f>
        <v/>
      </c>
      <c r="AD36" s="467" t="str">
        <f>IF(AD34="","",VLOOKUP(AD34,'シフト記号表（勤務時間帯）'!$C$6:$U$35,19,FALSE))</f>
        <v/>
      </c>
      <c r="AE36" s="467" t="str">
        <f>IF(AE34="","",VLOOKUP(AE34,'シフト記号表（勤務時間帯）'!$C$6:$U$35,19,FALSE))</f>
        <v/>
      </c>
      <c r="AF36" s="468" t="str">
        <f>IF(AF34="","",VLOOKUP(AF34,'シフト記号表（勤務時間帯）'!$C$6:$U$35,19,FALSE))</f>
        <v/>
      </c>
      <c r="AG36" s="466" t="str">
        <f>IF(AG34="","",VLOOKUP(AG34,'シフト記号表（勤務時間帯）'!$C$6:$U$35,19,FALSE))</f>
        <v/>
      </c>
      <c r="AH36" s="467" t="str">
        <f>IF(AH34="","",VLOOKUP(AH34,'シフト記号表（勤務時間帯）'!$C$6:$U$35,19,FALSE))</f>
        <v/>
      </c>
      <c r="AI36" s="467" t="str">
        <f>IF(AI34="","",VLOOKUP(AI34,'シフト記号表（勤務時間帯）'!$C$6:$U$35,19,FALSE))</f>
        <v/>
      </c>
      <c r="AJ36" s="467" t="str">
        <f>IF(AJ34="","",VLOOKUP(AJ34,'シフト記号表（勤務時間帯）'!$C$6:$U$35,19,FALSE))</f>
        <v/>
      </c>
      <c r="AK36" s="467" t="str">
        <f>IF(AK34="","",VLOOKUP(AK34,'シフト記号表（勤務時間帯）'!$C$6:$U$35,19,FALSE))</f>
        <v/>
      </c>
      <c r="AL36" s="467" t="str">
        <f>IF(AL34="","",VLOOKUP(AL34,'シフト記号表（勤務時間帯）'!$C$6:$U$35,19,FALSE))</f>
        <v/>
      </c>
      <c r="AM36" s="468" t="str">
        <f>IF(AM34="","",VLOOKUP(AM34,'シフト記号表（勤務時間帯）'!$C$6:$U$35,19,FALSE))</f>
        <v/>
      </c>
      <c r="AN36" s="466" t="str">
        <f>IF(AN34="","",VLOOKUP(AN34,'シフト記号表（勤務時間帯）'!$C$6:$U$35,19,FALSE))</f>
        <v/>
      </c>
      <c r="AO36" s="467" t="str">
        <f>IF(AO34="","",VLOOKUP(AO34,'シフト記号表（勤務時間帯）'!$C$6:$U$35,19,FALSE))</f>
        <v/>
      </c>
      <c r="AP36" s="467" t="str">
        <f>IF(AP34="","",VLOOKUP(AP34,'シフト記号表（勤務時間帯）'!$C$6:$U$35,19,FALSE))</f>
        <v/>
      </c>
      <c r="AQ36" s="467" t="str">
        <f>IF(AQ34="","",VLOOKUP(AQ34,'シフト記号表（勤務時間帯）'!$C$6:$U$35,19,FALSE))</f>
        <v/>
      </c>
      <c r="AR36" s="467" t="str">
        <f>IF(AR34="","",VLOOKUP(AR34,'シフト記号表（勤務時間帯）'!$C$6:$U$35,19,FALSE))</f>
        <v/>
      </c>
      <c r="AS36" s="467" t="str">
        <f>IF(AS34="","",VLOOKUP(AS34,'シフト記号表（勤務時間帯）'!$C$6:$U$35,19,FALSE))</f>
        <v/>
      </c>
      <c r="AT36" s="468" t="str">
        <f>IF(AT34="","",VLOOKUP(AT34,'シフト記号表（勤務時間帯）'!$C$6:$U$35,19,FALSE))</f>
        <v/>
      </c>
      <c r="AU36" s="466" t="str">
        <f>IF(AU34="","",VLOOKUP(AU34,'シフト記号表（勤務時間帯）'!$C$6:$U$35,19,FALSE))</f>
        <v/>
      </c>
      <c r="AV36" s="467" t="str">
        <f>IF(AV34="","",VLOOKUP(AV34,'シフト記号表（勤務時間帯）'!$C$6:$U$35,19,FALSE))</f>
        <v/>
      </c>
      <c r="AW36" s="467" t="str">
        <f>IF(AW34="","",VLOOKUP(AW34,'シフト記号表（勤務時間帯）'!$C$6:$U$35,19,FALSE))</f>
        <v/>
      </c>
      <c r="AX36" s="1146">
        <f>IF($BB$3="４週",SUM(S36:AT36),IF($BB$3="暦月",SUM(S36:AW36),""))</f>
        <v>0</v>
      </c>
      <c r="AY36" s="1147"/>
      <c r="AZ36" s="1148">
        <f>IF($BB$3="４週",AX36/4,IF($BB$3="暦月",'【標準様式1】勤務形態一覧（1枚版）'!AX36/('【標準様式1】勤務形態一覧（1枚版）'!$BB$8/7),""))</f>
        <v>0</v>
      </c>
      <c r="BA36" s="1149"/>
      <c r="BB36" s="1170"/>
      <c r="BC36" s="1171"/>
      <c r="BD36" s="1171"/>
      <c r="BE36" s="1171"/>
      <c r="BF36" s="1172"/>
    </row>
    <row r="37" spans="2:58" ht="20.25" customHeight="1" x14ac:dyDescent="0.3">
      <c r="B37" s="1176">
        <f>B34+1</f>
        <v>6</v>
      </c>
      <c r="C37" s="1178"/>
      <c r="D37" s="1179"/>
      <c r="E37" s="1180"/>
      <c r="F37" s="469"/>
      <c r="G37" s="1082"/>
      <c r="H37" s="1085"/>
      <c r="I37" s="1086"/>
      <c r="J37" s="1086"/>
      <c r="K37" s="1087"/>
      <c r="L37" s="1089"/>
      <c r="M37" s="1090"/>
      <c r="N37" s="1090"/>
      <c r="O37" s="1091"/>
      <c r="P37" s="1098" t="s">
        <v>215</v>
      </c>
      <c r="Q37" s="1099"/>
      <c r="R37" s="1100"/>
      <c r="S37" s="458"/>
      <c r="T37" s="459"/>
      <c r="U37" s="459"/>
      <c r="V37" s="459"/>
      <c r="W37" s="459"/>
      <c r="X37" s="459"/>
      <c r="Y37" s="460"/>
      <c r="Z37" s="458"/>
      <c r="AA37" s="459"/>
      <c r="AB37" s="459"/>
      <c r="AC37" s="459"/>
      <c r="AD37" s="459"/>
      <c r="AE37" s="459"/>
      <c r="AF37" s="460"/>
      <c r="AG37" s="458"/>
      <c r="AH37" s="459"/>
      <c r="AI37" s="459"/>
      <c r="AJ37" s="459"/>
      <c r="AK37" s="459"/>
      <c r="AL37" s="459"/>
      <c r="AM37" s="460"/>
      <c r="AN37" s="458"/>
      <c r="AO37" s="459"/>
      <c r="AP37" s="459"/>
      <c r="AQ37" s="459"/>
      <c r="AR37" s="459"/>
      <c r="AS37" s="459"/>
      <c r="AT37" s="460"/>
      <c r="AU37" s="458"/>
      <c r="AV37" s="459"/>
      <c r="AW37" s="459"/>
      <c r="AX37" s="1127"/>
      <c r="AY37" s="1128"/>
      <c r="AZ37" s="1129"/>
      <c r="BA37" s="1130"/>
      <c r="BB37" s="1164"/>
      <c r="BC37" s="1165"/>
      <c r="BD37" s="1165"/>
      <c r="BE37" s="1165"/>
      <c r="BF37" s="1166"/>
    </row>
    <row r="38" spans="2:58" ht="20.25" customHeight="1" x14ac:dyDescent="0.3">
      <c r="B38" s="1176"/>
      <c r="C38" s="1181"/>
      <c r="D38" s="1182"/>
      <c r="E38" s="1183"/>
      <c r="F38" s="461"/>
      <c r="G38" s="1083"/>
      <c r="H38" s="1088"/>
      <c r="I38" s="1086"/>
      <c r="J38" s="1086"/>
      <c r="K38" s="1087"/>
      <c r="L38" s="1092"/>
      <c r="M38" s="1093"/>
      <c r="N38" s="1093"/>
      <c r="O38" s="1094"/>
      <c r="P38" s="1136" t="s">
        <v>216</v>
      </c>
      <c r="Q38" s="1137"/>
      <c r="R38" s="1138"/>
      <c r="S38" s="462" t="str">
        <f>IF(S37="","",VLOOKUP(S37,'シフト記号表（勤務時間帯）'!$C$6:$K$35,9,FALSE))</f>
        <v/>
      </c>
      <c r="T38" s="463" t="str">
        <f>IF(T37="","",VLOOKUP(T37,'シフト記号表（勤務時間帯）'!$C$6:$K$35,9,FALSE))</f>
        <v/>
      </c>
      <c r="U38" s="463" t="str">
        <f>IF(U37="","",VLOOKUP(U37,'シフト記号表（勤務時間帯）'!$C$6:$K$35,9,FALSE))</f>
        <v/>
      </c>
      <c r="V38" s="463" t="str">
        <f>IF(V37="","",VLOOKUP(V37,'シフト記号表（勤務時間帯）'!$C$6:$K$35,9,FALSE))</f>
        <v/>
      </c>
      <c r="W38" s="463" t="str">
        <f>IF(W37="","",VLOOKUP(W37,'シフト記号表（勤務時間帯）'!$C$6:$K$35,9,FALSE))</f>
        <v/>
      </c>
      <c r="X38" s="463" t="str">
        <f>IF(X37="","",VLOOKUP(X37,'シフト記号表（勤務時間帯）'!$C$6:$K$35,9,FALSE))</f>
        <v/>
      </c>
      <c r="Y38" s="464" t="str">
        <f>IF(Y37="","",VLOOKUP(Y37,'シフト記号表（勤務時間帯）'!$C$6:$K$35,9,FALSE))</f>
        <v/>
      </c>
      <c r="Z38" s="462" t="str">
        <f>IF(Z37="","",VLOOKUP(Z37,'シフト記号表（勤務時間帯）'!$C$6:$K$35,9,FALSE))</f>
        <v/>
      </c>
      <c r="AA38" s="463" t="str">
        <f>IF(AA37="","",VLOOKUP(AA37,'シフト記号表（勤務時間帯）'!$C$6:$K$35,9,FALSE))</f>
        <v/>
      </c>
      <c r="AB38" s="463" t="str">
        <f>IF(AB37="","",VLOOKUP(AB37,'シフト記号表（勤務時間帯）'!$C$6:$K$35,9,FALSE))</f>
        <v/>
      </c>
      <c r="AC38" s="463" t="str">
        <f>IF(AC37="","",VLOOKUP(AC37,'シフト記号表（勤務時間帯）'!$C$6:$K$35,9,FALSE))</f>
        <v/>
      </c>
      <c r="AD38" s="463" t="str">
        <f>IF(AD37="","",VLOOKUP(AD37,'シフト記号表（勤務時間帯）'!$C$6:$K$35,9,FALSE))</f>
        <v/>
      </c>
      <c r="AE38" s="463" t="str">
        <f>IF(AE37="","",VLOOKUP(AE37,'シフト記号表（勤務時間帯）'!$C$6:$K$35,9,FALSE))</f>
        <v/>
      </c>
      <c r="AF38" s="464" t="str">
        <f>IF(AF37="","",VLOOKUP(AF37,'シフト記号表（勤務時間帯）'!$C$6:$K$35,9,FALSE))</f>
        <v/>
      </c>
      <c r="AG38" s="462" t="str">
        <f>IF(AG37="","",VLOOKUP(AG37,'シフト記号表（勤務時間帯）'!$C$6:$K$35,9,FALSE))</f>
        <v/>
      </c>
      <c r="AH38" s="463" t="str">
        <f>IF(AH37="","",VLOOKUP(AH37,'シフト記号表（勤務時間帯）'!$C$6:$K$35,9,FALSE))</f>
        <v/>
      </c>
      <c r="AI38" s="463" t="str">
        <f>IF(AI37="","",VLOOKUP(AI37,'シフト記号表（勤務時間帯）'!$C$6:$K$35,9,FALSE))</f>
        <v/>
      </c>
      <c r="AJ38" s="463" t="str">
        <f>IF(AJ37="","",VLOOKUP(AJ37,'シフト記号表（勤務時間帯）'!$C$6:$K$35,9,FALSE))</f>
        <v/>
      </c>
      <c r="AK38" s="463" t="str">
        <f>IF(AK37="","",VLOOKUP(AK37,'シフト記号表（勤務時間帯）'!$C$6:$K$35,9,FALSE))</f>
        <v/>
      </c>
      <c r="AL38" s="463" t="str">
        <f>IF(AL37="","",VLOOKUP(AL37,'シフト記号表（勤務時間帯）'!$C$6:$K$35,9,FALSE))</f>
        <v/>
      </c>
      <c r="AM38" s="464" t="str">
        <f>IF(AM37="","",VLOOKUP(AM37,'シフト記号表（勤務時間帯）'!$C$6:$K$35,9,FALSE))</f>
        <v/>
      </c>
      <c r="AN38" s="462" t="str">
        <f>IF(AN37="","",VLOOKUP(AN37,'シフト記号表（勤務時間帯）'!$C$6:$K$35,9,FALSE))</f>
        <v/>
      </c>
      <c r="AO38" s="463" t="str">
        <f>IF(AO37="","",VLOOKUP(AO37,'シフト記号表（勤務時間帯）'!$C$6:$K$35,9,FALSE))</f>
        <v/>
      </c>
      <c r="AP38" s="463" t="str">
        <f>IF(AP37="","",VLOOKUP(AP37,'シフト記号表（勤務時間帯）'!$C$6:$K$35,9,FALSE))</f>
        <v/>
      </c>
      <c r="AQ38" s="463" t="str">
        <f>IF(AQ37="","",VLOOKUP(AQ37,'シフト記号表（勤務時間帯）'!$C$6:$K$35,9,FALSE))</f>
        <v/>
      </c>
      <c r="AR38" s="463" t="str">
        <f>IF(AR37="","",VLOOKUP(AR37,'シフト記号表（勤務時間帯）'!$C$6:$K$35,9,FALSE))</f>
        <v/>
      </c>
      <c r="AS38" s="463" t="str">
        <f>IF(AS37="","",VLOOKUP(AS37,'シフト記号表（勤務時間帯）'!$C$6:$K$35,9,FALSE))</f>
        <v/>
      </c>
      <c r="AT38" s="464" t="str">
        <f>IF(AT37="","",VLOOKUP(AT37,'シフト記号表（勤務時間帯）'!$C$6:$K$35,9,FALSE))</f>
        <v/>
      </c>
      <c r="AU38" s="462" t="str">
        <f>IF(AU37="","",VLOOKUP(AU37,'シフト記号表（勤務時間帯）'!$C$6:$K$35,9,FALSE))</f>
        <v/>
      </c>
      <c r="AV38" s="463" t="str">
        <f>IF(AV37="","",VLOOKUP(AV37,'シフト記号表（勤務時間帯）'!$C$6:$K$35,9,FALSE))</f>
        <v/>
      </c>
      <c r="AW38" s="463" t="str">
        <f>IF(AW37="","",VLOOKUP(AW37,'シフト記号表（勤務時間帯）'!$C$6:$K$35,9,FALSE))</f>
        <v/>
      </c>
      <c r="AX38" s="1139">
        <f>IF($BB$3="４週",SUM(S38:AT38),IF($BB$3="暦月",SUM(S38:AW38),""))</f>
        <v>0</v>
      </c>
      <c r="AY38" s="1140"/>
      <c r="AZ38" s="1141">
        <f>IF($BB$3="４週",AX38/4,IF($BB$3="暦月",'【標準様式1】勤務形態一覧（1枚版）'!AX38/('【標準様式1】勤務形態一覧（1枚版）'!$BB$8/7),""))</f>
        <v>0</v>
      </c>
      <c r="BA38" s="1142"/>
      <c r="BB38" s="1167"/>
      <c r="BC38" s="1168"/>
      <c r="BD38" s="1168"/>
      <c r="BE38" s="1168"/>
      <c r="BF38" s="1169"/>
    </row>
    <row r="39" spans="2:58" ht="20.25" customHeight="1" x14ac:dyDescent="0.3">
      <c r="B39" s="1176"/>
      <c r="C39" s="1184"/>
      <c r="D39" s="1185"/>
      <c r="E39" s="1186"/>
      <c r="F39" s="461">
        <f>C37</f>
        <v>0</v>
      </c>
      <c r="G39" s="1084"/>
      <c r="H39" s="1088"/>
      <c r="I39" s="1086"/>
      <c r="J39" s="1086"/>
      <c r="K39" s="1087"/>
      <c r="L39" s="1095"/>
      <c r="M39" s="1096"/>
      <c r="N39" s="1096"/>
      <c r="O39" s="1097"/>
      <c r="P39" s="1173" t="s">
        <v>217</v>
      </c>
      <c r="Q39" s="1174"/>
      <c r="R39" s="1175"/>
      <c r="S39" s="466" t="str">
        <f>IF(S37="","",VLOOKUP(S37,'シフト記号表（勤務時間帯）'!$C$6:$U$35,19,FALSE))</f>
        <v/>
      </c>
      <c r="T39" s="467" t="str">
        <f>IF(T37="","",VLOOKUP(T37,'シフト記号表（勤務時間帯）'!$C$6:$U$35,19,FALSE))</f>
        <v/>
      </c>
      <c r="U39" s="467" t="str">
        <f>IF(U37="","",VLOOKUP(U37,'シフト記号表（勤務時間帯）'!$C$6:$U$35,19,FALSE))</f>
        <v/>
      </c>
      <c r="V39" s="467" t="str">
        <f>IF(V37="","",VLOOKUP(V37,'シフト記号表（勤務時間帯）'!$C$6:$U$35,19,FALSE))</f>
        <v/>
      </c>
      <c r="W39" s="467" t="str">
        <f>IF(W37="","",VLOOKUP(W37,'シフト記号表（勤務時間帯）'!$C$6:$U$35,19,FALSE))</f>
        <v/>
      </c>
      <c r="X39" s="467" t="str">
        <f>IF(X37="","",VLOOKUP(X37,'シフト記号表（勤務時間帯）'!$C$6:$U$35,19,FALSE))</f>
        <v/>
      </c>
      <c r="Y39" s="468" t="str">
        <f>IF(Y37="","",VLOOKUP(Y37,'シフト記号表（勤務時間帯）'!$C$6:$U$35,19,FALSE))</f>
        <v/>
      </c>
      <c r="Z39" s="466" t="str">
        <f>IF(Z37="","",VLOOKUP(Z37,'シフト記号表（勤務時間帯）'!$C$6:$U$35,19,FALSE))</f>
        <v/>
      </c>
      <c r="AA39" s="467" t="str">
        <f>IF(AA37="","",VLOOKUP(AA37,'シフト記号表（勤務時間帯）'!$C$6:$U$35,19,FALSE))</f>
        <v/>
      </c>
      <c r="AB39" s="467" t="str">
        <f>IF(AB37="","",VLOOKUP(AB37,'シフト記号表（勤務時間帯）'!$C$6:$U$35,19,FALSE))</f>
        <v/>
      </c>
      <c r="AC39" s="467" t="str">
        <f>IF(AC37="","",VLOOKUP(AC37,'シフト記号表（勤務時間帯）'!$C$6:$U$35,19,FALSE))</f>
        <v/>
      </c>
      <c r="AD39" s="467" t="str">
        <f>IF(AD37="","",VLOOKUP(AD37,'シフト記号表（勤務時間帯）'!$C$6:$U$35,19,FALSE))</f>
        <v/>
      </c>
      <c r="AE39" s="467" t="str">
        <f>IF(AE37="","",VLOOKUP(AE37,'シフト記号表（勤務時間帯）'!$C$6:$U$35,19,FALSE))</f>
        <v/>
      </c>
      <c r="AF39" s="468" t="str">
        <f>IF(AF37="","",VLOOKUP(AF37,'シフト記号表（勤務時間帯）'!$C$6:$U$35,19,FALSE))</f>
        <v/>
      </c>
      <c r="AG39" s="466" t="str">
        <f>IF(AG37="","",VLOOKUP(AG37,'シフト記号表（勤務時間帯）'!$C$6:$U$35,19,FALSE))</f>
        <v/>
      </c>
      <c r="AH39" s="467" t="str">
        <f>IF(AH37="","",VLOOKUP(AH37,'シフト記号表（勤務時間帯）'!$C$6:$U$35,19,FALSE))</f>
        <v/>
      </c>
      <c r="AI39" s="467" t="str">
        <f>IF(AI37="","",VLOOKUP(AI37,'シフト記号表（勤務時間帯）'!$C$6:$U$35,19,FALSE))</f>
        <v/>
      </c>
      <c r="AJ39" s="467" t="str">
        <f>IF(AJ37="","",VLOOKUP(AJ37,'シフト記号表（勤務時間帯）'!$C$6:$U$35,19,FALSE))</f>
        <v/>
      </c>
      <c r="AK39" s="467" t="str">
        <f>IF(AK37="","",VLOOKUP(AK37,'シフト記号表（勤務時間帯）'!$C$6:$U$35,19,FALSE))</f>
        <v/>
      </c>
      <c r="AL39" s="467" t="str">
        <f>IF(AL37="","",VLOOKUP(AL37,'シフト記号表（勤務時間帯）'!$C$6:$U$35,19,FALSE))</f>
        <v/>
      </c>
      <c r="AM39" s="468" t="str">
        <f>IF(AM37="","",VLOOKUP(AM37,'シフト記号表（勤務時間帯）'!$C$6:$U$35,19,FALSE))</f>
        <v/>
      </c>
      <c r="AN39" s="466" t="str">
        <f>IF(AN37="","",VLOOKUP(AN37,'シフト記号表（勤務時間帯）'!$C$6:$U$35,19,FALSE))</f>
        <v/>
      </c>
      <c r="AO39" s="467" t="str">
        <f>IF(AO37="","",VLOOKUP(AO37,'シフト記号表（勤務時間帯）'!$C$6:$U$35,19,FALSE))</f>
        <v/>
      </c>
      <c r="AP39" s="467" t="str">
        <f>IF(AP37="","",VLOOKUP(AP37,'シフト記号表（勤務時間帯）'!$C$6:$U$35,19,FALSE))</f>
        <v/>
      </c>
      <c r="AQ39" s="467" t="str">
        <f>IF(AQ37="","",VLOOKUP(AQ37,'シフト記号表（勤務時間帯）'!$C$6:$U$35,19,FALSE))</f>
        <v/>
      </c>
      <c r="AR39" s="467" t="str">
        <f>IF(AR37="","",VLOOKUP(AR37,'シフト記号表（勤務時間帯）'!$C$6:$U$35,19,FALSE))</f>
        <v/>
      </c>
      <c r="AS39" s="467" t="str">
        <f>IF(AS37="","",VLOOKUP(AS37,'シフト記号表（勤務時間帯）'!$C$6:$U$35,19,FALSE))</f>
        <v/>
      </c>
      <c r="AT39" s="468" t="str">
        <f>IF(AT37="","",VLOOKUP(AT37,'シフト記号表（勤務時間帯）'!$C$6:$U$35,19,FALSE))</f>
        <v/>
      </c>
      <c r="AU39" s="466" t="str">
        <f>IF(AU37="","",VLOOKUP(AU37,'シフト記号表（勤務時間帯）'!$C$6:$U$35,19,FALSE))</f>
        <v/>
      </c>
      <c r="AV39" s="467" t="str">
        <f>IF(AV37="","",VLOOKUP(AV37,'シフト記号表（勤務時間帯）'!$C$6:$U$35,19,FALSE))</f>
        <v/>
      </c>
      <c r="AW39" s="467" t="str">
        <f>IF(AW37="","",VLOOKUP(AW37,'シフト記号表（勤務時間帯）'!$C$6:$U$35,19,FALSE))</f>
        <v/>
      </c>
      <c r="AX39" s="1146">
        <f>IF($BB$3="４週",SUM(S39:AT39),IF($BB$3="暦月",SUM(S39:AW39),""))</f>
        <v>0</v>
      </c>
      <c r="AY39" s="1147"/>
      <c r="AZ39" s="1148">
        <f>IF($BB$3="４週",AX39/4,IF($BB$3="暦月",'【標準様式1】勤務形態一覧（1枚版）'!AX39/('【標準様式1】勤務形態一覧（1枚版）'!$BB$8/7),""))</f>
        <v>0</v>
      </c>
      <c r="BA39" s="1149"/>
      <c r="BB39" s="1170"/>
      <c r="BC39" s="1171"/>
      <c r="BD39" s="1171"/>
      <c r="BE39" s="1171"/>
      <c r="BF39" s="1172"/>
    </row>
    <row r="40" spans="2:58" ht="20.25" customHeight="1" x14ac:dyDescent="0.3">
      <c r="B40" s="1176">
        <f>B37+1</f>
        <v>7</v>
      </c>
      <c r="C40" s="1178"/>
      <c r="D40" s="1179"/>
      <c r="E40" s="1180"/>
      <c r="F40" s="469"/>
      <c r="G40" s="1082"/>
      <c r="H40" s="1085"/>
      <c r="I40" s="1086"/>
      <c r="J40" s="1086"/>
      <c r="K40" s="1087"/>
      <c r="L40" s="1089"/>
      <c r="M40" s="1090"/>
      <c r="N40" s="1090"/>
      <c r="O40" s="1091"/>
      <c r="P40" s="1098" t="s">
        <v>215</v>
      </c>
      <c r="Q40" s="1099"/>
      <c r="R40" s="1100"/>
      <c r="S40" s="458"/>
      <c r="T40" s="459"/>
      <c r="U40" s="459"/>
      <c r="V40" s="459"/>
      <c r="W40" s="459"/>
      <c r="X40" s="459"/>
      <c r="Y40" s="460"/>
      <c r="Z40" s="458"/>
      <c r="AA40" s="459"/>
      <c r="AB40" s="459"/>
      <c r="AC40" s="459"/>
      <c r="AD40" s="459"/>
      <c r="AE40" s="459"/>
      <c r="AF40" s="460"/>
      <c r="AG40" s="458"/>
      <c r="AH40" s="459"/>
      <c r="AI40" s="459"/>
      <c r="AJ40" s="459"/>
      <c r="AK40" s="459"/>
      <c r="AL40" s="459"/>
      <c r="AM40" s="460"/>
      <c r="AN40" s="458"/>
      <c r="AO40" s="459"/>
      <c r="AP40" s="459"/>
      <c r="AQ40" s="459"/>
      <c r="AR40" s="459"/>
      <c r="AS40" s="459"/>
      <c r="AT40" s="460"/>
      <c r="AU40" s="458"/>
      <c r="AV40" s="459"/>
      <c r="AW40" s="459"/>
      <c r="AX40" s="1127"/>
      <c r="AY40" s="1128"/>
      <c r="AZ40" s="1129"/>
      <c r="BA40" s="1130"/>
      <c r="BB40" s="1164"/>
      <c r="BC40" s="1165"/>
      <c r="BD40" s="1165"/>
      <c r="BE40" s="1165"/>
      <c r="BF40" s="1166"/>
    </row>
    <row r="41" spans="2:58" ht="20.25" customHeight="1" x14ac:dyDescent="0.3">
      <c r="B41" s="1176"/>
      <c r="C41" s="1181"/>
      <c r="D41" s="1182"/>
      <c r="E41" s="1183"/>
      <c r="F41" s="461"/>
      <c r="G41" s="1083"/>
      <c r="H41" s="1088"/>
      <c r="I41" s="1086"/>
      <c r="J41" s="1086"/>
      <c r="K41" s="1087"/>
      <c r="L41" s="1092"/>
      <c r="M41" s="1093"/>
      <c r="N41" s="1093"/>
      <c r="O41" s="1094"/>
      <c r="P41" s="1136" t="s">
        <v>216</v>
      </c>
      <c r="Q41" s="1137"/>
      <c r="R41" s="1138"/>
      <c r="S41" s="462" t="str">
        <f>IF(S40="","",VLOOKUP(S40,'シフト記号表（勤務時間帯）'!$C$6:$K$35,9,FALSE))</f>
        <v/>
      </c>
      <c r="T41" s="463" t="str">
        <f>IF(T40="","",VLOOKUP(T40,'シフト記号表（勤務時間帯）'!$C$6:$K$35,9,FALSE))</f>
        <v/>
      </c>
      <c r="U41" s="463" t="str">
        <f>IF(U40="","",VLOOKUP(U40,'シフト記号表（勤務時間帯）'!$C$6:$K$35,9,FALSE))</f>
        <v/>
      </c>
      <c r="V41" s="463" t="str">
        <f>IF(V40="","",VLOOKUP(V40,'シフト記号表（勤務時間帯）'!$C$6:$K$35,9,FALSE))</f>
        <v/>
      </c>
      <c r="W41" s="463" t="str">
        <f>IF(W40="","",VLOOKUP(W40,'シフト記号表（勤務時間帯）'!$C$6:$K$35,9,FALSE))</f>
        <v/>
      </c>
      <c r="X41" s="463" t="str">
        <f>IF(X40="","",VLOOKUP(X40,'シフト記号表（勤務時間帯）'!$C$6:$K$35,9,FALSE))</f>
        <v/>
      </c>
      <c r="Y41" s="464" t="str">
        <f>IF(Y40="","",VLOOKUP(Y40,'シフト記号表（勤務時間帯）'!$C$6:$K$35,9,FALSE))</f>
        <v/>
      </c>
      <c r="Z41" s="462" t="str">
        <f>IF(Z40="","",VLOOKUP(Z40,'シフト記号表（勤務時間帯）'!$C$6:$K$35,9,FALSE))</f>
        <v/>
      </c>
      <c r="AA41" s="463" t="str">
        <f>IF(AA40="","",VLOOKUP(AA40,'シフト記号表（勤務時間帯）'!$C$6:$K$35,9,FALSE))</f>
        <v/>
      </c>
      <c r="AB41" s="463" t="str">
        <f>IF(AB40="","",VLOOKUP(AB40,'シフト記号表（勤務時間帯）'!$C$6:$K$35,9,FALSE))</f>
        <v/>
      </c>
      <c r="AC41" s="463" t="str">
        <f>IF(AC40="","",VLOOKUP(AC40,'シフト記号表（勤務時間帯）'!$C$6:$K$35,9,FALSE))</f>
        <v/>
      </c>
      <c r="AD41" s="463" t="str">
        <f>IF(AD40="","",VLOOKUP(AD40,'シフト記号表（勤務時間帯）'!$C$6:$K$35,9,FALSE))</f>
        <v/>
      </c>
      <c r="AE41" s="463" t="str">
        <f>IF(AE40="","",VLOOKUP(AE40,'シフト記号表（勤務時間帯）'!$C$6:$K$35,9,FALSE))</f>
        <v/>
      </c>
      <c r="AF41" s="464" t="str">
        <f>IF(AF40="","",VLOOKUP(AF40,'シフト記号表（勤務時間帯）'!$C$6:$K$35,9,FALSE))</f>
        <v/>
      </c>
      <c r="AG41" s="462" t="str">
        <f>IF(AG40="","",VLOOKUP(AG40,'シフト記号表（勤務時間帯）'!$C$6:$K$35,9,FALSE))</f>
        <v/>
      </c>
      <c r="AH41" s="463" t="str">
        <f>IF(AH40="","",VLOOKUP(AH40,'シフト記号表（勤務時間帯）'!$C$6:$K$35,9,FALSE))</f>
        <v/>
      </c>
      <c r="AI41" s="463" t="str">
        <f>IF(AI40="","",VLOOKUP(AI40,'シフト記号表（勤務時間帯）'!$C$6:$K$35,9,FALSE))</f>
        <v/>
      </c>
      <c r="AJ41" s="463" t="str">
        <f>IF(AJ40="","",VLOOKUP(AJ40,'シフト記号表（勤務時間帯）'!$C$6:$K$35,9,FALSE))</f>
        <v/>
      </c>
      <c r="AK41" s="463" t="str">
        <f>IF(AK40="","",VLOOKUP(AK40,'シフト記号表（勤務時間帯）'!$C$6:$K$35,9,FALSE))</f>
        <v/>
      </c>
      <c r="AL41" s="463" t="str">
        <f>IF(AL40="","",VLOOKUP(AL40,'シフト記号表（勤務時間帯）'!$C$6:$K$35,9,FALSE))</f>
        <v/>
      </c>
      <c r="AM41" s="464" t="str">
        <f>IF(AM40="","",VLOOKUP(AM40,'シフト記号表（勤務時間帯）'!$C$6:$K$35,9,FALSE))</f>
        <v/>
      </c>
      <c r="AN41" s="462" t="str">
        <f>IF(AN40="","",VLOOKUP(AN40,'シフト記号表（勤務時間帯）'!$C$6:$K$35,9,FALSE))</f>
        <v/>
      </c>
      <c r="AO41" s="463" t="str">
        <f>IF(AO40="","",VLOOKUP(AO40,'シフト記号表（勤務時間帯）'!$C$6:$K$35,9,FALSE))</f>
        <v/>
      </c>
      <c r="AP41" s="463" t="str">
        <f>IF(AP40="","",VLOOKUP(AP40,'シフト記号表（勤務時間帯）'!$C$6:$K$35,9,FALSE))</f>
        <v/>
      </c>
      <c r="AQ41" s="463" t="str">
        <f>IF(AQ40="","",VLOOKUP(AQ40,'シフト記号表（勤務時間帯）'!$C$6:$K$35,9,FALSE))</f>
        <v/>
      </c>
      <c r="AR41" s="463" t="str">
        <f>IF(AR40="","",VLOOKUP(AR40,'シフト記号表（勤務時間帯）'!$C$6:$K$35,9,FALSE))</f>
        <v/>
      </c>
      <c r="AS41" s="463" t="str">
        <f>IF(AS40="","",VLOOKUP(AS40,'シフト記号表（勤務時間帯）'!$C$6:$K$35,9,FALSE))</f>
        <v/>
      </c>
      <c r="AT41" s="464" t="str">
        <f>IF(AT40="","",VLOOKUP(AT40,'シフト記号表（勤務時間帯）'!$C$6:$K$35,9,FALSE))</f>
        <v/>
      </c>
      <c r="AU41" s="462" t="str">
        <f>IF(AU40="","",VLOOKUP(AU40,'シフト記号表（勤務時間帯）'!$C$6:$K$35,9,FALSE))</f>
        <v/>
      </c>
      <c r="AV41" s="463" t="str">
        <f>IF(AV40="","",VLOOKUP(AV40,'シフト記号表（勤務時間帯）'!$C$6:$K$35,9,FALSE))</f>
        <v/>
      </c>
      <c r="AW41" s="463" t="str">
        <f>IF(AW40="","",VLOOKUP(AW40,'シフト記号表（勤務時間帯）'!$C$6:$K$35,9,FALSE))</f>
        <v/>
      </c>
      <c r="AX41" s="1139">
        <f>IF($BB$3="４週",SUM(S41:AT41),IF($BB$3="暦月",SUM(S41:AW41),""))</f>
        <v>0</v>
      </c>
      <c r="AY41" s="1140"/>
      <c r="AZ41" s="1141">
        <f>IF($BB$3="４週",AX41/4,IF($BB$3="暦月",'【標準様式1】勤務形態一覧（1枚版）'!AX41/('【標準様式1】勤務形態一覧（1枚版）'!$BB$8/7),""))</f>
        <v>0</v>
      </c>
      <c r="BA41" s="1142"/>
      <c r="BB41" s="1167"/>
      <c r="BC41" s="1168"/>
      <c r="BD41" s="1168"/>
      <c r="BE41" s="1168"/>
      <c r="BF41" s="1169"/>
    </row>
    <row r="42" spans="2:58" ht="20.25" customHeight="1" x14ac:dyDescent="0.3">
      <c r="B42" s="1176"/>
      <c r="C42" s="1184"/>
      <c r="D42" s="1185"/>
      <c r="E42" s="1186"/>
      <c r="F42" s="461">
        <f>C40</f>
        <v>0</v>
      </c>
      <c r="G42" s="1084"/>
      <c r="H42" s="1088"/>
      <c r="I42" s="1086"/>
      <c r="J42" s="1086"/>
      <c r="K42" s="1087"/>
      <c r="L42" s="1095"/>
      <c r="M42" s="1096"/>
      <c r="N42" s="1096"/>
      <c r="O42" s="1097"/>
      <c r="P42" s="1173" t="s">
        <v>217</v>
      </c>
      <c r="Q42" s="1174"/>
      <c r="R42" s="1175"/>
      <c r="S42" s="466" t="str">
        <f>IF(S40="","",VLOOKUP(S40,'シフト記号表（勤務時間帯）'!$C$6:$U$35,19,FALSE))</f>
        <v/>
      </c>
      <c r="T42" s="467" t="str">
        <f>IF(T40="","",VLOOKUP(T40,'シフト記号表（勤務時間帯）'!$C$6:$U$35,19,FALSE))</f>
        <v/>
      </c>
      <c r="U42" s="467" t="str">
        <f>IF(U40="","",VLOOKUP(U40,'シフト記号表（勤務時間帯）'!$C$6:$U$35,19,FALSE))</f>
        <v/>
      </c>
      <c r="V42" s="467" t="str">
        <f>IF(V40="","",VLOOKUP(V40,'シフト記号表（勤務時間帯）'!$C$6:$U$35,19,FALSE))</f>
        <v/>
      </c>
      <c r="W42" s="467" t="str">
        <f>IF(W40="","",VLOOKUP(W40,'シフト記号表（勤務時間帯）'!$C$6:$U$35,19,FALSE))</f>
        <v/>
      </c>
      <c r="X42" s="467" t="str">
        <f>IF(X40="","",VLOOKUP(X40,'シフト記号表（勤務時間帯）'!$C$6:$U$35,19,FALSE))</f>
        <v/>
      </c>
      <c r="Y42" s="468" t="str">
        <f>IF(Y40="","",VLOOKUP(Y40,'シフト記号表（勤務時間帯）'!$C$6:$U$35,19,FALSE))</f>
        <v/>
      </c>
      <c r="Z42" s="466" t="str">
        <f>IF(Z40="","",VLOOKUP(Z40,'シフト記号表（勤務時間帯）'!$C$6:$U$35,19,FALSE))</f>
        <v/>
      </c>
      <c r="AA42" s="467" t="str">
        <f>IF(AA40="","",VLOOKUP(AA40,'シフト記号表（勤務時間帯）'!$C$6:$U$35,19,FALSE))</f>
        <v/>
      </c>
      <c r="AB42" s="467" t="str">
        <f>IF(AB40="","",VLOOKUP(AB40,'シフト記号表（勤務時間帯）'!$C$6:$U$35,19,FALSE))</f>
        <v/>
      </c>
      <c r="AC42" s="467" t="str">
        <f>IF(AC40="","",VLOOKUP(AC40,'シフト記号表（勤務時間帯）'!$C$6:$U$35,19,FALSE))</f>
        <v/>
      </c>
      <c r="AD42" s="467" t="str">
        <f>IF(AD40="","",VLOOKUP(AD40,'シフト記号表（勤務時間帯）'!$C$6:$U$35,19,FALSE))</f>
        <v/>
      </c>
      <c r="AE42" s="467" t="str">
        <f>IF(AE40="","",VLOOKUP(AE40,'シフト記号表（勤務時間帯）'!$C$6:$U$35,19,FALSE))</f>
        <v/>
      </c>
      <c r="AF42" s="468" t="str">
        <f>IF(AF40="","",VLOOKUP(AF40,'シフト記号表（勤務時間帯）'!$C$6:$U$35,19,FALSE))</f>
        <v/>
      </c>
      <c r="AG42" s="466" t="str">
        <f>IF(AG40="","",VLOOKUP(AG40,'シフト記号表（勤務時間帯）'!$C$6:$U$35,19,FALSE))</f>
        <v/>
      </c>
      <c r="AH42" s="467" t="str">
        <f>IF(AH40="","",VLOOKUP(AH40,'シフト記号表（勤務時間帯）'!$C$6:$U$35,19,FALSE))</f>
        <v/>
      </c>
      <c r="AI42" s="467" t="str">
        <f>IF(AI40="","",VLOOKUP(AI40,'シフト記号表（勤務時間帯）'!$C$6:$U$35,19,FALSE))</f>
        <v/>
      </c>
      <c r="AJ42" s="467" t="str">
        <f>IF(AJ40="","",VLOOKUP(AJ40,'シフト記号表（勤務時間帯）'!$C$6:$U$35,19,FALSE))</f>
        <v/>
      </c>
      <c r="AK42" s="467" t="str">
        <f>IF(AK40="","",VLOOKUP(AK40,'シフト記号表（勤務時間帯）'!$C$6:$U$35,19,FALSE))</f>
        <v/>
      </c>
      <c r="AL42" s="467" t="str">
        <f>IF(AL40="","",VLOOKUP(AL40,'シフト記号表（勤務時間帯）'!$C$6:$U$35,19,FALSE))</f>
        <v/>
      </c>
      <c r="AM42" s="468" t="str">
        <f>IF(AM40="","",VLOOKUP(AM40,'シフト記号表（勤務時間帯）'!$C$6:$U$35,19,FALSE))</f>
        <v/>
      </c>
      <c r="AN42" s="466" t="str">
        <f>IF(AN40="","",VLOOKUP(AN40,'シフト記号表（勤務時間帯）'!$C$6:$U$35,19,FALSE))</f>
        <v/>
      </c>
      <c r="AO42" s="467" t="str">
        <f>IF(AO40="","",VLOOKUP(AO40,'シフト記号表（勤務時間帯）'!$C$6:$U$35,19,FALSE))</f>
        <v/>
      </c>
      <c r="AP42" s="467" t="str">
        <f>IF(AP40="","",VLOOKUP(AP40,'シフト記号表（勤務時間帯）'!$C$6:$U$35,19,FALSE))</f>
        <v/>
      </c>
      <c r="AQ42" s="467" t="str">
        <f>IF(AQ40="","",VLOOKUP(AQ40,'シフト記号表（勤務時間帯）'!$C$6:$U$35,19,FALSE))</f>
        <v/>
      </c>
      <c r="AR42" s="467" t="str">
        <f>IF(AR40="","",VLOOKUP(AR40,'シフト記号表（勤務時間帯）'!$C$6:$U$35,19,FALSE))</f>
        <v/>
      </c>
      <c r="AS42" s="467" t="str">
        <f>IF(AS40="","",VLOOKUP(AS40,'シフト記号表（勤務時間帯）'!$C$6:$U$35,19,FALSE))</f>
        <v/>
      </c>
      <c r="AT42" s="468" t="str">
        <f>IF(AT40="","",VLOOKUP(AT40,'シフト記号表（勤務時間帯）'!$C$6:$U$35,19,FALSE))</f>
        <v/>
      </c>
      <c r="AU42" s="466" t="str">
        <f>IF(AU40="","",VLOOKUP(AU40,'シフト記号表（勤務時間帯）'!$C$6:$U$35,19,FALSE))</f>
        <v/>
      </c>
      <c r="AV42" s="467" t="str">
        <f>IF(AV40="","",VLOOKUP(AV40,'シフト記号表（勤務時間帯）'!$C$6:$U$35,19,FALSE))</f>
        <v/>
      </c>
      <c r="AW42" s="467" t="str">
        <f>IF(AW40="","",VLOOKUP(AW40,'シフト記号表（勤務時間帯）'!$C$6:$U$35,19,FALSE))</f>
        <v/>
      </c>
      <c r="AX42" s="1146">
        <f>IF($BB$3="４週",SUM(S42:AT42),IF($BB$3="暦月",SUM(S42:AW42),""))</f>
        <v>0</v>
      </c>
      <c r="AY42" s="1147"/>
      <c r="AZ42" s="1148">
        <f>IF($BB$3="４週",AX42/4,IF($BB$3="暦月",'【標準様式1】勤務形態一覧（1枚版）'!AX42/('【標準様式1】勤務形態一覧（1枚版）'!$BB$8/7),""))</f>
        <v>0</v>
      </c>
      <c r="BA42" s="1149"/>
      <c r="BB42" s="1170"/>
      <c r="BC42" s="1171"/>
      <c r="BD42" s="1171"/>
      <c r="BE42" s="1171"/>
      <c r="BF42" s="1172"/>
    </row>
    <row r="43" spans="2:58" ht="20.25" customHeight="1" x14ac:dyDescent="0.3">
      <c r="B43" s="1176">
        <f>B40+1</f>
        <v>8</v>
      </c>
      <c r="C43" s="1178"/>
      <c r="D43" s="1179"/>
      <c r="E43" s="1180"/>
      <c r="F43" s="469"/>
      <c r="G43" s="1082"/>
      <c r="H43" s="1085"/>
      <c r="I43" s="1086"/>
      <c r="J43" s="1086"/>
      <c r="K43" s="1087"/>
      <c r="L43" s="1089"/>
      <c r="M43" s="1090"/>
      <c r="N43" s="1090"/>
      <c r="O43" s="1091"/>
      <c r="P43" s="1098" t="s">
        <v>215</v>
      </c>
      <c r="Q43" s="1099"/>
      <c r="R43" s="1100"/>
      <c r="S43" s="458"/>
      <c r="T43" s="459"/>
      <c r="U43" s="459"/>
      <c r="V43" s="459"/>
      <c r="W43" s="459"/>
      <c r="X43" s="459"/>
      <c r="Y43" s="460"/>
      <c r="Z43" s="458"/>
      <c r="AA43" s="459"/>
      <c r="AB43" s="459"/>
      <c r="AC43" s="459"/>
      <c r="AD43" s="459"/>
      <c r="AE43" s="459"/>
      <c r="AF43" s="460"/>
      <c r="AG43" s="458"/>
      <c r="AH43" s="459"/>
      <c r="AI43" s="459"/>
      <c r="AJ43" s="459"/>
      <c r="AK43" s="459"/>
      <c r="AL43" s="459"/>
      <c r="AM43" s="460"/>
      <c r="AN43" s="458"/>
      <c r="AO43" s="459"/>
      <c r="AP43" s="459"/>
      <c r="AQ43" s="459"/>
      <c r="AR43" s="459"/>
      <c r="AS43" s="459"/>
      <c r="AT43" s="460"/>
      <c r="AU43" s="458"/>
      <c r="AV43" s="459"/>
      <c r="AW43" s="459"/>
      <c r="AX43" s="1127"/>
      <c r="AY43" s="1128"/>
      <c r="AZ43" s="1129"/>
      <c r="BA43" s="1130"/>
      <c r="BB43" s="1164"/>
      <c r="BC43" s="1165"/>
      <c r="BD43" s="1165"/>
      <c r="BE43" s="1165"/>
      <c r="BF43" s="1166"/>
    </row>
    <row r="44" spans="2:58" ht="20.25" customHeight="1" x14ac:dyDescent="0.3">
      <c r="B44" s="1176"/>
      <c r="C44" s="1181"/>
      <c r="D44" s="1182"/>
      <c r="E44" s="1183"/>
      <c r="F44" s="461"/>
      <c r="G44" s="1083"/>
      <c r="H44" s="1088"/>
      <c r="I44" s="1086"/>
      <c r="J44" s="1086"/>
      <c r="K44" s="1087"/>
      <c r="L44" s="1092"/>
      <c r="M44" s="1093"/>
      <c r="N44" s="1093"/>
      <c r="O44" s="1094"/>
      <c r="P44" s="1136" t="s">
        <v>216</v>
      </c>
      <c r="Q44" s="1137"/>
      <c r="R44" s="1138"/>
      <c r="S44" s="462" t="str">
        <f>IF(S43="","",VLOOKUP(S43,'シフト記号表（勤務時間帯）'!$C$6:$K$35,9,FALSE))</f>
        <v/>
      </c>
      <c r="T44" s="463" t="str">
        <f>IF(T43="","",VLOOKUP(T43,'シフト記号表（勤務時間帯）'!$C$6:$K$35,9,FALSE))</f>
        <v/>
      </c>
      <c r="U44" s="463" t="str">
        <f>IF(U43="","",VLOOKUP(U43,'シフト記号表（勤務時間帯）'!$C$6:$K$35,9,FALSE))</f>
        <v/>
      </c>
      <c r="V44" s="463" t="str">
        <f>IF(V43="","",VLOOKUP(V43,'シフト記号表（勤務時間帯）'!$C$6:$K$35,9,FALSE))</f>
        <v/>
      </c>
      <c r="W44" s="463" t="str">
        <f>IF(W43="","",VLOOKUP(W43,'シフト記号表（勤務時間帯）'!$C$6:$K$35,9,FALSE))</f>
        <v/>
      </c>
      <c r="X44" s="463" t="str">
        <f>IF(X43="","",VLOOKUP(X43,'シフト記号表（勤務時間帯）'!$C$6:$K$35,9,FALSE))</f>
        <v/>
      </c>
      <c r="Y44" s="464" t="str">
        <f>IF(Y43="","",VLOOKUP(Y43,'シフト記号表（勤務時間帯）'!$C$6:$K$35,9,FALSE))</f>
        <v/>
      </c>
      <c r="Z44" s="462" t="str">
        <f>IF(Z43="","",VLOOKUP(Z43,'シフト記号表（勤務時間帯）'!$C$6:$K$35,9,FALSE))</f>
        <v/>
      </c>
      <c r="AA44" s="463" t="str">
        <f>IF(AA43="","",VLOOKUP(AA43,'シフト記号表（勤務時間帯）'!$C$6:$K$35,9,FALSE))</f>
        <v/>
      </c>
      <c r="AB44" s="463" t="str">
        <f>IF(AB43="","",VLOOKUP(AB43,'シフト記号表（勤務時間帯）'!$C$6:$K$35,9,FALSE))</f>
        <v/>
      </c>
      <c r="AC44" s="463" t="str">
        <f>IF(AC43="","",VLOOKUP(AC43,'シフト記号表（勤務時間帯）'!$C$6:$K$35,9,FALSE))</f>
        <v/>
      </c>
      <c r="AD44" s="463" t="str">
        <f>IF(AD43="","",VLOOKUP(AD43,'シフト記号表（勤務時間帯）'!$C$6:$K$35,9,FALSE))</f>
        <v/>
      </c>
      <c r="AE44" s="463" t="str">
        <f>IF(AE43="","",VLOOKUP(AE43,'シフト記号表（勤務時間帯）'!$C$6:$K$35,9,FALSE))</f>
        <v/>
      </c>
      <c r="AF44" s="464" t="str">
        <f>IF(AF43="","",VLOOKUP(AF43,'シフト記号表（勤務時間帯）'!$C$6:$K$35,9,FALSE))</f>
        <v/>
      </c>
      <c r="AG44" s="462" t="str">
        <f>IF(AG43="","",VLOOKUP(AG43,'シフト記号表（勤務時間帯）'!$C$6:$K$35,9,FALSE))</f>
        <v/>
      </c>
      <c r="AH44" s="463" t="str">
        <f>IF(AH43="","",VLOOKUP(AH43,'シフト記号表（勤務時間帯）'!$C$6:$K$35,9,FALSE))</f>
        <v/>
      </c>
      <c r="AI44" s="463" t="str">
        <f>IF(AI43="","",VLOOKUP(AI43,'シフト記号表（勤務時間帯）'!$C$6:$K$35,9,FALSE))</f>
        <v/>
      </c>
      <c r="AJ44" s="463" t="str">
        <f>IF(AJ43="","",VLOOKUP(AJ43,'シフト記号表（勤務時間帯）'!$C$6:$K$35,9,FALSE))</f>
        <v/>
      </c>
      <c r="AK44" s="463" t="str">
        <f>IF(AK43="","",VLOOKUP(AK43,'シフト記号表（勤務時間帯）'!$C$6:$K$35,9,FALSE))</f>
        <v/>
      </c>
      <c r="AL44" s="463" t="str">
        <f>IF(AL43="","",VLOOKUP(AL43,'シフト記号表（勤務時間帯）'!$C$6:$K$35,9,FALSE))</f>
        <v/>
      </c>
      <c r="AM44" s="464" t="str">
        <f>IF(AM43="","",VLOOKUP(AM43,'シフト記号表（勤務時間帯）'!$C$6:$K$35,9,FALSE))</f>
        <v/>
      </c>
      <c r="AN44" s="462" t="str">
        <f>IF(AN43="","",VLOOKUP(AN43,'シフト記号表（勤務時間帯）'!$C$6:$K$35,9,FALSE))</f>
        <v/>
      </c>
      <c r="AO44" s="463" t="str">
        <f>IF(AO43="","",VLOOKUP(AO43,'シフト記号表（勤務時間帯）'!$C$6:$K$35,9,FALSE))</f>
        <v/>
      </c>
      <c r="AP44" s="463" t="str">
        <f>IF(AP43="","",VLOOKUP(AP43,'シフト記号表（勤務時間帯）'!$C$6:$K$35,9,FALSE))</f>
        <v/>
      </c>
      <c r="AQ44" s="463" t="str">
        <f>IF(AQ43="","",VLOOKUP(AQ43,'シフト記号表（勤務時間帯）'!$C$6:$K$35,9,FALSE))</f>
        <v/>
      </c>
      <c r="AR44" s="463" t="str">
        <f>IF(AR43="","",VLOOKUP(AR43,'シフト記号表（勤務時間帯）'!$C$6:$K$35,9,FALSE))</f>
        <v/>
      </c>
      <c r="AS44" s="463" t="str">
        <f>IF(AS43="","",VLOOKUP(AS43,'シフト記号表（勤務時間帯）'!$C$6:$K$35,9,FALSE))</f>
        <v/>
      </c>
      <c r="AT44" s="464" t="str">
        <f>IF(AT43="","",VLOOKUP(AT43,'シフト記号表（勤務時間帯）'!$C$6:$K$35,9,FALSE))</f>
        <v/>
      </c>
      <c r="AU44" s="462" t="str">
        <f>IF(AU43="","",VLOOKUP(AU43,'シフト記号表（勤務時間帯）'!$C$6:$K$35,9,FALSE))</f>
        <v/>
      </c>
      <c r="AV44" s="463" t="str">
        <f>IF(AV43="","",VLOOKUP(AV43,'シフト記号表（勤務時間帯）'!$C$6:$K$35,9,FALSE))</f>
        <v/>
      </c>
      <c r="AW44" s="463" t="str">
        <f>IF(AW43="","",VLOOKUP(AW43,'シフト記号表（勤務時間帯）'!$C$6:$K$35,9,FALSE))</f>
        <v/>
      </c>
      <c r="AX44" s="1139">
        <f>IF($BB$3="４週",SUM(S44:AT44),IF($BB$3="暦月",SUM(S44:AW44),""))</f>
        <v>0</v>
      </c>
      <c r="AY44" s="1140"/>
      <c r="AZ44" s="1141">
        <f>IF($BB$3="４週",AX44/4,IF($BB$3="暦月",'【標準様式1】勤務形態一覧（1枚版）'!AX44/('【標準様式1】勤務形態一覧（1枚版）'!$BB$8/7),""))</f>
        <v>0</v>
      </c>
      <c r="BA44" s="1142"/>
      <c r="BB44" s="1167"/>
      <c r="BC44" s="1168"/>
      <c r="BD44" s="1168"/>
      <c r="BE44" s="1168"/>
      <c r="BF44" s="1169"/>
    </row>
    <row r="45" spans="2:58" ht="20.25" customHeight="1" x14ac:dyDescent="0.3">
      <c r="B45" s="1176"/>
      <c r="C45" s="1184"/>
      <c r="D45" s="1185"/>
      <c r="E45" s="1186"/>
      <c r="F45" s="461">
        <f>C43</f>
        <v>0</v>
      </c>
      <c r="G45" s="1084"/>
      <c r="H45" s="1088"/>
      <c r="I45" s="1086"/>
      <c r="J45" s="1086"/>
      <c r="K45" s="1087"/>
      <c r="L45" s="1095"/>
      <c r="M45" s="1096"/>
      <c r="N45" s="1096"/>
      <c r="O45" s="1097"/>
      <c r="P45" s="1173" t="s">
        <v>217</v>
      </c>
      <c r="Q45" s="1174"/>
      <c r="R45" s="1175"/>
      <c r="S45" s="466" t="str">
        <f>IF(S43="","",VLOOKUP(S43,'シフト記号表（勤務時間帯）'!$C$6:$U$35,19,FALSE))</f>
        <v/>
      </c>
      <c r="T45" s="467" t="str">
        <f>IF(T43="","",VLOOKUP(T43,'シフト記号表（勤務時間帯）'!$C$6:$U$35,19,FALSE))</f>
        <v/>
      </c>
      <c r="U45" s="467" t="str">
        <f>IF(U43="","",VLOOKUP(U43,'シフト記号表（勤務時間帯）'!$C$6:$U$35,19,FALSE))</f>
        <v/>
      </c>
      <c r="V45" s="467" t="str">
        <f>IF(V43="","",VLOOKUP(V43,'シフト記号表（勤務時間帯）'!$C$6:$U$35,19,FALSE))</f>
        <v/>
      </c>
      <c r="W45" s="467" t="str">
        <f>IF(W43="","",VLOOKUP(W43,'シフト記号表（勤務時間帯）'!$C$6:$U$35,19,FALSE))</f>
        <v/>
      </c>
      <c r="X45" s="467" t="str">
        <f>IF(X43="","",VLOOKUP(X43,'シフト記号表（勤務時間帯）'!$C$6:$U$35,19,FALSE))</f>
        <v/>
      </c>
      <c r="Y45" s="468" t="str">
        <f>IF(Y43="","",VLOOKUP(Y43,'シフト記号表（勤務時間帯）'!$C$6:$U$35,19,FALSE))</f>
        <v/>
      </c>
      <c r="Z45" s="466" t="str">
        <f>IF(Z43="","",VLOOKUP(Z43,'シフト記号表（勤務時間帯）'!$C$6:$U$35,19,FALSE))</f>
        <v/>
      </c>
      <c r="AA45" s="467" t="str">
        <f>IF(AA43="","",VLOOKUP(AA43,'シフト記号表（勤務時間帯）'!$C$6:$U$35,19,FALSE))</f>
        <v/>
      </c>
      <c r="AB45" s="467" t="str">
        <f>IF(AB43="","",VLOOKUP(AB43,'シフト記号表（勤務時間帯）'!$C$6:$U$35,19,FALSE))</f>
        <v/>
      </c>
      <c r="AC45" s="467" t="str">
        <f>IF(AC43="","",VLOOKUP(AC43,'シフト記号表（勤務時間帯）'!$C$6:$U$35,19,FALSE))</f>
        <v/>
      </c>
      <c r="AD45" s="467" t="str">
        <f>IF(AD43="","",VLOOKUP(AD43,'シフト記号表（勤務時間帯）'!$C$6:$U$35,19,FALSE))</f>
        <v/>
      </c>
      <c r="AE45" s="467" t="str">
        <f>IF(AE43="","",VLOOKUP(AE43,'シフト記号表（勤務時間帯）'!$C$6:$U$35,19,FALSE))</f>
        <v/>
      </c>
      <c r="AF45" s="468" t="str">
        <f>IF(AF43="","",VLOOKUP(AF43,'シフト記号表（勤務時間帯）'!$C$6:$U$35,19,FALSE))</f>
        <v/>
      </c>
      <c r="AG45" s="466" t="str">
        <f>IF(AG43="","",VLOOKUP(AG43,'シフト記号表（勤務時間帯）'!$C$6:$U$35,19,FALSE))</f>
        <v/>
      </c>
      <c r="AH45" s="467" t="str">
        <f>IF(AH43="","",VLOOKUP(AH43,'シフト記号表（勤務時間帯）'!$C$6:$U$35,19,FALSE))</f>
        <v/>
      </c>
      <c r="AI45" s="467" t="str">
        <f>IF(AI43="","",VLOOKUP(AI43,'シフト記号表（勤務時間帯）'!$C$6:$U$35,19,FALSE))</f>
        <v/>
      </c>
      <c r="AJ45" s="467" t="str">
        <f>IF(AJ43="","",VLOOKUP(AJ43,'シフト記号表（勤務時間帯）'!$C$6:$U$35,19,FALSE))</f>
        <v/>
      </c>
      <c r="AK45" s="467" t="str">
        <f>IF(AK43="","",VLOOKUP(AK43,'シフト記号表（勤務時間帯）'!$C$6:$U$35,19,FALSE))</f>
        <v/>
      </c>
      <c r="AL45" s="467" t="str">
        <f>IF(AL43="","",VLOOKUP(AL43,'シフト記号表（勤務時間帯）'!$C$6:$U$35,19,FALSE))</f>
        <v/>
      </c>
      <c r="AM45" s="468" t="str">
        <f>IF(AM43="","",VLOOKUP(AM43,'シフト記号表（勤務時間帯）'!$C$6:$U$35,19,FALSE))</f>
        <v/>
      </c>
      <c r="AN45" s="466" t="str">
        <f>IF(AN43="","",VLOOKUP(AN43,'シフト記号表（勤務時間帯）'!$C$6:$U$35,19,FALSE))</f>
        <v/>
      </c>
      <c r="AO45" s="467" t="str">
        <f>IF(AO43="","",VLOOKUP(AO43,'シフト記号表（勤務時間帯）'!$C$6:$U$35,19,FALSE))</f>
        <v/>
      </c>
      <c r="AP45" s="467" t="str">
        <f>IF(AP43="","",VLOOKUP(AP43,'シフト記号表（勤務時間帯）'!$C$6:$U$35,19,FALSE))</f>
        <v/>
      </c>
      <c r="AQ45" s="467" t="str">
        <f>IF(AQ43="","",VLOOKUP(AQ43,'シフト記号表（勤務時間帯）'!$C$6:$U$35,19,FALSE))</f>
        <v/>
      </c>
      <c r="AR45" s="467" t="str">
        <f>IF(AR43="","",VLOOKUP(AR43,'シフト記号表（勤務時間帯）'!$C$6:$U$35,19,FALSE))</f>
        <v/>
      </c>
      <c r="AS45" s="467" t="str">
        <f>IF(AS43="","",VLOOKUP(AS43,'シフト記号表（勤務時間帯）'!$C$6:$U$35,19,FALSE))</f>
        <v/>
      </c>
      <c r="AT45" s="468" t="str">
        <f>IF(AT43="","",VLOOKUP(AT43,'シフト記号表（勤務時間帯）'!$C$6:$U$35,19,FALSE))</f>
        <v/>
      </c>
      <c r="AU45" s="466" t="str">
        <f>IF(AU43="","",VLOOKUP(AU43,'シフト記号表（勤務時間帯）'!$C$6:$U$35,19,FALSE))</f>
        <v/>
      </c>
      <c r="AV45" s="467" t="str">
        <f>IF(AV43="","",VLOOKUP(AV43,'シフト記号表（勤務時間帯）'!$C$6:$U$35,19,FALSE))</f>
        <v/>
      </c>
      <c r="AW45" s="467" t="str">
        <f>IF(AW43="","",VLOOKUP(AW43,'シフト記号表（勤務時間帯）'!$C$6:$U$35,19,FALSE))</f>
        <v/>
      </c>
      <c r="AX45" s="1146">
        <f>IF($BB$3="４週",SUM(S45:AT45),IF($BB$3="暦月",SUM(S45:AW45),""))</f>
        <v>0</v>
      </c>
      <c r="AY45" s="1147"/>
      <c r="AZ45" s="1148">
        <f>IF($BB$3="４週",AX45/4,IF($BB$3="暦月",'【標準様式1】勤務形態一覧（1枚版）'!AX45/('【標準様式1】勤務形態一覧（1枚版）'!$BB$8/7),""))</f>
        <v>0</v>
      </c>
      <c r="BA45" s="1149"/>
      <c r="BB45" s="1170"/>
      <c r="BC45" s="1171"/>
      <c r="BD45" s="1171"/>
      <c r="BE45" s="1171"/>
      <c r="BF45" s="1172"/>
    </row>
    <row r="46" spans="2:58" ht="20.25" customHeight="1" x14ac:dyDescent="0.3">
      <c r="B46" s="1176">
        <f>B43+1</f>
        <v>9</v>
      </c>
      <c r="C46" s="1178"/>
      <c r="D46" s="1179"/>
      <c r="E46" s="1180"/>
      <c r="F46" s="469"/>
      <c r="G46" s="1082"/>
      <c r="H46" s="1085"/>
      <c r="I46" s="1086"/>
      <c r="J46" s="1086"/>
      <c r="K46" s="1087"/>
      <c r="L46" s="1089"/>
      <c r="M46" s="1090"/>
      <c r="N46" s="1090"/>
      <c r="O46" s="1091"/>
      <c r="P46" s="1098" t="s">
        <v>215</v>
      </c>
      <c r="Q46" s="1099"/>
      <c r="R46" s="1100"/>
      <c r="S46" s="458"/>
      <c r="T46" s="459"/>
      <c r="U46" s="459"/>
      <c r="V46" s="459"/>
      <c r="W46" s="459"/>
      <c r="X46" s="459"/>
      <c r="Y46" s="460"/>
      <c r="Z46" s="458"/>
      <c r="AA46" s="459"/>
      <c r="AB46" s="459"/>
      <c r="AC46" s="459"/>
      <c r="AD46" s="459"/>
      <c r="AE46" s="459"/>
      <c r="AF46" s="460"/>
      <c r="AG46" s="458"/>
      <c r="AH46" s="459"/>
      <c r="AI46" s="459"/>
      <c r="AJ46" s="459"/>
      <c r="AK46" s="459"/>
      <c r="AL46" s="459"/>
      <c r="AM46" s="460"/>
      <c r="AN46" s="458"/>
      <c r="AO46" s="459"/>
      <c r="AP46" s="459"/>
      <c r="AQ46" s="459"/>
      <c r="AR46" s="459"/>
      <c r="AS46" s="459"/>
      <c r="AT46" s="460"/>
      <c r="AU46" s="458"/>
      <c r="AV46" s="459"/>
      <c r="AW46" s="459"/>
      <c r="AX46" s="1127"/>
      <c r="AY46" s="1128"/>
      <c r="AZ46" s="1129"/>
      <c r="BA46" s="1130"/>
      <c r="BB46" s="1164"/>
      <c r="BC46" s="1165"/>
      <c r="BD46" s="1165"/>
      <c r="BE46" s="1165"/>
      <c r="BF46" s="1166"/>
    </row>
    <row r="47" spans="2:58" ht="20.25" customHeight="1" x14ac:dyDescent="0.3">
      <c r="B47" s="1176"/>
      <c r="C47" s="1181"/>
      <c r="D47" s="1182"/>
      <c r="E47" s="1183"/>
      <c r="F47" s="461"/>
      <c r="G47" s="1083"/>
      <c r="H47" s="1088"/>
      <c r="I47" s="1086"/>
      <c r="J47" s="1086"/>
      <c r="K47" s="1087"/>
      <c r="L47" s="1092"/>
      <c r="M47" s="1093"/>
      <c r="N47" s="1093"/>
      <c r="O47" s="1094"/>
      <c r="P47" s="1136" t="s">
        <v>216</v>
      </c>
      <c r="Q47" s="1137"/>
      <c r="R47" s="1138"/>
      <c r="S47" s="462" t="str">
        <f>IF(S46="","",VLOOKUP(S46,'シフト記号表（勤務時間帯）'!$C$6:$K$35,9,FALSE))</f>
        <v/>
      </c>
      <c r="T47" s="463" t="str">
        <f>IF(T46="","",VLOOKUP(T46,'シフト記号表（勤務時間帯）'!$C$6:$K$35,9,FALSE))</f>
        <v/>
      </c>
      <c r="U47" s="463" t="str">
        <f>IF(U46="","",VLOOKUP(U46,'シフト記号表（勤務時間帯）'!$C$6:$K$35,9,FALSE))</f>
        <v/>
      </c>
      <c r="V47" s="463" t="str">
        <f>IF(V46="","",VLOOKUP(V46,'シフト記号表（勤務時間帯）'!$C$6:$K$35,9,FALSE))</f>
        <v/>
      </c>
      <c r="W47" s="463" t="str">
        <f>IF(W46="","",VLOOKUP(W46,'シフト記号表（勤務時間帯）'!$C$6:$K$35,9,FALSE))</f>
        <v/>
      </c>
      <c r="X47" s="463" t="str">
        <f>IF(X46="","",VLOOKUP(X46,'シフト記号表（勤務時間帯）'!$C$6:$K$35,9,FALSE))</f>
        <v/>
      </c>
      <c r="Y47" s="464" t="str">
        <f>IF(Y46="","",VLOOKUP(Y46,'シフト記号表（勤務時間帯）'!$C$6:$K$35,9,FALSE))</f>
        <v/>
      </c>
      <c r="Z47" s="462" t="str">
        <f>IF(Z46="","",VLOOKUP(Z46,'シフト記号表（勤務時間帯）'!$C$6:$K$35,9,FALSE))</f>
        <v/>
      </c>
      <c r="AA47" s="463" t="str">
        <f>IF(AA46="","",VLOOKUP(AA46,'シフト記号表（勤務時間帯）'!$C$6:$K$35,9,FALSE))</f>
        <v/>
      </c>
      <c r="AB47" s="463" t="str">
        <f>IF(AB46="","",VLOOKUP(AB46,'シフト記号表（勤務時間帯）'!$C$6:$K$35,9,FALSE))</f>
        <v/>
      </c>
      <c r="AC47" s="463" t="str">
        <f>IF(AC46="","",VLOOKUP(AC46,'シフト記号表（勤務時間帯）'!$C$6:$K$35,9,FALSE))</f>
        <v/>
      </c>
      <c r="AD47" s="463" t="str">
        <f>IF(AD46="","",VLOOKUP(AD46,'シフト記号表（勤務時間帯）'!$C$6:$K$35,9,FALSE))</f>
        <v/>
      </c>
      <c r="AE47" s="463" t="str">
        <f>IF(AE46="","",VLOOKUP(AE46,'シフト記号表（勤務時間帯）'!$C$6:$K$35,9,FALSE))</f>
        <v/>
      </c>
      <c r="AF47" s="464" t="str">
        <f>IF(AF46="","",VLOOKUP(AF46,'シフト記号表（勤務時間帯）'!$C$6:$K$35,9,FALSE))</f>
        <v/>
      </c>
      <c r="AG47" s="462" t="str">
        <f>IF(AG46="","",VLOOKUP(AG46,'シフト記号表（勤務時間帯）'!$C$6:$K$35,9,FALSE))</f>
        <v/>
      </c>
      <c r="AH47" s="463" t="str">
        <f>IF(AH46="","",VLOOKUP(AH46,'シフト記号表（勤務時間帯）'!$C$6:$K$35,9,FALSE))</f>
        <v/>
      </c>
      <c r="AI47" s="463" t="str">
        <f>IF(AI46="","",VLOOKUP(AI46,'シフト記号表（勤務時間帯）'!$C$6:$K$35,9,FALSE))</f>
        <v/>
      </c>
      <c r="AJ47" s="463" t="str">
        <f>IF(AJ46="","",VLOOKUP(AJ46,'シフト記号表（勤務時間帯）'!$C$6:$K$35,9,FALSE))</f>
        <v/>
      </c>
      <c r="AK47" s="463" t="str">
        <f>IF(AK46="","",VLOOKUP(AK46,'シフト記号表（勤務時間帯）'!$C$6:$K$35,9,FALSE))</f>
        <v/>
      </c>
      <c r="AL47" s="463" t="str">
        <f>IF(AL46="","",VLOOKUP(AL46,'シフト記号表（勤務時間帯）'!$C$6:$K$35,9,FALSE))</f>
        <v/>
      </c>
      <c r="AM47" s="464" t="str">
        <f>IF(AM46="","",VLOOKUP(AM46,'シフト記号表（勤務時間帯）'!$C$6:$K$35,9,FALSE))</f>
        <v/>
      </c>
      <c r="AN47" s="462" t="str">
        <f>IF(AN46="","",VLOOKUP(AN46,'シフト記号表（勤務時間帯）'!$C$6:$K$35,9,FALSE))</f>
        <v/>
      </c>
      <c r="AO47" s="463" t="str">
        <f>IF(AO46="","",VLOOKUP(AO46,'シフト記号表（勤務時間帯）'!$C$6:$K$35,9,FALSE))</f>
        <v/>
      </c>
      <c r="AP47" s="463" t="str">
        <f>IF(AP46="","",VLOOKUP(AP46,'シフト記号表（勤務時間帯）'!$C$6:$K$35,9,FALSE))</f>
        <v/>
      </c>
      <c r="AQ47" s="463" t="str">
        <f>IF(AQ46="","",VLOOKUP(AQ46,'シフト記号表（勤務時間帯）'!$C$6:$K$35,9,FALSE))</f>
        <v/>
      </c>
      <c r="AR47" s="463" t="str">
        <f>IF(AR46="","",VLOOKUP(AR46,'シフト記号表（勤務時間帯）'!$C$6:$K$35,9,FALSE))</f>
        <v/>
      </c>
      <c r="AS47" s="463" t="str">
        <f>IF(AS46="","",VLOOKUP(AS46,'シフト記号表（勤務時間帯）'!$C$6:$K$35,9,FALSE))</f>
        <v/>
      </c>
      <c r="AT47" s="464" t="str">
        <f>IF(AT46="","",VLOOKUP(AT46,'シフト記号表（勤務時間帯）'!$C$6:$K$35,9,FALSE))</f>
        <v/>
      </c>
      <c r="AU47" s="462" t="str">
        <f>IF(AU46="","",VLOOKUP(AU46,'シフト記号表（勤務時間帯）'!$C$6:$K$35,9,FALSE))</f>
        <v/>
      </c>
      <c r="AV47" s="463" t="str">
        <f>IF(AV46="","",VLOOKUP(AV46,'シフト記号表（勤務時間帯）'!$C$6:$K$35,9,FALSE))</f>
        <v/>
      </c>
      <c r="AW47" s="463" t="str">
        <f>IF(AW46="","",VLOOKUP(AW46,'シフト記号表（勤務時間帯）'!$C$6:$K$35,9,FALSE))</f>
        <v/>
      </c>
      <c r="AX47" s="1139">
        <f>IF($BB$3="４週",SUM(S47:AT47),IF($BB$3="暦月",SUM(S47:AW47),""))</f>
        <v>0</v>
      </c>
      <c r="AY47" s="1140"/>
      <c r="AZ47" s="1141">
        <f>IF($BB$3="４週",AX47/4,IF($BB$3="暦月",'【標準様式1】勤務形態一覧（1枚版）'!AX47/('【標準様式1】勤務形態一覧（1枚版）'!$BB$8/7),""))</f>
        <v>0</v>
      </c>
      <c r="BA47" s="1142"/>
      <c r="BB47" s="1167"/>
      <c r="BC47" s="1168"/>
      <c r="BD47" s="1168"/>
      <c r="BE47" s="1168"/>
      <c r="BF47" s="1169"/>
    </row>
    <row r="48" spans="2:58" ht="20.25" customHeight="1" x14ac:dyDescent="0.3">
      <c r="B48" s="1176"/>
      <c r="C48" s="1184"/>
      <c r="D48" s="1185"/>
      <c r="E48" s="1186"/>
      <c r="F48" s="461">
        <f>C46</f>
        <v>0</v>
      </c>
      <c r="G48" s="1084"/>
      <c r="H48" s="1088"/>
      <c r="I48" s="1086"/>
      <c r="J48" s="1086"/>
      <c r="K48" s="1087"/>
      <c r="L48" s="1095"/>
      <c r="M48" s="1096"/>
      <c r="N48" s="1096"/>
      <c r="O48" s="1097"/>
      <c r="P48" s="1173" t="s">
        <v>217</v>
      </c>
      <c r="Q48" s="1174"/>
      <c r="R48" s="1175"/>
      <c r="S48" s="466" t="str">
        <f>IF(S46="","",VLOOKUP(S46,'シフト記号表（勤務時間帯）'!$C$6:$U$35,19,FALSE))</f>
        <v/>
      </c>
      <c r="T48" s="467" t="str">
        <f>IF(T46="","",VLOOKUP(T46,'シフト記号表（勤務時間帯）'!$C$6:$U$35,19,FALSE))</f>
        <v/>
      </c>
      <c r="U48" s="467" t="str">
        <f>IF(U46="","",VLOOKUP(U46,'シフト記号表（勤務時間帯）'!$C$6:$U$35,19,FALSE))</f>
        <v/>
      </c>
      <c r="V48" s="467" t="str">
        <f>IF(V46="","",VLOOKUP(V46,'シフト記号表（勤務時間帯）'!$C$6:$U$35,19,FALSE))</f>
        <v/>
      </c>
      <c r="W48" s="467" t="str">
        <f>IF(W46="","",VLOOKUP(W46,'シフト記号表（勤務時間帯）'!$C$6:$U$35,19,FALSE))</f>
        <v/>
      </c>
      <c r="X48" s="467" t="str">
        <f>IF(X46="","",VLOOKUP(X46,'シフト記号表（勤務時間帯）'!$C$6:$U$35,19,FALSE))</f>
        <v/>
      </c>
      <c r="Y48" s="468" t="str">
        <f>IF(Y46="","",VLOOKUP(Y46,'シフト記号表（勤務時間帯）'!$C$6:$U$35,19,FALSE))</f>
        <v/>
      </c>
      <c r="Z48" s="466" t="str">
        <f>IF(Z46="","",VLOOKUP(Z46,'シフト記号表（勤務時間帯）'!$C$6:$U$35,19,FALSE))</f>
        <v/>
      </c>
      <c r="AA48" s="467" t="str">
        <f>IF(AA46="","",VLOOKUP(AA46,'シフト記号表（勤務時間帯）'!$C$6:$U$35,19,FALSE))</f>
        <v/>
      </c>
      <c r="AB48" s="467" t="str">
        <f>IF(AB46="","",VLOOKUP(AB46,'シフト記号表（勤務時間帯）'!$C$6:$U$35,19,FALSE))</f>
        <v/>
      </c>
      <c r="AC48" s="467" t="str">
        <f>IF(AC46="","",VLOOKUP(AC46,'シフト記号表（勤務時間帯）'!$C$6:$U$35,19,FALSE))</f>
        <v/>
      </c>
      <c r="AD48" s="467" t="str">
        <f>IF(AD46="","",VLOOKUP(AD46,'シフト記号表（勤務時間帯）'!$C$6:$U$35,19,FALSE))</f>
        <v/>
      </c>
      <c r="AE48" s="467" t="str">
        <f>IF(AE46="","",VLOOKUP(AE46,'シフト記号表（勤務時間帯）'!$C$6:$U$35,19,FALSE))</f>
        <v/>
      </c>
      <c r="AF48" s="468" t="str">
        <f>IF(AF46="","",VLOOKUP(AF46,'シフト記号表（勤務時間帯）'!$C$6:$U$35,19,FALSE))</f>
        <v/>
      </c>
      <c r="AG48" s="466" t="str">
        <f>IF(AG46="","",VLOOKUP(AG46,'シフト記号表（勤務時間帯）'!$C$6:$U$35,19,FALSE))</f>
        <v/>
      </c>
      <c r="AH48" s="467" t="str">
        <f>IF(AH46="","",VLOOKUP(AH46,'シフト記号表（勤務時間帯）'!$C$6:$U$35,19,FALSE))</f>
        <v/>
      </c>
      <c r="AI48" s="467" t="str">
        <f>IF(AI46="","",VLOOKUP(AI46,'シフト記号表（勤務時間帯）'!$C$6:$U$35,19,FALSE))</f>
        <v/>
      </c>
      <c r="AJ48" s="467" t="str">
        <f>IF(AJ46="","",VLOOKUP(AJ46,'シフト記号表（勤務時間帯）'!$C$6:$U$35,19,FALSE))</f>
        <v/>
      </c>
      <c r="AK48" s="467" t="str">
        <f>IF(AK46="","",VLOOKUP(AK46,'シフト記号表（勤務時間帯）'!$C$6:$U$35,19,FALSE))</f>
        <v/>
      </c>
      <c r="AL48" s="467" t="str">
        <f>IF(AL46="","",VLOOKUP(AL46,'シフト記号表（勤務時間帯）'!$C$6:$U$35,19,FALSE))</f>
        <v/>
      </c>
      <c r="AM48" s="468" t="str">
        <f>IF(AM46="","",VLOOKUP(AM46,'シフト記号表（勤務時間帯）'!$C$6:$U$35,19,FALSE))</f>
        <v/>
      </c>
      <c r="AN48" s="466" t="str">
        <f>IF(AN46="","",VLOOKUP(AN46,'シフト記号表（勤務時間帯）'!$C$6:$U$35,19,FALSE))</f>
        <v/>
      </c>
      <c r="AO48" s="467" t="str">
        <f>IF(AO46="","",VLOOKUP(AO46,'シフト記号表（勤務時間帯）'!$C$6:$U$35,19,FALSE))</f>
        <v/>
      </c>
      <c r="AP48" s="467" t="str">
        <f>IF(AP46="","",VLOOKUP(AP46,'シフト記号表（勤務時間帯）'!$C$6:$U$35,19,FALSE))</f>
        <v/>
      </c>
      <c r="AQ48" s="467" t="str">
        <f>IF(AQ46="","",VLOOKUP(AQ46,'シフト記号表（勤務時間帯）'!$C$6:$U$35,19,FALSE))</f>
        <v/>
      </c>
      <c r="AR48" s="467" t="str">
        <f>IF(AR46="","",VLOOKUP(AR46,'シフト記号表（勤務時間帯）'!$C$6:$U$35,19,FALSE))</f>
        <v/>
      </c>
      <c r="AS48" s="467" t="str">
        <f>IF(AS46="","",VLOOKUP(AS46,'シフト記号表（勤務時間帯）'!$C$6:$U$35,19,FALSE))</f>
        <v/>
      </c>
      <c r="AT48" s="468" t="str">
        <f>IF(AT46="","",VLOOKUP(AT46,'シフト記号表（勤務時間帯）'!$C$6:$U$35,19,FALSE))</f>
        <v/>
      </c>
      <c r="AU48" s="466" t="str">
        <f>IF(AU46="","",VLOOKUP(AU46,'シフト記号表（勤務時間帯）'!$C$6:$U$35,19,FALSE))</f>
        <v/>
      </c>
      <c r="AV48" s="467" t="str">
        <f>IF(AV46="","",VLOOKUP(AV46,'シフト記号表（勤務時間帯）'!$C$6:$U$35,19,FALSE))</f>
        <v/>
      </c>
      <c r="AW48" s="467" t="str">
        <f>IF(AW46="","",VLOOKUP(AW46,'シフト記号表（勤務時間帯）'!$C$6:$U$35,19,FALSE))</f>
        <v/>
      </c>
      <c r="AX48" s="1146">
        <f>IF($BB$3="４週",SUM(S48:AT48),IF($BB$3="暦月",SUM(S48:AW48),""))</f>
        <v>0</v>
      </c>
      <c r="AY48" s="1147"/>
      <c r="AZ48" s="1148">
        <f>IF($BB$3="４週",AX48/4,IF($BB$3="暦月",'【標準様式1】勤務形態一覧（1枚版）'!AX48/('【標準様式1】勤務形態一覧（1枚版）'!$BB$8/7),""))</f>
        <v>0</v>
      </c>
      <c r="BA48" s="1149"/>
      <c r="BB48" s="1170"/>
      <c r="BC48" s="1171"/>
      <c r="BD48" s="1171"/>
      <c r="BE48" s="1171"/>
      <c r="BF48" s="1172"/>
    </row>
    <row r="49" spans="2:58" ht="20.25" customHeight="1" x14ac:dyDescent="0.3">
      <c r="B49" s="1176">
        <f>B46+1</f>
        <v>10</v>
      </c>
      <c r="C49" s="1178"/>
      <c r="D49" s="1179"/>
      <c r="E49" s="1180"/>
      <c r="F49" s="469"/>
      <c r="G49" s="1082"/>
      <c r="H49" s="1085"/>
      <c r="I49" s="1086"/>
      <c r="J49" s="1086"/>
      <c r="K49" s="1087"/>
      <c r="L49" s="1089"/>
      <c r="M49" s="1090"/>
      <c r="N49" s="1090"/>
      <c r="O49" s="1091"/>
      <c r="P49" s="1098" t="s">
        <v>215</v>
      </c>
      <c r="Q49" s="1099"/>
      <c r="R49" s="1100"/>
      <c r="S49" s="458"/>
      <c r="T49" s="459"/>
      <c r="U49" s="459"/>
      <c r="V49" s="459"/>
      <c r="W49" s="459"/>
      <c r="X49" s="459"/>
      <c r="Y49" s="460"/>
      <c r="Z49" s="458"/>
      <c r="AA49" s="459"/>
      <c r="AB49" s="459"/>
      <c r="AC49" s="459"/>
      <c r="AD49" s="459"/>
      <c r="AE49" s="459"/>
      <c r="AF49" s="460"/>
      <c r="AG49" s="458"/>
      <c r="AH49" s="459"/>
      <c r="AI49" s="459"/>
      <c r="AJ49" s="459"/>
      <c r="AK49" s="459"/>
      <c r="AL49" s="459"/>
      <c r="AM49" s="460"/>
      <c r="AN49" s="458"/>
      <c r="AO49" s="459"/>
      <c r="AP49" s="459"/>
      <c r="AQ49" s="459"/>
      <c r="AR49" s="459"/>
      <c r="AS49" s="459"/>
      <c r="AT49" s="460"/>
      <c r="AU49" s="458"/>
      <c r="AV49" s="459"/>
      <c r="AW49" s="459"/>
      <c r="AX49" s="1127"/>
      <c r="AY49" s="1128"/>
      <c r="AZ49" s="1129"/>
      <c r="BA49" s="1130"/>
      <c r="BB49" s="1164"/>
      <c r="BC49" s="1165"/>
      <c r="BD49" s="1165"/>
      <c r="BE49" s="1165"/>
      <c r="BF49" s="1166"/>
    </row>
    <row r="50" spans="2:58" ht="20.25" customHeight="1" x14ac:dyDescent="0.3">
      <c r="B50" s="1176"/>
      <c r="C50" s="1181"/>
      <c r="D50" s="1182"/>
      <c r="E50" s="1183"/>
      <c r="F50" s="461"/>
      <c r="G50" s="1083"/>
      <c r="H50" s="1088"/>
      <c r="I50" s="1086"/>
      <c r="J50" s="1086"/>
      <c r="K50" s="1087"/>
      <c r="L50" s="1092"/>
      <c r="M50" s="1093"/>
      <c r="N50" s="1093"/>
      <c r="O50" s="1094"/>
      <c r="P50" s="1136" t="s">
        <v>216</v>
      </c>
      <c r="Q50" s="1137"/>
      <c r="R50" s="1138"/>
      <c r="S50" s="462" t="str">
        <f>IF(S49="","",VLOOKUP(S49,'シフト記号表（勤務時間帯）'!$C$6:$K$35,9,FALSE))</f>
        <v/>
      </c>
      <c r="T50" s="463" t="str">
        <f>IF(T49="","",VLOOKUP(T49,'シフト記号表（勤務時間帯）'!$C$6:$K$35,9,FALSE))</f>
        <v/>
      </c>
      <c r="U50" s="463" t="str">
        <f>IF(U49="","",VLOOKUP(U49,'シフト記号表（勤務時間帯）'!$C$6:$K$35,9,FALSE))</f>
        <v/>
      </c>
      <c r="V50" s="463" t="str">
        <f>IF(V49="","",VLOOKUP(V49,'シフト記号表（勤務時間帯）'!$C$6:$K$35,9,FALSE))</f>
        <v/>
      </c>
      <c r="W50" s="463" t="str">
        <f>IF(W49="","",VLOOKUP(W49,'シフト記号表（勤務時間帯）'!$C$6:$K$35,9,FALSE))</f>
        <v/>
      </c>
      <c r="X50" s="463" t="str">
        <f>IF(X49="","",VLOOKUP(X49,'シフト記号表（勤務時間帯）'!$C$6:$K$35,9,FALSE))</f>
        <v/>
      </c>
      <c r="Y50" s="464" t="str">
        <f>IF(Y49="","",VLOOKUP(Y49,'シフト記号表（勤務時間帯）'!$C$6:$K$35,9,FALSE))</f>
        <v/>
      </c>
      <c r="Z50" s="462" t="str">
        <f>IF(Z49="","",VLOOKUP(Z49,'シフト記号表（勤務時間帯）'!$C$6:$K$35,9,FALSE))</f>
        <v/>
      </c>
      <c r="AA50" s="463" t="str">
        <f>IF(AA49="","",VLOOKUP(AA49,'シフト記号表（勤務時間帯）'!$C$6:$K$35,9,FALSE))</f>
        <v/>
      </c>
      <c r="AB50" s="463" t="str">
        <f>IF(AB49="","",VLOOKUP(AB49,'シフト記号表（勤務時間帯）'!$C$6:$K$35,9,FALSE))</f>
        <v/>
      </c>
      <c r="AC50" s="463" t="str">
        <f>IF(AC49="","",VLOOKUP(AC49,'シフト記号表（勤務時間帯）'!$C$6:$K$35,9,FALSE))</f>
        <v/>
      </c>
      <c r="AD50" s="463" t="str">
        <f>IF(AD49="","",VLOOKUP(AD49,'シフト記号表（勤務時間帯）'!$C$6:$K$35,9,FALSE))</f>
        <v/>
      </c>
      <c r="AE50" s="463" t="str">
        <f>IF(AE49="","",VLOOKUP(AE49,'シフト記号表（勤務時間帯）'!$C$6:$K$35,9,FALSE))</f>
        <v/>
      </c>
      <c r="AF50" s="464" t="str">
        <f>IF(AF49="","",VLOOKUP(AF49,'シフト記号表（勤務時間帯）'!$C$6:$K$35,9,FALSE))</f>
        <v/>
      </c>
      <c r="AG50" s="462" t="str">
        <f>IF(AG49="","",VLOOKUP(AG49,'シフト記号表（勤務時間帯）'!$C$6:$K$35,9,FALSE))</f>
        <v/>
      </c>
      <c r="AH50" s="463" t="str">
        <f>IF(AH49="","",VLOOKUP(AH49,'シフト記号表（勤務時間帯）'!$C$6:$K$35,9,FALSE))</f>
        <v/>
      </c>
      <c r="AI50" s="463" t="str">
        <f>IF(AI49="","",VLOOKUP(AI49,'シフト記号表（勤務時間帯）'!$C$6:$K$35,9,FALSE))</f>
        <v/>
      </c>
      <c r="AJ50" s="463" t="str">
        <f>IF(AJ49="","",VLOOKUP(AJ49,'シフト記号表（勤務時間帯）'!$C$6:$K$35,9,FALSE))</f>
        <v/>
      </c>
      <c r="AK50" s="463" t="str">
        <f>IF(AK49="","",VLOOKUP(AK49,'シフト記号表（勤務時間帯）'!$C$6:$K$35,9,FALSE))</f>
        <v/>
      </c>
      <c r="AL50" s="463" t="str">
        <f>IF(AL49="","",VLOOKUP(AL49,'シフト記号表（勤務時間帯）'!$C$6:$K$35,9,FALSE))</f>
        <v/>
      </c>
      <c r="AM50" s="464" t="str">
        <f>IF(AM49="","",VLOOKUP(AM49,'シフト記号表（勤務時間帯）'!$C$6:$K$35,9,FALSE))</f>
        <v/>
      </c>
      <c r="AN50" s="462" t="str">
        <f>IF(AN49="","",VLOOKUP(AN49,'シフト記号表（勤務時間帯）'!$C$6:$K$35,9,FALSE))</f>
        <v/>
      </c>
      <c r="AO50" s="463" t="str">
        <f>IF(AO49="","",VLOOKUP(AO49,'シフト記号表（勤務時間帯）'!$C$6:$K$35,9,FALSE))</f>
        <v/>
      </c>
      <c r="AP50" s="463" t="str">
        <f>IF(AP49="","",VLOOKUP(AP49,'シフト記号表（勤務時間帯）'!$C$6:$K$35,9,FALSE))</f>
        <v/>
      </c>
      <c r="AQ50" s="463" t="str">
        <f>IF(AQ49="","",VLOOKUP(AQ49,'シフト記号表（勤務時間帯）'!$C$6:$K$35,9,FALSE))</f>
        <v/>
      </c>
      <c r="AR50" s="463" t="str">
        <f>IF(AR49="","",VLOOKUP(AR49,'シフト記号表（勤務時間帯）'!$C$6:$K$35,9,FALSE))</f>
        <v/>
      </c>
      <c r="AS50" s="463" t="str">
        <f>IF(AS49="","",VLOOKUP(AS49,'シフト記号表（勤務時間帯）'!$C$6:$K$35,9,FALSE))</f>
        <v/>
      </c>
      <c r="AT50" s="464" t="str">
        <f>IF(AT49="","",VLOOKUP(AT49,'シフト記号表（勤務時間帯）'!$C$6:$K$35,9,FALSE))</f>
        <v/>
      </c>
      <c r="AU50" s="462" t="str">
        <f>IF(AU49="","",VLOOKUP(AU49,'シフト記号表（勤務時間帯）'!$C$6:$K$35,9,FALSE))</f>
        <v/>
      </c>
      <c r="AV50" s="463" t="str">
        <f>IF(AV49="","",VLOOKUP(AV49,'シフト記号表（勤務時間帯）'!$C$6:$K$35,9,FALSE))</f>
        <v/>
      </c>
      <c r="AW50" s="463" t="str">
        <f>IF(AW49="","",VLOOKUP(AW49,'シフト記号表（勤務時間帯）'!$C$6:$K$35,9,FALSE))</f>
        <v/>
      </c>
      <c r="AX50" s="1139">
        <f>IF($BB$3="４週",SUM(S50:AT50),IF($BB$3="暦月",SUM(S50:AW50),""))</f>
        <v>0</v>
      </c>
      <c r="AY50" s="1140"/>
      <c r="AZ50" s="1141">
        <f>IF($BB$3="４週",AX50/4,IF($BB$3="暦月",'【標準様式1】勤務形態一覧（1枚版）'!AX50/('【標準様式1】勤務形態一覧（1枚版）'!$BB$8/7),""))</f>
        <v>0</v>
      </c>
      <c r="BA50" s="1142"/>
      <c r="BB50" s="1167"/>
      <c r="BC50" s="1168"/>
      <c r="BD50" s="1168"/>
      <c r="BE50" s="1168"/>
      <c r="BF50" s="1169"/>
    </row>
    <row r="51" spans="2:58" ht="20.25" customHeight="1" x14ac:dyDescent="0.3">
      <c r="B51" s="1176"/>
      <c r="C51" s="1184"/>
      <c r="D51" s="1185"/>
      <c r="E51" s="1186"/>
      <c r="F51" s="461">
        <f>C49</f>
        <v>0</v>
      </c>
      <c r="G51" s="1084"/>
      <c r="H51" s="1088"/>
      <c r="I51" s="1086"/>
      <c r="J51" s="1086"/>
      <c r="K51" s="1087"/>
      <c r="L51" s="1095"/>
      <c r="M51" s="1096"/>
      <c r="N51" s="1096"/>
      <c r="O51" s="1097"/>
      <c r="P51" s="1173" t="s">
        <v>217</v>
      </c>
      <c r="Q51" s="1174"/>
      <c r="R51" s="1175"/>
      <c r="S51" s="466" t="str">
        <f>IF(S49="","",VLOOKUP(S49,'シフト記号表（勤務時間帯）'!$C$6:$U$35,19,FALSE))</f>
        <v/>
      </c>
      <c r="T51" s="467" t="str">
        <f>IF(T49="","",VLOOKUP(T49,'シフト記号表（勤務時間帯）'!$C$6:$U$35,19,FALSE))</f>
        <v/>
      </c>
      <c r="U51" s="467" t="str">
        <f>IF(U49="","",VLOOKUP(U49,'シフト記号表（勤務時間帯）'!$C$6:$U$35,19,FALSE))</f>
        <v/>
      </c>
      <c r="V51" s="467" t="str">
        <f>IF(V49="","",VLOOKUP(V49,'シフト記号表（勤務時間帯）'!$C$6:$U$35,19,FALSE))</f>
        <v/>
      </c>
      <c r="W51" s="467" t="str">
        <f>IF(W49="","",VLOOKUP(W49,'シフト記号表（勤務時間帯）'!$C$6:$U$35,19,FALSE))</f>
        <v/>
      </c>
      <c r="X51" s="467" t="str">
        <f>IF(X49="","",VLOOKUP(X49,'シフト記号表（勤務時間帯）'!$C$6:$U$35,19,FALSE))</f>
        <v/>
      </c>
      <c r="Y51" s="468" t="str">
        <f>IF(Y49="","",VLOOKUP(Y49,'シフト記号表（勤務時間帯）'!$C$6:$U$35,19,FALSE))</f>
        <v/>
      </c>
      <c r="Z51" s="466" t="str">
        <f>IF(Z49="","",VLOOKUP(Z49,'シフト記号表（勤務時間帯）'!$C$6:$U$35,19,FALSE))</f>
        <v/>
      </c>
      <c r="AA51" s="467" t="str">
        <f>IF(AA49="","",VLOOKUP(AA49,'シフト記号表（勤務時間帯）'!$C$6:$U$35,19,FALSE))</f>
        <v/>
      </c>
      <c r="AB51" s="467" t="str">
        <f>IF(AB49="","",VLOOKUP(AB49,'シフト記号表（勤務時間帯）'!$C$6:$U$35,19,FALSE))</f>
        <v/>
      </c>
      <c r="AC51" s="467" t="str">
        <f>IF(AC49="","",VLOOKUP(AC49,'シフト記号表（勤務時間帯）'!$C$6:$U$35,19,FALSE))</f>
        <v/>
      </c>
      <c r="AD51" s="467" t="str">
        <f>IF(AD49="","",VLOOKUP(AD49,'シフト記号表（勤務時間帯）'!$C$6:$U$35,19,FALSE))</f>
        <v/>
      </c>
      <c r="AE51" s="467" t="str">
        <f>IF(AE49="","",VLOOKUP(AE49,'シフト記号表（勤務時間帯）'!$C$6:$U$35,19,FALSE))</f>
        <v/>
      </c>
      <c r="AF51" s="468" t="str">
        <f>IF(AF49="","",VLOOKUP(AF49,'シフト記号表（勤務時間帯）'!$C$6:$U$35,19,FALSE))</f>
        <v/>
      </c>
      <c r="AG51" s="466" t="str">
        <f>IF(AG49="","",VLOOKUP(AG49,'シフト記号表（勤務時間帯）'!$C$6:$U$35,19,FALSE))</f>
        <v/>
      </c>
      <c r="AH51" s="467" t="str">
        <f>IF(AH49="","",VLOOKUP(AH49,'シフト記号表（勤務時間帯）'!$C$6:$U$35,19,FALSE))</f>
        <v/>
      </c>
      <c r="AI51" s="467" t="str">
        <f>IF(AI49="","",VLOOKUP(AI49,'シフト記号表（勤務時間帯）'!$C$6:$U$35,19,FALSE))</f>
        <v/>
      </c>
      <c r="AJ51" s="467" t="str">
        <f>IF(AJ49="","",VLOOKUP(AJ49,'シフト記号表（勤務時間帯）'!$C$6:$U$35,19,FALSE))</f>
        <v/>
      </c>
      <c r="AK51" s="467" t="str">
        <f>IF(AK49="","",VLOOKUP(AK49,'シフト記号表（勤務時間帯）'!$C$6:$U$35,19,FALSE))</f>
        <v/>
      </c>
      <c r="AL51" s="467" t="str">
        <f>IF(AL49="","",VLOOKUP(AL49,'シフト記号表（勤務時間帯）'!$C$6:$U$35,19,FALSE))</f>
        <v/>
      </c>
      <c r="AM51" s="468" t="str">
        <f>IF(AM49="","",VLOOKUP(AM49,'シフト記号表（勤務時間帯）'!$C$6:$U$35,19,FALSE))</f>
        <v/>
      </c>
      <c r="AN51" s="466" t="str">
        <f>IF(AN49="","",VLOOKUP(AN49,'シフト記号表（勤務時間帯）'!$C$6:$U$35,19,FALSE))</f>
        <v/>
      </c>
      <c r="AO51" s="467" t="str">
        <f>IF(AO49="","",VLOOKUP(AO49,'シフト記号表（勤務時間帯）'!$C$6:$U$35,19,FALSE))</f>
        <v/>
      </c>
      <c r="AP51" s="467" t="str">
        <f>IF(AP49="","",VLOOKUP(AP49,'シフト記号表（勤務時間帯）'!$C$6:$U$35,19,FALSE))</f>
        <v/>
      </c>
      <c r="AQ51" s="467" t="str">
        <f>IF(AQ49="","",VLOOKUP(AQ49,'シフト記号表（勤務時間帯）'!$C$6:$U$35,19,FALSE))</f>
        <v/>
      </c>
      <c r="AR51" s="467" t="str">
        <f>IF(AR49="","",VLOOKUP(AR49,'シフト記号表（勤務時間帯）'!$C$6:$U$35,19,FALSE))</f>
        <v/>
      </c>
      <c r="AS51" s="467" t="str">
        <f>IF(AS49="","",VLOOKUP(AS49,'シフト記号表（勤務時間帯）'!$C$6:$U$35,19,FALSE))</f>
        <v/>
      </c>
      <c r="AT51" s="468" t="str">
        <f>IF(AT49="","",VLOOKUP(AT49,'シフト記号表（勤務時間帯）'!$C$6:$U$35,19,FALSE))</f>
        <v/>
      </c>
      <c r="AU51" s="466" t="str">
        <f>IF(AU49="","",VLOOKUP(AU49,'シフト記号表（勤務時間帯）'!$C$6:$U$35,19,FALSE))</f>
        <v/>
      </c>
      <c r="AV51" s="467" t="str">
        <f>IF(AV49="","",VLOOKUP(AV49,'シフト記号表（勤務時間帯）'!$C$6:$U$35,19,FALSE))</f>
        <v/>
      </c>
      <c r="AW51" s="467" t="str">
        <f>IF(AW49="","",VLOOKUP(AW49,'シフト記号表（勤務時間帯）'!$C$6:$U$35,19,FALSE))</f>
        <v/>
      </c>
      <c r="AX51" s="1146">
        <f>IF($BB$3="４週",SUM(S51:AT51),IF($BB$3="暦月",SUM(S51:AW51),""))</f>
        <v>0</v>
      </c>
      <c r="AY51" s="1147"/>
      <c r="AZ51" s="1148">
        <f>IF($BB$3="４週",AX51/4,IF($BB$3="暦月",'【標準様式1】勤務形態一覧（1枚版）'!AX51/('【標準様式1】勤務形態一覧（1枚版）'!$BB$8/7),""))</f>
        <v>0</v>
      </c>
      <c r="BA51" s="1149"/>
      <c r="BB51" s="1170"/>
      <c r="BC51" s="1171"/>
      <c r="BD51" s="1171"/>
      <c r="BE51" s="1171"/>
      <c r="BF51" s="1172"/>
    </row>
    <row r="52" spans="2:58" ht="20.25" customHeight="1" x14ac:dyDescent="0.3">
      <c r="B52" s="1176">
        <f>B49+1</f>
        <v>11</v>
      </c>
      <c r="C52" s="1178"/>
      <c r="D52" s="1179"/>
      <c r="E52" s="1180"/>
      <c r="F52" s="469"/>
      <c r="G52" s="1082"/>
      <c r="H52" s="1085"/>
      <c r="I52" s="1086"/>
      <c r="J52" s="1086"/>
      <c r="K52" s="1087"/>
      <c r="L52" s="1089"/>
      <c r="M52" s="1090"/>
      <c r="N52" s="1090"/>
      <c r="O52" s="1091"/>
      <c r="P52" s="1098" t="s">
        <v>215</v>
      </c>
      <c r="Q52" s="1099"/>
      <c r="R52" s="1100"/>
      <c r="S52" s="458"/>
      <c r="T52" s="459"/>
      <c r="U52" s="459"/>
      <c r="V52" s="459"/>
      <c r="W52" s="459"/>
      <c r="X52" s="459"/>
      <c r="Y52" s="460"/>
      <c r="Z52" s="458"/>
      <c r="AA52" s="459"/>
      <c r="AB52" s="459"/>
      <c r="AC52" s="459"/>
      <c r="AD52" s="459"/>
      <c r="AE52" s="459"/>
      <c r="AF52" s="460"/>
      <c r="AG52" s="458"/>
      <c r="AH52" s="459"/>
      <c r="AI52" s="459"/>
      <c r="AJ52" s="459"/>
      <c r="AK52" s="459"/>
      <c r="AL52" s="459"/>
      <c r="AM52" s="460"/>
      <c r="AN52" s="458"/>
      <c r="AO52" s="459"/>
      <c r="AP52" s="459"/>
      <c r="AQ52" s="459"/>
      <c r="AR52" s="459"/>
      <c r="AS52" s="459"/>
      <c r="AT52" s="460"/>
      <c r="AU52" s="458"/>
      <c r="AV52" s="459"/>
      <c r="AW52" s="459"/>
      <c r="AX52" s="1127"/>
      <c r="AY52" s="1128"/>
      <c r="AZ52" s="1129"/>
      <c r="BA52" s="1130"/>
      <c r="BB52" s="1164"/>
      <c r="BC52" s="1165"/>
      <c r="BD52" s="1165"/>
      <c r="BE52" s="1165"/>
      <c r="BF52" s="1166"/>
    </row>
    <row r="53" spans="2:58" ht="20.25" customHeight="1" x14ac:dyDescent="0.3">
      <c r="B53" s="1176"/>
      <c r="C53" s="1181"/>
      <c r="D53" s="1182"/>
      <c r="E53" s="1183"/>
      <c r="F53" s="461"/>
      <c r="G53" s="1083"/>
      <c r="H53" s="1088"/>
      <c r="I53" s="1086"/>
      <c r="J53" s="1086"/>
      <c r="K53" s="1087"/>
      <c r="L53" s="1092"/>
      <c r="M53" s="1093"/>
      <c r="N53" s="1093"/>
      <c r="O53" s="1094"/>
      <c r="P53" s="1136" t="s">
        <v>216</v>
      </c>
      <c r="Q53" s="1137"/>
      <c r="R53" s="1138"/>
      <c r="S53" s="462" t="str">
        <f>IF(S52="","",VLOOKUP(S52,'シフト記号表（勤務時間帯）'!$C$6:$K$35,9,FALSE))</f>
        <v/>
      </c>
      <c r="T53" s="463" t="str">
        <f>IF(T52="","",VLOOKUP(T52,'シフト記号表（勤務時間帯）'!$C$6:$K$35,9,FALSE))</f>
        <v/>
      </c>
      <c r="U53" s="463" t="str">
        <f>IF(U52="","",VLOOKUP(U52,'シフト記号表（勤務時間帯）'!$C$6:$K$35,9,FALSE))</f>
        <v/>
      </c>
      <c r="V53" s="463" t="str">
        <f>IF(V52="","",VLOOKUP(V52,'シフト記号表（勤務時間帯）'!$C$6:$K$35,9,FALSE))</f>
        <v/>
      </c>
      <c r="W53" s="463" t="str">
        <f>IF(W52="","",VLOOKUP(W52,'シフト記号表（勤務時間帯）'!$C$6:$K$35,9,FALSE))</f>
        <v/>
      </c>
      <c r="X53" s="463" t="str">
        <f>IF(X52="","",VLOOKUP(X52,'シフト記号表（勤務時間帯）'!$C$6:$K$35,9,FALSE))</f>
        <v/>
      </c>
      <c r="Y53" s="464" t="str">
        <f>IF(Y52="","",VLOOKUP(Y52,'シフト記号表（勤務時間帯）'!$C$6:$K$35,9,FALSE))</f>
        <v/>
      </c>
      <c r="Z53" s="462" t="str">
        <f>IF(Z52="","",VLOOKUP(Z52,'シフト記号表（勤務時間帯）'!$C$6:$K$35,9,FALSE))</f>
        <v/>
      </c>
      <c r="AA53" s="463" t="str">
        <f>IF(AA52="","",VLOOKUP(AA52,'シフト記号表（勤務時間帯）'!$C$6:$K$35,9,FALSE))</f>
        <v/>
      </c>
      <c r="AB53" s="463" t="str">
        <f>IF(AB52="","",VLOOKUP(AB52,'シフト記号表（勤務時間帯）'!$C$6:$K$35,9,FALSE))</f>
        <v/>
      </c>
      <c r="AC53" s="463" t="str">
        <f>IF(AC52="","",VLOOKUP(AC52,'シフト記号表（勤務時間帯）'!$C$6:$K$35,9,FALSE))</f>
        <v/>
      </c>
      <c r="AD53" s="463" t="str">
        <f>IF(AD52="","",VLOOKUP(AD52,'シフト記号表（勤務時間帯）'!$C$6:$K$35,9,FALSE))</f>
        <v/>
      </c>
      <c r="AE53" s="463" t="str">
        <f>IF(AE52="","",VLOOKUP(AE52,'シフト記号表（勤務時間帯）'!$C$6:$K$35,9,FALSE))</f>
        <v/>
      </c>
      <c r="AF53" s="464" t="str">
        <f>IF(AF52="","",VLOOKUP(AF52,'シフト記号表（勤務時間帯）'!$C$6:$K$35,9,FALSE))</f>
        <v/>
      </c>
      <c r="AG53" s="462" t="str">
        <f>IF(AG52="","",VLOOKUP(AG52,'シフト記号表（勤務時間帯）'!$C$6:$K$35,9,FALSE))</f>
        <v/>
      </c>
      <c r="AH53" s="463" t="str">
        <f>IF(AH52="","",VLOOKUP(AH52,'シフト記号表（勤務時間帯）'!$C$6:$K$35,9,FALSE))</f>
        <v/>
      </c>
      <c r="AI53" s="463" t="str">
        <f>IF(AI52="","",VLOOKUP(AI52,'シフト記号表（勤務時間帯）'!$C$6:$K$35,9,FALSE))</f>
        <v/>
      </c>
      <c r="AJ53" s="463" t="str">
        <f>IF(AJ52="","",VLOOKUP(AJ52,'シフト記号表（勤務時間帯）'!$C$6:$K$35,9,FALSE))</f>
        <v/>
      </c>
      <c r="AK53" s="463" t="str">
        <f>IF(AK52="","",VLOOKUP(AK52,'シフト記号表（勤務時間帯）'!$C$6:$K$35,9,FALSE))</f>
        <v/>
      </c>
      <c r="AL53" s="463" t="str">
        <f>IF(AL52="","",VLOOKUP(AL52,'シフト記号表（勤務時間帯）'!$C$6:$K$35,9,FALSE))</f>
        <v/>
      </c>
      <c r="AM53" s="464" t="str">
        <f>IF(AM52="","",VLOOKUP(AM52,'シフト記号表（勤務時間帯）'!$C$6:$K$35,9,FALSE))</f>
        <v/>
      </c>
      <c r="AN53" s="462" t="str">
        <f>IF(AN52="","",VLOOKUP(AN52,'シフト記号表（勤務時間帯）'!$C$6:$K$35,9,FALSE))</f>
        <v/>
      </c>
      <c r="AO53" s="463" t="str">
        <f>IF(AO52="","",VLOOKUP(AO52,'シフト記号表（勤務時間帯）'!$C$6:$K$35,9,FALSE))</f>
        <v/>
      </c>
      <c r="AP53" s="463" t="str">
        <f>IF(AP52="","",VLOOKUP(AP52,'シフト記号表（勤務時間帯）'!$C$6:$K$35,9,FALSE))</f>
        <v/>
      </c>
      <c r="AQ53" s="463" t="str">
        <f>IF(AQ52="","",VLOOKUP(AQ52,'シフト記号表（勤務時間帯）'!$C$6:$K$35,9,FALSE))</f>
        <v/>
      </c>
      <c r="AR53" s="463" t="str">
        <f>IF(AR52="","",VLOOKUP(AR52,'シフト記号表（勤務時間帯）'!$C$6:$K$35,9,FALSE))</f>
        <v/>
      </c>
      <c r="AS53" s="463" t="str">
        <f>IF(AS52="","",VLOOKUP(AS52,'シフト記号表（勤務時間帯）'!$C$6:$K$35,9,FALSE))</f>
        <v/>
      </c>
      <c r="AT53" s="464" t="str">
        <f>IF(AT52="","",VLOOKUP(AT52,'シフト記号表（勤務時間帯）'!$C$6:$K$35,9,FALSE))</f>
        <v/>
      </c>
      <c r="AU53" s="462" t="str">
        <f>IF(AU52="","",VLOOKUP(AU52,'シフト記号表（勤務時間帯）'!$C$6:$K$35,9,FALSE))</f>
        <v/>
      </c>
      <c r="AV53" s="463" t="str">
        <f>IF(AV52="","",VLOOKUP(AV52,'シフト記号表（勤務時間帯）'!$C$6:$K$35,9,FALSE))</f>
        <v/>
      </c>
      <c r="AW53" s="463" t="str">
        <f>IF(AW52="","",VLOOKUP(AW52,'シフト記号表（勤務時間帯）'!$C$6:$K$35,9,FALSE))</f>
        <v/>
      </c>
      <c r="AX53" s="1139">
        <f>IF($BB$3="４週",SUM(S53:AT53),IF($BB$3="暦月",SUM(S53:AW53),""))</f>
        <v>0</v>
      </c>
      <c r="AY53" s="1140"/>
      <c r="AZ53" s="1141">
        <f>IF($BB$3="４週",AX53/4,IF($BB$3="暦月",'【標準様式1】勤務形態一覧（1枚版）'!AX53/('【標準様式1】勤務形態一覧（1枚版）'!$BB$8/7),""))</f>
        <v>0</v>
      </c>
      <c r="BA53" s="1142"/>
      <c r="BB53" s="1167"/>
      <c r="BC53" s="1168"/>
      <c r="BD53" s="1168"/>
      <c r="BE53" s="1168"/>
      <c r="BF53" s="1169"/>
    </row>
    <row r="54" spans="2:58" ht="20.25" customHeight="1" x14ac:dyDescent="0.3">
      <c r="B54" s="1176"/>
      <c r="C54" s="1184"/>
      <c r="D54" s="1185"/>
      <c r="E54" s="1186"/>
      <c r="F54" s="461">
        <f>C52</f>
        <v>0</v>
      </c>
      <c r="G54" s="1084"/>
      <c r="H54" s="1088"/>
      <c r="I54" s="1086"/>
      <c r="J54" s="1086"/>
      <c r="K54" s="1087"/>
      <c r="L54" s="1095"/>
      <c r="M54" s="1096"/>
      <c r="N54" s="1096"/>
      <c r="O54" s="1097"/>
      <c r="P54" s="1173" t="s">
        <v>217</v>
      </c>
      <c r="Q54" s="1174"/>
      <c r="R54" s="1175"/>
      <c r="S54" s="466" t="str">
        <f>IF(S52="","",VLOOKUP(S52,'シフト記号表（勤務時間帯）'!$C$6:$U$35,19,FALSE))</f>
        <v/>
      </c>
      <c r="T54" s="467" t="str">
        <f>IF(T52="","",VLOOKUP(T52,'シフト記号表（勤務時間帯）'!$C$6:$U$35,19,FALSE))</f>
        <v/>
      </c>
      <c r="U54" s="467" t="str">
        <f>IF(U52="","",VLOOKUP(U52,'シフト記号表（勤務時間帯）'!$C$6:$U$35,19,FALSE))</f>
        <v/>
      </c>
      <c r="V54" s="467" t="str">
        <f>IF(V52="","",VLOOKUP(V52,'シフト記号表（勤務時間帯）'!$C$6:$U$35,19,FALSE))</f>
        <v/>
      </c>
      <c r="W54" s="467" t="str">
        <f>IF(W52="","",VLOOKUP(W52,'シフト記号表（勤務時間帯）'!$C$6:$U$35,19,FALSE))</f>
        <v/>
      </c>
      <c r="X54" s="467" t="str">
        <f>IF(X52="","",VLOOKUP(X52,'シフト記号表（勤務時間帯）'!$C$6:$U$35,19,FALSE))</f>
        <v/>
      </c>
      <c r="Y54" s="468" t="str">
        <f>IF(Y52="","",VLOOKUP(Y52,'シフト記号表（勤務時間帯）'!$C$6:$U$35,19,FALSE))</f>
        <v/>
      </c>
      <c r="Z54" s="466" t="str">
        <f>IF(Z52="","",VLOOKUP(Z52,'シフト記号表（勤務時間帯）'!$C$6:$U$35,19,FALSE))</f>
        <v/>
      </c>
      <c r="AA54" s="467" t="str">
        <f>IF(AA52="","",VLOOKUP(AA52,'シフト記号表（勤務時間帯）'!$C$6:$U$35,19,FALSE))</f>
        <v/>
      </c>
      <c r="AB54" s="467" t="str">
        <f>IF(AB52="","",VLOOKUP(AB52,'シフト記号表（勤務時間帯）'!$C$6:$U$35,19,FALSE))</f>
        <v/>
      </c>
      <c r="AC54" s="467" t="str">
        <f>IF(AC52="","",VLOOKUP(AC52,'シフト記号表（勤務時間帯）'!$C$6:$U$35,19,FALSE))</f>
        <v/>
      </c>
      <c r="AD54" s="467" t="str">
        <f>IF(AD52="","",VLOOKUP(AD52,'シフト記号表（勤務時間帯）'!$C$6:$U$35,19,FALSE))</f>
        <v/>
      </c>
      <c r="AE54" s="467" t="str">
        <f>IF(AE52="","",VLOOKUP(AE52,'シフト記号表（勤務時間帯）'!$C$6:$U$35,19,FALSE))</f>
        <v/>
      </c>
      <c r="AF54" s="468" t="str">
        <f>IF(AF52="","",VLOOKUP(AF52,'シフト記号表（勤務時間帯）'!$C$6:$U$35,19,FALSE))</f>
        <v/>
      </c>
      <c r="AG54" s="466" t="str">
        <f>IF(AG52="","",VLOOKUP(AG52,'シフト記号表（勤務時間帯）'!$C$6:$U$35,19,FALSE))</f>
        <v/>
      </c>
      <c r="AH54" s="467" t="str">
        <f>IF(AH52="","",VLOOKUP(AH52,'シフト記号表（勤務時間帯）'!$C$6:$U$35,19,FALSE))</f>
        <v/>
      </c>
      <c r="AI54" s="467" t="str">
        <f>IF(AI52="","",VLOOKUP(AI52,'シフト記号表（勤務時間帯）'!$C$6:$U$35,19,FALSE))</f>
        <v/>
      </c>
      <c r="AJ54" s="467" t="str">
        <f>IF(AJ52="","",VLOOKUP(AJ52,'シフト記号表（勤務時間帯）'!$C$6:$U$35,19,FALSE))</f>
        <v/>
      </c>
      <c r="AK54" s="467" t="str">
        <f>IF(AK52="","",VLOOKUP(AK52,'シフト記号表（勤務時間帯）'!$C$6:$U$35,19,FALSE))</f>
        <v/>
      </c>
      <c r="AL54" s="467" t="str">
        <f>IF(AL52="","",VLOOKUP(AL52,'シフト記号表（勤務時間帯）'!$C$6:$U$35,19,FALSE))</f>
        <v/>
      </c>
      <c r="AM54" s="468" t="str">
        <f>IF(AM52="","",VLOOKUP(AM52,'シフト記号表（勤務時間帯）'!$C$6:$U$35,19,FALSE))</f>
        <v/>
      </c>
      <c r="AN54" s="466" t="str">
        <f>IF(AN52="","",VLOOKUP(AN52,'シフト記号表（勤務時間帯）'!$C$6:$U$35,19,FALSE))</f>
        <v/>
      </c>
      <c r="AO54" s="467" t="str">
        <f>IF(AO52="","",VLOOKUP(AO52,'シフト記号表（勤務時間帯）'!$C$6:$U$35,19,FALSE))</f>
        <v/>
      </c>
      <c r="AP54" s="467" t="str">
        <f>IF(AP52="","",VLOOKUP(AP52,'シフト記号表（勤務時間帯）'!$C$6:$U$35,19,FALSE))</f>
        <v/>
      </c>
      <c r="AQ54" s="467" t="str">
        <f>IF(AQ52="","",VLOOKUP(AQ52,'シフト記号表（勤務時間帯）'!$C$6:$U$35,19,FALSE))</f>
        <v/>
      </c>
      <c r="AR54" s="467" t="str">
        <f>IF(AR52="","",VLOOKUP(AR52,'シフト記号表（勤務時間帯）'!$C$6:$U$35,19,FALSE))</f>
        <v/>
      </c>
      <c r="AS54" s="467" t="str">
        <f>IF(AS52="","",VLOOKUP(AS52,'シフト記号表（勤務時間帯）'!$C$6:$U$35,19,FALSE))</f>
        <v/>
      </c>
      <c r="AT54" s="468" t="str">
        <f>IF(AT52="","",VLOOKUP(AT52,'シフト記号表（勤務時間帯）'!$C$6:$U$35,19,FALSE))</f>
        <v/>
      </c>
      <c r="AU54" s="466" t="str">
        <f>IF(AU52="","",VLOOKUP(AU52,'シフト記号表（勤務時間帯）'!$C$6:$U$35,19,FALSE))</f>
        <v/>
      </c>
      <c r="AV54" s="467" t="str">
        <f>IF(AV52="","",VLOOKUP(AV52,'シフト記号表（勤務時間帯）'!$C$6:$U$35,19,FALSE))</f>
        <v/>
      </c>
      <c r="AW54" s="467" t="str">
        <f>IF(AW52="","",VLOOKUP(AW52,'シフト記号表（勤務時間帯）'!$C$6:$U$35,19,FALSE))</f>
        <v/>
      </c>
      <c r="AX54" s="1146">
        <f>IF($BB$3="４週",SUM(S54:AT54),IF($BB$3="暦月",SUM(S54:AW54),""))</f>
        <v>0</v>
      </c>
      <c r="AY54" s="1147"/>
      <c r="AZ54" s="1148">
        <f>IF($BB$3="４週",AX54/4,IF($BB$3="暦月",'【標準様式1】勤務形態一覧（1枚版）'!AX54/('【標準様式1】勤務形態一覧（1枚版）'!$BB$8/7),""))</f>
        <v>0</v>
      </c>
      <c r="BA54" s="1149"/>
      <c r="BB54" s="1170"/>
      <c r="BC54" s="1171"/>
      <c r="BD54" s="1171"/>
      <c r="BE54" s="1171"/>
      <c r="BF54" s="1172"/>
    </row>
    <row r="55" spans="2:58" ht="20.25" customHeight="1" x14ac:dyDescent="0.3">
      <c r="B55" s="1176">
        <f>B52+1</f>
        <v>12</v>
      </c>
      <c r="C55" s="1178"/>
      <c r="D55" s="1179"/>
      <c r="E55" s="1180"/>
      <c r="F55" s="469"/>
      <c r="G55" s="1082"/>
      <c r="H55" s="1085"/>
      <c r="I55" s="1086"/>
      <c r="J55" s="1086"/>
      <c r="K55" s="1087"/>
      <c r="L55" s="1089"/>
      <c r="M55" s="1090"/>
      <c r="N55" s="1090"/>
      <c r="O55" s="1091"/>
      <c r="P55" s="1098" t="s">
        <v>215</v>
      </c>
      <c r="Q55" s="1099"/>
      <c r="R55" s="1100"/>
      <c r="S55" s="458"/>
      <c r="T55" s="459"/>
      <c r="U55" s="459"/>
      <c r="V55" s="459"/>
      <c r="W55" s="459"/>
      <c r="X55" s="459"/>
      <c r="Y55" s="460"/>
      <c r="Z55" s="458"/>
      <c r="AA55" s="459"/>
      <c r="AB55" s="459"/>
      <c r="AC55" s="459"/>
      <c r="AD55" s="459"/>
      <c r="AE55" s="459"/>
      <c r="AF55" s="460"/>
      <c r="AG55" s="458"/>
      <c r="AH55" s="459"/>
      <c r="AI55" s="459"/>
      <c r="AJ55" s="459"/>
      <c r="AK55" s="459"/>
      <c r="AL55" s="459"/>
      <c r="AM55" s="460"/>
      <c r="AN55" s="458"/>
      <c r="AO55" s="459"/>
      <c r="AP55" s="459"/>
      <c r="AQ55" s="459"/>
      <c r="AR55" s="459"/>
      <c r="AS55" s="459"/>
      <c r="AT55" s="460"/>
      <c r="AU55" s="458"/>
      <c r="AV55" s="459"/>
      <c r="AW55" s="459"/>
      <c r="AX55" s="1127"/>
      <c r="AY55" s="1128"/>
      <c r="AZ55" s="1129"/>
      <c r="BA55" s="1130"/>
      <c r="BB55" s="1131"/>
      <c r="BC55" s="1090"/>
      <c r="BD55" s="1090"/>
      <c r="BE55" s="1090"/>
      <c r="BF55" s="1091"/>
    </row>
    <row r="56" spans="2:58" ht="20.25" customHeight="1" x14ac:dyDescent="0.3">
      <c r="B56" s="1176"/>
      <c r="C56" s="1181"/>
      <c r="D56" s="1182"/>
      <c r="E56" s="1183"/>
      <c r="F56" s="461"/>
      <c r="G56" s="1083"/>
      <c r="H56" s="1088"/>
      <c r="I56" s="1086"/>
      <c r="J56" s="1086"/>
      <c r="K56" s="1087"/>
      <c r="L56" s="1092"/>
      <c r="M56" s="1093"/>
      <c r="N56" s="1093"/>
      <c r="O56" s="1094"/>
      <c r="P56" s="1136" t="s">
        <v>216</v>
      </c>
      <c r="Q56" s="1137"/>
      <c r="R56" s="1138"/>
      <c r="S56" s="462" t="str">
        <f>IF(S55="","",VLOOKUP(S55,'シフト記号表（勤務時間帯）'!$C$6:$K$35,9,FALSE))</f>
        <v/>
      </c>
      <c r="T56" s="463" t="str">
        <f>IF(T55="","",VLOOKUP(T55,'シフト記号表（勤務時間帯）'!$C$6:$K$35,9,FALSE))</f>
        <v/>
      </c>
      <c r="U56" s="463" t="str">
        <f>IF(U55="","",VLOOKUP(U55,'シフト記号表（勤務時間帯）'!$C$6:$K$35,9,FALSE))</f>
        <v/>
      </c>
      <c r="V56" s="463" t="str">
        <f>IF(V55="","",VLOOKUP(V55,'シフト記号表（勤務時間帯）'!$C$6:$K$35,9,FALSE))</f>
        <v/>
      </c>
      <c r="W56" s="463" t="str">
        <f>IF(W55="","",VLOOKUP(W55,'シフト記号表（勤務時間帯）'!$C$6:$K$35,9,FALSE))</f>
        <v/>
      </c>
      <c r="X56" s="463" t="str">
        <f>IF(X55="","",VLOOKUP(X55,'シフト記号表（勤務時間帯）'!$C$6:$K$35,9,FALSE))</f>
        <v/>
      </c>
      <c r="Y56" s="464" t="str">
        <f>IF(Y55="","",VLOOKUP(Y55,'シフト記号表（勤務時間帯）'!$C$6:$K$35,9,FALSE))</f>
        <v/>
      </c>
      <c r="Z56" s="462" t="str">
        <f>IF(Z55="","",VLOOKUP(Z55,'シフト記号表（勤務時間帯）'!$C$6:$K$35,9,FALSE))</f>
        <v/>
      </c>
      <c r="AA56" s="463" t="str">
        <f>IF(AA55="","",VLOOKUP(AA55,'シフト記号表（勤務時間帯）'!$C$6:$K$35,9,FALSE))</f>
        <v/>
      </c>
      <c r="AB56" s="463" t="str">
        <f>IF(AB55="","",VLOOKUP(AB55,'シフト記号表（勤務時間帯）'!$C$6:$K$35,9,FALSE))</f>
        <v/>
      </c>
      <c r="AC56" s="463" t="str">
        <f>IF(AC55="","",VLOOKUP(AC55,'シフト記号表（勤務時間帯）'!$C$6:$K$35,9,FALSE))</f>
        <v/>
      </c>
      <c r="AD56" s="463" t="str">
        <f>IF(AD55="","",VLOOKUP(AD55,'シフト記号表（勤務時間帯）'!$C$6:$K$35,9,FALSE))</f>
        <v/>
      </c>
      <c r="AE56" s="463" t="str">
        <f>IF(AE55="","",VLOOKUP(AE55,'シフト記号表（勤務時間帯）'!$C$6:$K$35,9,FALSE))</f>
        <v/>
      </c>
      <c r="AF56" s="464" t="str">
        <f>IF(AF55="","",VLOOKUP(AF55,'シフト記号表（勤務時間帯）'!$C$6:$K$35,9,FALSE))</f>
        <v/>
      </c>
      <c r="AG56" s="462" t="str">
        <f>IF(AG55="","",VLOOKUP(AG55,'シフト記号表（勤務時間帯）'!$C$6:$K$35,9,FALSE))</f>
        <v/>
      </c>
      <c r="AH56" s="463" t="str">
        <f>IF(AH55="","",VLOOKUP(AH55,'シフト記号表（勤務時間帯）'!$C$6:$K$35,9,FALSE))</f>
        <v/>
      </c>
      <c r="AI56" s="463" t="str">
        <f>IF(AI55="","",VLOOKUP(AI55,'シフト記号表（勤務時間帯）'!$C$6:$K$35,9,FALSE))</f>
        <v/>
      </c>
      <c r="AJ56" s="463" t="str">
        <f>IF(AJ55="","",VLOOKUP(AJ55,'シフト記号表（勤務時間帯）'!$C$6:$K$35,9,FALSE))</f>
        <v/>
      </c>
      <c r="AK56" s="463" t="str">
        <f>IF(AK55="","",VLOOKUP(AK55,'シフト記号表（勤務時間帯）'!$C$6:$K$35,9,FALSE))</f>
        <v/>
      </c>
      <c r="AL56" s="463" t="str">
        <f>IF(AL55="","",VLOOKUP(AL55,'シフト記号表（勤務時間帯）'!$C$6:$K$35,9,FALSE))</f>
        <v/>
      </c>
      <c r="AM56" s="464" t="str">
        <f>IF(AM55="","",VLOOKUP(AM55,'シフト記号表（勤務時間帯）'!$C$6:$K$35,9,FALSE))</f>
        <v/>
      </c>
      <c r="AN56" s="462" t="str">
        <f>IF(AN55="","",VLOOKUP(AN55,'シフト記号表（勤務時間帯）'!$C$6:$K$35,9,FALSE))</f>
        <v/>
      </c>
      <c r="AO56" s="463" t="str">
        <f>IF(AO55="","",VLOOKUP(AO55,'シフト記号表（勤務時間帯）'!$C$6:$K$35,9,FALSE))</f>
        <v/>
      </c>
      <c r="AP56" s="463" t="str">
        <f>IF(AP55="","",VLOOKUP(AP55,'シフト記号表（勤務時間帯）'!$C$6:$K$35,9,FALSE))</f>
        <v/>
      </c>
      <c r="AQ56" s="463" t="str">
        <f>IF(AQ55="","",VLOOKUP(AQ55,'シフト記号表（勤務時間帯）'!$C$6:$K$35,9,FALSE))</f>
        <v/>
      </c>
      <c r="AR56" s="463" t="str">
        <f>IF(AR55="","",VLOOKUP(AR55,'シフト記号表（勤務時間帯）'!$C$6:$K$35,9,FALSE))</f>
        <v/>
      </c>
      <c r="AS56" s="463" t="str">
        <f>IF(AS55="","",VLOOKUP(AS55,'シフト記号表（勤務時間帯）'!$C$6:$K$35,9,FALSE))</f>
        <v/>
      </c>
      <c r="AT56" s="464" t="str">
        <f>IF(AT55="","",VLOOKUP(AT55,'シフト記号表（勤務時間帯）'!$C$6:$K$35,9,FALSE))</f>
        <v/>
      </c>
      <c r="AU56" s="462" t="str">
        <f>IF(AU55="","",VLOOKUP(AU55,'シフト記号表（勤務時間帯）'!$C$6:$K$35,9,FALSE))</f>
        <v/>
      </c>
      <c r="AV56" s="463" t="str">
        <f>IF(AV55="","",VLOOKUP(AV55,'シフト記号表（勤務時間帯）'!$C$6:$K$35,9,FALSE))</f>
        <v/>
      </c>
      <c r="AW56" s="463" t="str">
        <f>IF(AW55="","",VLOOKUP(AW55,'シフト記号表（勤務時間帯）'!$C$6:$K$35,9,FALSE))</f>
        <v/>
      </c>
      <c r="AX56" s="1139">
        <f>IF($BB$3="４週",SUM(S56:AT56),IF($BB$3="暦月",SUM(S56:AW56),""))</f>
        <v>0</v>
      </c>
      <c r="AY56" s="1140"/>
      <c r="AZ56" s="1141">
        <f>IF($BB$3="４週",AX56/4,IF($BB$3="暦月",'【標準様式1】勤務形態一覧（1枚版）'!AX56/('【標準様式1】勤務形態一覧（1枚版）'!$BB$8/7),""))</f>
        <v>0</v>
      </c>
      <c r="BA56" s="1142"/>
      <c r="BB56" s="1132"/>
      <c r="BC56" s="1093"/>
      <c r="BD56" s="1093"/>
      <c r="BE56" s="1093"/>
      <c r="BF56" s="1094"/>
    </row>
    <row r="57" spans="2:58" ht="20.25" customHeight="1" x14ac:dyDescent="0.3">
      <c r="B57" s="1176"/>
      <c r="C57" s="1184"/>
      <c r="D57" s="1185"/>
      <c r="E57" s="1186"/>
      <c r="F57" s="461">
        <f>C55</f>
        <v>0</v>
      </c>
      <c r="G57" s="1084"/>
      <c r="H57" s="1088"/>
      <c r="I57" s="1086"/>
      <c r="J57" s="1086"/>
      <c r="K57" s="1087"/>
      <c r="L57" s="1095"/>
      <c r="M57" s="1096"/>
      <c r="N57" s="1096"/>
      <c r="O57" s="1097"/>
      <c r="P57" s="1173" t="s">
        <v>217</v>
      </c>
      <c r="Q57" s="1174"/>
      <c r="R57" s="1175"/>
      <c r="S57" s="466" t="str">
        <f>IF(S55="","",VLOOKUP(S55,'シフト記号表（勤務時間帯）'!$C$6:$U$35,19,FALSE))</f>
        <v/>
      </c>
      <c r="T57" s="467" t="str">
        <f>IF(T55="","",VLOOKUP(T55,'シフト記号表（勤務時間帯）'!$C$6:$U$35,19,FALSE))</f>
        <v/>
      </c>
      <c r="U57" s="467" t="str">
        <f>IF(U55="","",VLOOKUP(U55,'シフト記号表（勤務時間帯）'!$C$6:$U$35,19,FALSE))</f>
        <v/>
      </c>
      <c r="V57" s="467" t="str">
        <f>IF(V55="","",VLOOKUP(V55,'シフト記号表（勤務時間帯）'!$C$6:$U$35,19,FALSE))</f>
        <v/>
      </c>
      <c r="W57" s="467" t="str">
        <f>IF(W55="","",VLOOKUP(W55,'シフト記号表（勤務時間帯）'!$C$6:$U$35,19,FALSE))</f>
        <v/>
      </c>
      <c r="X57" s="467" t="str">
        <f>IF(X55="","",VLOOKUP(X55,'シフト記号表（勤務時間帯）'!$C$6:$U$35,19,FALSE))</f>
        <v/>
      </c>
      <c r="Y57" s="468" t="str">
        <f>IF(Y55="","",VLOOKUP(Y55,'シフト記号表（勤務時間帯）'!$C$6:$U$35,19,FALSE))</f>
        <v/>
      </c>
      <c r="Z57" s="466" t="str">
        <f>IF(Z55="","",VLOOKUP(Z55,'シフト記号表（勤務時間帯）'!$C$6:$U$35,19,FALSE))</f>
        <v/>
      </c>
      <c r="AA57" s="467" t="str">
        <f>IF(AA55="","",VLOOKUP(AA55,'シフト記号表（勤務時間帯）'!$C$6:$U$35,19,FALSE))</f>
        <v/>
      </c>
      <c r="AB57" s="467" t="str">
        <f>IF(AB55="","",VLOOKUP(AB55,'シフト記号表（勤務時間帯）'!$C$6:$U$35,19,FALSE))</f>
        <v/>
      </c>
      <c r="AC57" s="467" t="str">
        <f>IF(AC55="","",VLOOKUP(AC55,'シフト記号表（勤務時間帯）'!$C$6:$U$35,19,FALSE))</f>
        <v/>
      </c>
      <c r="AD57" s="467" t="str">
        <f>IF(AD55="","",VLOOKUP(AD55,'シフト記号表（勤務時間帯）'!$C$6:$U$35,19,FALSE))</f>
        <v/>
      </c>
      <c r="AE57" s="467" t="str">
        <f>IF(AE55="","",VLOOKUP(AE55,'シフト記号表（勤務時間帯）'!$C$6:$U$35,19,FALSE))</f>
        <v/>
      </c>
      <c r="AF57" s="468" t="str">
        <f>IF(AF55="","",VLOOKUP(AF55,'シフト記号表（勤務時間帯）'!$C$6:$U$35,19,FALSE))</f>
        <v/>
      </c>
      <c r="AG57" s="466" t="str">
        <f>IF(AG55="","",VLOOKUP(AG55,'シフト記号表（勤務時間帯）'!$C$6:$U$35,19,FALSE))</f>
        <v/>
      </c>
      <c r="AH57" s="467" t="str">
        <f>IF(AH55="","",VLOOKUP(AH55,'シフト記号表（勤務時間帯）'!$C$6:$U$35,19,FALSE))</f>
        <v/>
      </c>
      <c r="AI57" s="467" t="str">
        <f>IF(AI55="","",VLOOKUP(AI55,'シフト記号表（勤務時間帯）'!$C$6:$U$35,19,FALSE))</f>
        <v/>
      </c>
      <c r="AJ57" s="467" t="str">
        <f>IF(AJ55="","",VLOOKUP(AJ55,'シフト記号表（勤務時間帯）'!$C$6:$U$35,19,FALSE))</f>
        <v/>
      </c>
      <c r="AK57" s="467" t="str">
        <f>IF(AK55="","",VLOOKUP(AK55,'シフト記号表（勤務時間帯）'!$C$6:$U$35,19,FALSE))</f>
        <v/>
      </c>
      <c r="AL57" s="467" t="str">
        <f>IF(AL55="","",VLOOKUP(AL55,'シフト記号表（勤務時間帯）'!$C$6:$U$35,19,FALSE))</f>
        <v/>
      </c>
      <c r="AM57" s="468" t="str">
        <f>IF(AM55="","",VLOOKUP(AM55,'シフト記号表（勤務時間帯）'!$C$6:$U$35,19,FALSE))</f>
        <v/>
      </c>
      <c r="AN57" s="466" t="str">
        <f>IF(AN55="","",VLOOKUP(AN55,'シフト記号表（勤務時間帯）'!$C$6:$U$35,19,FALSE))</f>
        <v/>
      </c>
      <c r="AO57" s="467" t="str">
        <f>IF(AO55="","",VLOOKUP(AO55,'シフト記号表（勤務時間帯）'!$C$6:$U$35,19,FALSE))</f>
        <v/>
      </c>
      <c r="AP57" s="467" t="str">
        <f>IF(AP55="","",VLOOKUP(AP55,'シフト記号表（勤務時間帯）'!$C$6:$U$35,19,FALSE))</f>
        <v/>
      </c>
      <c r="AQ57" s="467" t="str">
        <f>IF(AQ55="","",VLOOKUP(AQ55,'シフト記号表（勤務時間帯）'!$C$6:$U$35,19,FALSE))</f>
        <v/>
      </c>
      <c r="AR57" s="467" t="str">
        <f>IF(AR55="","",VLOOKUP(AR55,'シフト記号表（勤務時間帯）'!$C$6:$U$35,19,FALSE))</f>
        <v/>
      </c>
      <c r="AS57" s="467" t="str">
        <f>IF(AS55="","",VLOOKUP(AS55,'シフト記号表（勤務時間帯）'!$C$6:$U$35,19,FALSE))</f>
        <v/>
      </c>
      <c r="AT57" s="468" t="str">
        <f>IF(AT55="","",VLOOKUP(AT55,'シフト記号表（勤務時間帯）'!$C$6:$U$35,19,FALSE))</f>
        <v/>
      </c>
      <c r="AU57" s="466" t="str">
        <f>IF(AU55="","",VLOOKUP(AU55,'シフト記号表（勤務時間帯）'!$C$6:$U$35,19,FALSE))</f>
        <v/>
      </c>
      <c r="AV57" s="467" t="str">
        <f>IF(AV55="","",VLOOKUP(AV55,'シフト記号表（勤務時間帯）'!$C$6:$U$35,19,FALSE))</f>
        <v/>
      </c>
      <c r="AW57" s="467" t="str">
        <f>IF(AW55="","",VLOOKUP(AW55,'シフト記号表（勤務時間帯）'!$C$6:$U$35,19,FALSE))</f>
        <v/>
      </c>
      <c r="AX57" s="1146">
        <f>IF($BB$3="４週",SUM(S57:AT57),IF($BB$3="暦月",SUM(S57:AW57),""))</f>
        <v>0</v>
      </c>
      <c r="AY57" s="1147"/>
      <c r="AZ57" s="1148">
        <f>IF($BB$3="４週",AX57/4,IF($BB$3="暦月",'【標準様式1】勤務形態一覧（1枚版）'!AX57/('【標準様式1】勤務形態一覧（1枚版）'!$BB$8/7),""))</f>
        <v>0</v>
      </c>
      <c r="BA57" s="1149"/>
      <c r="BB57" s="1192"/>
      <c r="BC57" s="1096"/>
      <c r="BD57" s="1096"/>
      <c r="BE57" s="1096"/>
      <c r="BF57" s="1097"/>
    </row>
    <row r="58" spans="2:58" ht="20.25" customHeight="1" x14ac:dyDescent="0.3">
      <c r="B58" s="1176">
        <f>B55+1</f>
        <v>13</v>
      </c>
      <c r="C58" s="1178"/>
      <c r="D58" s="1179"/>
      <c r="E58" s="1180"/>
      <c r="F58" s="469"/>
      <c r="G58" s="1082"/>
      <c r="H58" s="1085"/>
      <c r="I58" s="1086"/>
      <c r="J58" s="1086"/>
      <c r="K58" s="1087"/>
      <c r="L58" s="1089"/>
      <c r="M58" s="1090"/>
      <c r="N58" s="1090"/>
      <c r="O58" s="1091"/>
      <c r="P58" s="1098" t="s">
        <v>215</v>
      </c>
      <c r="Q58" s="1099"/>
      <c r="R58" s="1100"/>
      <c r="S58" s="458"/>
      <c r="T58" s="459"/>
      <c r="U58" s="459"/>
      <c r="V58" s="459"/>
      <c r="W58" s="459"/>
      <c r="X58" s="459"/>
      <c r="Y58" s="460"/>
      <c r="Z58" s="458"/>
      <c r="AA58" s="459"/>
      <c r="AB58" s="459"/>
      <c r="AC58" s="459"/>
      <c r="AD58" s="459"/>
      <c r="AE58" s="459"/>
      <c r="AF58" s="460"/>
      <c r="AG58" s="458"/>
      <c r="AH58" s="459"/>
      <c r="AI58" s="459"/>
      <c r="AJ58" s="459"/>
      <c r="AK58" s="459"/>
      <c r="AL58" s="459"/>
      <c r="AM58" s="460"/>
      <c r="AN58" s="458"/>
      <c r="AO58" s="459"/>
      <c r="AP58" s="459"/>
      <c r="AQ58" s="459"/>
      <c r="AR58" s="459"/>
      <c r="AS58" s="459"/>
      <c r="AT58" s="460"/>
      <c r="AU58" s="458"/>
      <c r="AV58" s="459"/>
      <c r="AW58" s="459"/>
      <c r="AX58" s="1127"/>
      <c r="AY58" s="1128"/>
      <c r="AZ58" s="1129"/>
      <c r="BA58" s="1130"/>
      <c r="BB58" s="1131"/>
      <c r="BC58" s="1090"/>
      <c r="BD58" s="1090"/>
      <c r="BE58" s="1090"/>
      <c r="BF58" s="1091"/>
    </row>
    <row r="59" spans="2:58" ht="20.25" customHeight="1" x14ac:dyDescent="0.3">
      <c r="B59" s="1176"/>
      <c r="C59" s="1181"/>
      <c r="D59" s="1182"/>
      <c r="E59" s="1183"/>
      <c r="F59" s="461"/>
      <c r="G59" s="1083"/>
      <c r="H59" s="1088"/>
      <c r="I59" s="1086"/>
      <c r="J59" s="1086"/>
      <c r="K59" s="1087"/>
      <c r="L59" s="1092"/>
      <c r="M59" s="1093"/>
      <c r="N59" s="1093"/>
      <c r="O59" s="1094"/>
      <c r="P59" s="1136" t="s">
        <v>216</v>
      </c>
      <c r="Q59" s="1137"/>
      <c r="R59" s="1138"/>
      <c r="S59" s="462" t="str">
        <f>IF(S58="","",VLOOKUP(S58,'シフト記号表（勤務時間帯）'!$C$6:$K$35,9,FALSE))</f>
        <v/>
      </c>
      <c r="T59" s="463" t="str">
        <f>IF(T58="","",VLOOKUP(T58,'シフト記号表（勤務時間帯）'!$C$6:$K$35,9,FALSE))</f>
        <v/>
      </c>
      <c r="U59" s="463" t="str">
        <f>IF(U58="","",VLOOKUP(U58,'シフト記号表（勤務時間帯）'!$C$6:$K$35,9,FALSE))</f>
        <v/>
      </c>
      <c r="V59" s="463" t="str">
        <f>IF(V58="","",VLOOKUP(V58,'シフト記号表（勤務時間帯）'!$C$6:$K$35,9,FALSE))</f>
        <v/>
      </c>
      <c r="W59" s="463" t="str">
        <f>IF(W58="","",VLOOKUP(W58,'シフト記号表（勤務時間帯）'!$C$6:$K$35,9,FALSE))</f>
        <v/>
      </c>
      <c r="X59" s="463" t="str">
        <f>IF(X58="","",VLOOKUP(X58,'シフト記号表（勤務時間帯）'!$C$6:$K$35,9,FALSE))</f>
        <v/>
      </c>
      <c r="Y59" s="464" t="str">
        <f>IF(Y58="","",VLOOKUP(Y58,'シフト記号表（勤務時間帯）'!$C$6:$K$35,9,FALSE))</f>
        <v/>
      </c>
      <c r="Z59" s="462" t="str">
        <f>IF(Z58="","",VLOOKUP(Z58,'シフト記号表（勤務時間帯）'!$C$6:$K$35,9,FALSE))</f>
        <v/>
      </c>
      <c r="AA59" s="463" t="str">
        <f>IF(AA58="","",VLOOKUP(AA58,'シフト記号表（勤務時間帯）'!$C$6:$K$35,9,FALSE))</f>
        <v/>
      </c>
      <c r="AB59" s="463" t="str">
        <f>IF(AB58="","",VLOOKUP(AB58,'シフト記号表（勤務時間帯）'!$C$6:$K$35,9,FALSE))</f>
        <v/>
      </c>
      <c r="AC59" s="463" t="str">
        <f>IF(AC58="","",VLOOKUP(AC58,'シフト記号表（勤務時間帯）'!$C$6:$K$35,9,FALSE))</f>
        <v/>
      </c>
      <c r="AD59" s="463" t="str">
        <f>IF(AD58="","",VLOOKUP(AD58,'シフト記号表（勤務時間帯）'!$C$6:$K$35,9,FALSE))</f>
        <v/>
      </c>
      <c r="AE59" s="463" t="str">
        <f>IF(AE58="","",VLOOKUP(AE58,'シフト記号表（勤務時間帯）'!$C$6:$K$35,9,FALSE))</f>
        <v/>
      </c>
      <c r="AF59" s="464" t="str">
        <f>IF(AF58="","",VLOOKUP(AF58,'シフト記号表（勤務時間帯）'!$C$6:$K$35,9,FALSE))</f>
        <v/>
      </c>
      <c r="AG59" s="462" t="str">
        <f>IF(AG58="","",VLOOKUP(AG58,'シフト記号表（勤務時間帯）'!$C$6:$K$35,9,FALSE))</f>
        <v/>
      </c>
      <c r="AH59" s="463" t="str">
        <f>IF(AH58="","",VLOOKUP(AH58,'シフト記号表（勤務時間帯）'!$C$6:$K$35,9,FALSE))</f>
        <v/>
      </c>
      <c r="AI59" s="463" t="str">
        <f>IF(AI58="","",VLOOKUP(AI58,'シフト記号表（勤務時間帯）'!$C$6:$K$35,9,FALSE))</f>
        <v/>
      </c>
      <c r="AJ59" s="463" t="str">
        <f>IF(AJ58="","",VLOOKUP(AJ58,'シフト記号表（勤務時間帯）'!$C$6:$K$35,9,FALSE))</f>
        <v/>
      </c>
      <c r="AK59" s="463" t="str">
        <f>IF(AK58="","",VLOOKUP(AK58,'シフト記号表（勤務時間帯）'!$C$6:$K$35,9,FALSE))</f>
        <v/>
      </c>
      <c r="AL59" s="463" t="str">
        <f>IF(AL58="","",VLOOKUP(AL58,'シフト記号表（勤務時間帯）'!$C$6:$K$35,9,FALSE))</f>
        <v/>
      </c>
      <c r="AM59" s="464" t="str">
        <f>IF(AM58="","",VLOOKUP(AM58,'シフト記号表（勤務時間帯）'!$C$6:$K$35,9,FALSE))</f>
        <v/>
      </c>
      <c r="AN59" s="462" t="str">
        <f>IF(AN58="","",VLOOKUP(AN58,'シフト記号表（勤務時間帯）'!$C$6:$K$35,9,FALSE))</f>
        <v/>
      </c>
      <c r="AO59" s="463" t="str">
        <f>IF(AO58="","",VLOOKUP(AO58,'シフト記号表（勤務時間帯）'!$C$6:$K$35,9,FALSE))</f>
        <v/>
      </c>
      <c r="AP59" s="463" t="str">
        <f>IF(AP58="","",VLOOKUP(AP58,'シフト記号表（勤務時間帯）'!$C$6:$K$35,9,FALSE))</f>
        <v/>
      </c>
      <c r="AQ59" s="463" t="str">
        <f>IF(AQ58="","",VLOOKUP(AQ58,'シフト記号表（勤務時間帯）'!$C$6:$K$35,9,FALSE))</f>
        <v/>
      </c>
      <c r="AR59" s="463" t="str">
        <f>IF(AR58="","",VLOOKUP(AR58,'シフト記号表（勤務時間帯）'!$C$6:$K$35,9,FALSE))</f>
        <v/>
      </c>
      <c r="AS59" s="463" t="str">
        <f>IF(AS58="","",VLOOKUP(AS58,'シフト記号表（勤務時間帯）'!$C$6:$K$35,9,FALSE))</f>
        <v/>
      </c>
      <c r="AT59" s="464" t="str">
        <f>IF(AT58="","",VLOOKUP(AT58,'シフト記号表（勤務時間帯）'!$C$6:$K$35,9,FALSE))</f>
        <v/>
      </c>
      <c r="AU59" s="462" t="str">
        <f>IF(AU58="","",VLOOKUP(AU58,'シフト記号表（勤務時間帯）'!$C$6:$K$35,9,FALSE))</f>
        <v/>
      </c>
      <c r="AV59" s="463" t="str">
        <f>IF(AV58="","",VLOOKUP(AV58,'シフト記号表（勤務時間帯）'!$C$6:$K$35,9,FALSE))</f>
        <v/>
      </c>
      <c r="AW59" s="463" t="str">
        <f>IF(AW58="","",VLOOKUP(AW58,'シフト記号表（勤務時間帯）'!$C$6:$K$35,9,FALSE))</f>
        <v/>
      </c>
      <c r="AX59" s="1139">
        <f>IF($BB$3="４週",SUM(S59:AT59),IF($BB$3="暦月",SUM(S59:AW59),""))</f>
        <v>0</v>
      </c>
      <c r="AY59" s="1140"/>
      <c r="AZ59" s="1141">
        <f>IF($BB$3="４週",AX59/4,IF($BB$3="暦月",'【標準様式1】勤務形態一覧（1枚版）'!AX59/('【標準様式1】勤務形態一覧（1枚版）'!$BB$8/7),""))</f>
        <v>0</v>
      </c>
      <c r="BA59" s="1142"/>
      <c r="BB59" s="1132"/>
      <c r="BC59" s="1093"/>
      <c r="BD59" s="1093"/>
      <c r="BE59" s="1093"/>
      <c r="BF59" s="1094"/>
    </row>
    <row r="60" spans="2:58" ht="20.25" customHeight="1" thickBot="1" x14ac:dyDescent="0.35">
      <c r="B60" s="1177"/>
      <c r="C60" s="1184"/>
      <c r="D60" s="1185"/>
      <c r="E60" s="1186"/>
      <c r="F60" s="470">
        <f>C58</f>
        <v>0</v>
      </c>
      <c r="G60" s="1187"/>
      <c r="H60" s="1188"/>
      <c r="I60" s="1189"/>
      <c r="J60" s="1189"/>
      <c r="K60" s="1190"/>
      <c r="L60" s="1191"/>
      <c r="M60" s="1134"/>
      <c r="N60" s="1134"/>
      <c r="O60" s="1135"/>
      <c r="P60" s="1143" t="s">
        <v>217</v>
      </c>
      <c r="Q60" s="1144"/>
      <c r="R60" s="1145"/>
      <c r="S60" s="466" t="str">
        <f>IF(S58="","",VLOOKUP(S58,'シフト記号表（勤務時間帯）'!$C$6:$U$35,19,FALSE))</f>
        <v/>
      </c>
      <c r="T60" s="467" t="str">
        <f>IF(T58="","",VLOOKUP(T58,'シフト記号表（勤務時間帯）'!$C$6:$U$35,19,FALSE))</f>
        <v/>
      </c>
      <c r="U60" s="467" t="str">
        <f>IF(U58="","",VLOOKUP(U58,'シフト記号表（勤務時間帯）'!$C$6:$U$35,19,FALSE))</f>
        <v/>
      </c>
      <c r="V60" s="467" t="str">
        <f>IF(V58="","",VLOOKUP(V58,'シフト記号表（勤務時間帯）'!$C$6:$U$35,19,FALSE))</f>
        <v/>
      </c>
      <c r="W60" s="467" t="str">
        <f>IF(W58="","",VLOOKUP(W58,'シフト記号表（勤務時間帯）'!$C$6:$U$35,19,FALSE))</f>
        <v/>
      </c>
      <c r="X60" s="467" t="str">
        <f>IF(X58="","",VLOOKUP(X58,'シフト記号表（勤務時間帯）'!$C$6:$U$35,19,FALSE))</f>
        <v/>
      </c>
      <c r="Y60" s="468" t="str">
        <f>IF(Y58="","",VLOOKUP(Y58,'シフト記号表（勤務時間帯）'!$C$6:$U$35,19,FALSE))</f>
        <v/>
      </c>
      <c r="Z60" s="466" t="str">
        <f>IF(Z58="","",VLOOKUP(Z58,'シフト記号表（勤務時間帯）'!$C$6:$U$35,19,FALSE))</f>
        <v/>
      </c>
      <c r="AA60" s="467" t="str">
        <f>IF(AA58="","",VLOOKUP(AA58,'シフト記号表（勤務時間帯）'!$C$6:$U$35,19,FALSE))</f>
        <v/>
      </c>
      <c r="AB60" s="467" t="str">
        <f>IF(AB58="","",VLOOKUP(AB58,'シフト記号表（勤務時間帯）'!$C$6:$U$35,19,FALSE))</f>
        <v/>
      </c>
      <c r="AC60" s="467" t="str">
        <f>IF(AC58="","",VLOOKUP(AC58,'シフト記号表（勤務時間帯）'!$C$6:$U$35,19,FALSE))</f>
        <v/>
      </c>
      <c r="AD60" s="467" t="str">
        <f>IF(AD58="","",VLOOKUP(AD58,'シフト記号表（勤務時間帯）'!$C$6:$U$35,19,FALSE))</f>
        <v/>
      </c>
      <c r="AE60" s="467" t="str">
        <f>IF(AE58="","",VLOOKUP(AE58,'シフト記号表（勤務時間帯）'!$C$6:$U$35,19,FALSE))</f>
        <v/>
      </c>
      <c r="AF60" s="468" t="str">
        <f>IF(AF58="","",VLOOKUP(AF58,'シフト記号表（勤務時間帯）'!$C$6:$U$35,19,FALSE))</f>
        <v/>
      </c>
      <c r="AG60" s="466" t="str">
        <f>IF(AG58="","",VLOOKUP(AG58,'シフト記号表（勤務時間帯）'!$C$6:$U$35,19,FALSE))</f>
        <v/>
      </c>
      <c r="AH60" s="467" t="str">
        <f>IF(AH58="","",VLOOKUP(AH58,'シフト記号表（勤務時間帯）'!$C$6:$U$35,19,FALSE))</f>
        <v/>
      </c>
      <c r="AI60" s="467" t="str">
        <f>IF(AI58="","",VLOOKUP(AI58,'シフト記号表（勤務時間帯）'!$C$6:$U$35,19,FALSE))</f>
        <v/>
      </c>
      <c r="AJ60" s="467" t="str">
        <f>IF(AJ58="","",VLOOKUP(AJ58,'シフト記号表（勤務時間帯）'!$C$6:$U$35,19,FALSE))</f>
        <v/>
      </c>
      <c r="AK60" s="467" t="str">
        <f>IF(AK58="","",VLOOKUP(AK58,'シフト記号表（勤務時間帯）'!$C$6:$U$35,19,FALSE))</f>
        <v/>
      </c>
      <c r="AL60" s="467" t="str">
        <f>IF(AL58="","",VLOOKUP(AL58,'シフト記号表（勤務時間帯）'!$C$6:$U$35,19,FALSE))</f>
        <v/>
      </c>
      <c r="AM60" s="468" t="str">
        <f>IF(AM58="","",VLOOKUP(AM58,'シフト記号表（勤務時間帯）'!$C$6:$U$35,19,FALSE))</f>
        <v/>
      </c>
      <c r="AN60" s="466" t="str">
        <f>IF(AN58="","",VLOOKUP(AN58,'シフト記号表（勤務時間帯）'!$C$6:$U$35,19,FALSE))</f>
        <v/>
      </c>
      <c r="AO60" s="467" t="str">
        <f>IF(AO58="","",VLOOKUP(AO58,'シフト記号表（勤務時間帯）'!$C$6:$U$35,19,FALSE))</f>
        <v/>
      </c>
      <c r="AP60" s="467" t="str">
        <f>IF(AP58="","",VLOOKUP(AP58,'シフト記号表（勤務時間帯）'!$C$6:$U$35,19,FALSE))</f>
        <v/>
      </c>
      <c r="AQ60" s="467" t="str">
        <f>IF(AQ58="","",VLOOKUP(AQ58,'シフト記号表（勤務時間帯）'!$C$6:$U$35,19,FALSE))</f>
        <v/>
      </c>
      <c r="AR60" s="467" t="str">
        <f>IF(AR58="","",VLOOKUP(AR58,'シフト記号表（勤務時間帯）'!$C$6:$U$35,19,FALSE))</f>
        <v/>
      </c>
      <c r="AS60" s="467" t="str">
        <f>IF(AS58="","",VLOOKUP(AS58,'シフト記号表（勤務時間帯）'!$C$6:$U$35,19,FALSE))</f>
        <v/>
      </c>
      <c r="AT60" s="468" t="str">
        <f>IF(AT58="","",VLOOKUP(AT58,'シフト記号表（勤務時間帯）'!$C$6:$U$35,19,FALSE))</f>
        <v/>
      </c>
      <c r="AU60" s="466" t="str">
        <f>IF(AU58="","",VLOOKUP(AU58,'シフト記号表（勤務時間帯）'!$C$6:$U$35,19,FALSE))</f>
        <v/>
      </c>
      <c r="AV60" s="467" t="str">
        <f>IF(AV58="","",VLOOKUP(AV58,'シフト記号表（勤務時間帯）'!$C$6:$U$35,19,FALSE))</f>
        <v/>
      </c>
      <c r="AW60" s="467" t="str">
        <f>IF(AW58="","",VLOOKUP(AW58,'シフト記号表（勤務時間帯）'!$C$6:$U$35,19,FALSE))</f>
        <v/>
      </c>
      <c r="AX60" s="1146">
        <f>IF($BB$3="４週",SUM(S60:AT60),IF($BB$3="暦月",SUM(S60:AW60),""))</f>
        <v>0</v>
      </c>
      <c r="AY60" s="1147"/>
      <c r="AZ60" s="1148">
        <f>IF($BB$3="４週",AX60/4,IF($BB$3="暦月",'【標準様式1】勤務形態一覧（1枚版）'!AX60/('【標準様式1】勤務形態一覧（1枚版）'!$BB$8/7),""))</f>
        <v>0</v>
      </c>
      <c r="BA60" s="1149"/>
      <c r="BB60" s="1133"/>
      <c r="BC60" s="1134"/>
      <c r="BD60" s="1134"/>
      <c r="BE60" s="1134"/>
      <c r="BF60" s="1135"/>
    </row>
    <row r="61" spans="2:58" s="439" customFormat="1" ht="6" customHeight="1" thickBot="1" x14ac:dyDescent="0.35">
      <c r="B61" s="471"/>
      <c r="C61" s="472"/>
      <c r="D61" s="472"/>
      <c r="E61" s="472"/>
      <c r="F61" s="473"/>
      <c r="G61" s="473"/>
      <c r="H61" s="474"/>
      <c r="I61" s="474"/>
      <c r="J61" s="474"/>
      <c r="K61" s="474"/>
      <c r="L61" s="473"/>
      <c r="M61" s="473"/>
      <c r="N61" s="473"/>
      <c r="O61" s="473"/>
      <c r="P61" s="475"/>
      <c r="Q61" s="475"/>
      <c r="R61" s="475"/>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6"/>
      <c r="AY61" s="476"/>
      <c r="AZ61" s="476"/>
      <c r="BA61" s="476"/>
      <c r="BB61" s="473"/>
      <c r="BC61" s="473"/>
      <c r="BD61" s="473"/>
      <c r="BE61" s="473"/>
      <c r="BF61" s="477"/>
    </row>
    <row r="62" spans="2:58" ht="20.149999999999999" customHeight="1" x14ac:dyDescent="0.3">
      <c r="B62" s="478"/>
      <c r="C62" s="479"/>
      <c r="D62" s="479"/>
      <c r="E62" s="479"/>
      <c r="F62" s="479"/>
      <c r="G62" s="1078" t="s">
        <v>218</v>
      </c>
      <c r="H62" s="1078"/>
      <c r="I62" s="1078"/>
      <c r="J62" s="1078"/>
      <c r="K62" s="1078"/>
      <c r="L62" s="1078"/>
      <c r="M62" s="1078"/>
      <c r="N62" s="1078"/>
      <c r="O62" s="1078"/>
      <c r="P62" s="1078"/>
      <c r="Q62" s="1078"/>
      <c r="R62" s="1079"/>
      <c r="S62" s="480" t="str">
        <f>IF(SUMIF($F$22:$F$60, "生活相談員", S22:S60)=0,"",SUMIF($F$22:$F$60,"生活相談員",S22:S60))</f>
        <v/>
      </c>
      <c r="T62" s="481" t="str">
        <f t="shared" ref="T62:AW62" si="1">IF(SUMIF($F$22:$F$60, "生活相談員", T22:T60)=0,"",SUMIF($F$22:$F$60,"生活相談員",T22:T60))</f>
        <v/>
      </c>
      <c r="U62" s="481" t="str">
        <f t="shared" si="1"/>
        <v/>
      </c>
      <c r="V62" s="481" t="str">
        <f t="shared" si="1"/>
        <v/>
      </c>
      <c r="W62" s="481" t="str">
        <f t="shared" si="1"/>
        <v/>
      </c>
      <c r="X62" s="481" t="str">
        <f t="shared" si="1"/>
        <v/>
      </c>
      <c r="Y62" s="482" t="str">
        <f t="shared" si="1"/>
        <v/>
      </c>
      <c r="Z62" s="480" t="str">
        <f t="shared" si="1"/>
        <v/>
      </c>
      <c r="AA62" s="481" t="str">
        <f t="shared" si="1"/>
        <v/>
      </c>
      <c r="AB62" s="481" t="str">
        <f t="shared" si="1"/>
        <v/>
      </c>
      <c r="AC62" s="481" t="str">
        <f t="shared" si="1"/>
        <v/>
      </c>
      <c r="AD62" s="481" t="str">
        <f t="shared" si="1"/>
        <v/>
      </c>
      <c r="AE62" s="481" t="str">
        <f t="shared" si="1"/>
        <v/>
      </c>
      <c r="AF62" s="482" t="str">
        <f t="shared" si="1"/>
        <v/>
      </c>
      <c r="AG62" s="480" t="str">
        <f t="shared" si="1"/>
        <v/>
      </c>
      <c r="AH62" s="481" t="str">
        <f t="shared" si="1"/>
        <v/>
      </c>
      <c r="AI62" s="481" t="str">
        <f t="shared" si="1"/>
        <v/>
      </c>
      <c r="AJ62" s="481" t="str">
        <f t="shared" si="1"/>
        <v/>
      </c>
      <c r="AK62" s="481" t="str">
        <f t="shared" si="1"/>
        <v/>
      </c>
      <c r="AL62" s="481" t="str">
        <f t="shared" si="1"/>
        <v/>
      </c>
      <c r="AM62" s="482" t="str">
        <f t="shared" si="1"/>
        <v/>
      </c>
      <c r="AN62" s="480" t="str">
        <f t="shared" si="1"/>
        <v/>
      </c>
      <c r="AO62" s="481" t="str">
        <f t="shared" si="1"/>
        <v/>
      </c>
      <c r="AP62" s="481" t="str">
        <f t="shared" si="1"/>
        <v/>
      </c>
      <c r="AQ62" s="481" t="str">
        <f t="shared" si="1"/>
        <v/>
      </c>
      <c r="AR62" s="481" t="str">
        <f t="shared" si="1"/>
        <v/>
      </c>
      <c r="AS62" s="481" t="str">
        <f t="shared" si="1"/>
        <v/>
      </c>
      <c r="AT62" s="482" t="str">
        <f t="shared" si="1"/>
        <v/>
      </c>
      <c r="AU62" s="480" t="str">
        <f t="shared" si="1"/>
        <v/>
      </c>
      <c r="AV62" s="481" t="str">
        <f t="shared" si="1"/>
        <v/>
      </c>
      <c r="AW62" s="482" t="str">
        <f t="shared" si="1"/>
        <v/>
      </c>
      <c r="AX62" s="1080" t="str">
        <f>IF(SUMIF($F$22:$F$60, "生活相談員", AX22:AY60)=0,"",SUMIF($F$22:$F$60,"生活相談員",AX22:AY60))</f>
        <v/>
      </c>
      <c r="AY62" s="1081"/>
      <c r="AZ62" s="1101" t="str">
        <f>IF(AX62="","",IF($BB$3="４週",AX62/4,IF($BB$3="暦月",AX62/('【標準様式1】勤務形態一覧（1枚版）'!$BB$8/7),"")))</f>
        <v/>
      </c>
      <c r="BA62" s="1102"/>
      <c r="BB62" s="1103"/>
      <c r="BC62" s="1104"/>
      <c r="BD62" s="1104"/>
      <c r="BE62" s="1104"/>
      <c r="BF62" s="1105"/>
    </row>
    <row r="63" spans="2:58" ht="20.25" customHeight="1" x14ac:dyDescent="0.3">
      <c r="B63" s="483"/>
      <c r="C63" s="484"/>
      <c r="D63" s="484"/>
      <c r="E63" s="484"/>
      <c r="F63" s="484"/>
      <c r="G63" s="1112" t="s">
        <v>219</v>
      </c>
      <c r="H63" s="1112"/>
      <c r="I63" s="1112"/>
      <c r="J63" s="1112"/>
      <c r="K63" s="1112"/>
      <c r="L63" s="1112"/>
      <c r="M63" s="1112"/>
      <c r="N63" s="1112"/>
      <c r="O63" s="1112"/>
      <c r="P63" s="1112"/>
      <c r="Q63" s="1112"/>
      <c r="R63" s="1113"/>
      <c r="S63" s="485" t="str">
        <f t="shared" ref="S63:AW63" si="2">IF(SUMIF($F$22:$F$60, "介護職員", S22:S60)=0,"",SUMIF($F$22:$F$60, "介護職員", S22:S60))</f>
        <v/>
      </c>
      <c r="T63" s="486" t="str">
        <f t="shared" si="2"/>
        <v/>
      </c>
      <c r="U63" s="486" t="str">
        <f t="shared" si="2"/>
        <v/>
      </c>
      <c r="V63" s="486" t="str">
        <f t="shared" si="2"/>
        <v/>
      </c>
      <c r="W63" s="486" t="str">
        <f t="shared" si="2"/>
        <v/>
      </c>
      <c r="X63" s="486" t="str">
        <f t="shared" si="2"/>
        <v/>
      </c>
      <c r="Y63" s="487" t="str">
        <f t="shared" si="2"/>
        <v/>
      </c>
      <c r="Z63" s="485" t="str">
        <f t="shared" si="2"/>
        <v/>
      </c>
      <c r="AA63" s="486" t="str">
        <f t="shared" si="2"/>
        <v/>
      </c>
      <c r="AB63" s="486" t="str">
        <f t="shared" si="2"/>
        <v/>
      </c>
      <c r="AC63" s="486" t="str">
        <f t="shared" si="2"/>
        <v/>
      </c>
      <c r="AD63" s="486" t="str">
        <f t="shared" si="2"/>
        <v/>
      </c>
      <c r="AE63" s="486" t="str">
        <f t="shared" si="2"/>
        <v/>
      </c>
      <c r="AF63" s="487" t="str">
        <f t="shared" si="2"/>
        <v/>
      </c>
      <c r="AG63" s="485" t="str">
        <f t="shared" si="2"/>
        <v/>
      </c>
      <c r="AH63" s="486" t="str">
        <f t="shared" si="2"/>
        <v/>
      </c>
      <c r="AI63" s="486" t="str">
        <f t="shared" si="2"/>
        <v/>
      </c>
      <c r="AJ63" s="486" t="str">
        <f t="shared" si="2"/>
        <v/>
      </c>
      <c r="AK63" s="486" t="str">
        <f t="shared" si="2"/>
        <v/>
      </c>
      <c r="AL63" s="486" t="str">
        <f t="shared" si="2"/>
        <v/>
      </c>
      <c r="AM63" s="487" t="str">
        <f t="shared" si="2"/>
        <v/>
      </c>
      <c r="AN63" s="485" t="str">
        <f t="shared" si="2"/>
        <v/>
      </c>
      <c r="AO63" s="486" t="str">
        <f t="shared" si="2"/>
        <v/>
      </c>
      <c r="AP63" s="486" t="str">
        <f t="shared" si="2"/>
        <v/>
      </c>
      <c r="AQ63" s="486" t="str">
        <f t="shared" si="2"/>
        <v/>
      </c>
      <c r="AR63" s="486" t="str">
        <f t="shared" si="2"/>
        <v/>
      </c>
      <c r="AS63" s="486" t="str">
        <f t="shared" si="2"/>
        <v/>
      </c>
      <c r="AT63" s="487" t="str">
        <f t="shared" si="2"/>
        <v/>
      </c>
      <c r="AU63" s="485" t="str">
        <f t="shared" si="2"/>
        <v/>
      </c>
      <c r="AV63" s="486" t="str">
        <f t="shared" si="2"/>
        <v/>
      </c>
      <c r="AW63" s="487" t="str">
        <f t="shared" si="2"/>
        <v/>
      </c>
      <c r="AX63" s="1114" t="str">
        <f>IF(SUMIF($F$22:$F$60, "介護職員", AX22:AX60)=0,"",SUMIF($F$22:$F$60, "介護職員", AX22:AX60))</f>
        <v/>
      </c>
      <c r="AY63" s="1115"/>
      <c r="AZ63" s="1116" t="str">
        <f>IF(AX63="","",IF($BB$3="４週",AX63/4,IF($BB$3="暦月",AX63/('【標準様式1】勤務形態一覧（1枚版）'!$BB$8/7),"")))</f>
        <v/>
      </c>
      <c r="BA63" s="1117"/>
      <c r="BB63" s="1106"/>
      <c r="BC63" s="1107"/>
      <c r="BD63" s="1107"/>
      <c r="BE63" s="1107"/>
      <c r="BF63" s="1108"/>
    </row>
    <row r="64" spans="2:58" ht="20.25" customHeight="1" x14ac:dyDescent="0.3">
      <c r="B64" s="483"/>
      <c r="C64" s="484"/>
      <c r="D64" s="484"/>
      <c r="E64" s="484"/>
      <c r="F64" s="484"/>
      <c r="G64" s="1112" t="s">
        <v>220</v>
      </c>
      <c r="H64" s="1112"/>
      <c r="I64" s="1112"/>
      <c r="J64" s="1112"/>
      <c r="K64" s="1112"/>
      <c r="L64" s="1112"/>
      <c r="M64" s="1112"/>
      <c r="N64" s="1112"/>
      <c r="O64" s="1112"/>
      <c r="P64" s="1112"/>
      <c r="Q64" s="1112"/>
      <c r="R64" s="1113"/>
      <c r="S64" s="488"/>
      <c r="T64" s="489"/>
      <c r="U64" s="489"/>
      <c r="V64" s="489"/>
      <c r="W64" s="489"/>
      <c r="X64" s="489"/>
      <c r="Y64" s="490"/>
      <c r="Z64" s="488"/>
      <c r="AA64" s="489"/>
      <c r="AB64" s="489"/>
      <c r="AC64" s="489"/>
      <c r="AD64" s="489"/>
      <c r="AE64" s="489"/>
      <c r="AF64" s="490"/>
      <c r="AG64" s="488"/>
      <c r="AH64" s="489"/>
      <c r="AI64" s="489"/>
      <c r="AJ64" s="489"/>
      <c r="AK64" s="489"/>
      <c r="AL64" s="489"/>
      <c r="AM64" s="490"/>
      <c r="AN64" s="488"/>
      <c r="AO64" s="489"/>
      <c r="AP64" s="489"/>
      <c r="AQ64" s="489"/>
      <c r="AR64" s="489"/>
      <c r="AS64" s="489"/>
      <c r="AT64" s="490"/>
      <c r="AU64" s="488"/>
      <c r="AV64" s="489"/>
      <c r="AW64" s="490"/>
      <c r="AX64" s="1118"/>
      <c r="AY64" s="1119"/>
      <c r="AZ64" s="1119"/>
      <c r="BA64" s="1120"/>
      <c r="BB64" s="1106"/>
      <c r="BC64" s="1107"/>
      <c r="BD64" s="1107"/>
      <c r="BE64" s="1107"/>
      <c r="BF64" s="1108"/>
    </row>
    <row r="65" spans="2:73" ht="20.25" customHeight="1" x14ac:dyDescent="0.3">
      <c r="B65" s="483"/>
      <c r="C65" s="484"/>
      <c r="D65" s="484"/>
      <c r="E65" s="484"/>
      <c r="F65" s="484"/>
      <c r="G65" s="1112" t="s">
        <v>221</v>
      </c>
      <c r="H65" s="1112"/>
      <c r="I65" s="1112"/>
      <c r="J65" s="1112"/>
      <c r="K65" s="1112"/>
      <c r="L65" s="1112"/>
      <c r="M65" s="1112"/>
      <c r="N65" s="1112"/>
      <c r="O65" s="1112"/>
      <c r="P65" s="1112"/>
      <c r="Q65" s="1112"/>
      <c r="R65" s="1113"/>
      <c r="S65" s="488"/>
      <c r="T65" s="489"/>
      <c r="U65" s="489"/>
      <c r="V65" s="489"/>
      <c r="W65" s="489"/>
      <c r="X65" s="489"/>
      <c r="Y65" s="490"/>
      <c r="Z65" s="488"/>
      <c r="AA65" s="489"/>
      <c r="AB65" s="489"/>
      <c r="AC65" s="489"/>
      <c r="AD65" s="489"/>
      <c r="AE65" s="489"/>
      <c r="AF65" s="490"/>
      <c r="AG65" s="488"/>
      <c r="AH65" s="489"/>
      <c r="AI65" s="489"/>
      <c r="AJ65" s="489"/>
      <c r="AK65" s="489"/>
      <c r="AL65" s="489"/>
      <c r="AM65" s="490"/>
      <c r="AN65" s="488"/>
      <c r="AO65" s="489"/>
      <c r="AP65" s="489"/>
      <c r="AQ65" s="489"/>
      <c r="AR65" s="489"/>
      <c r="AS65" s="489"/>
      <c r="AT65" s="490"/>
      <c r="AU65" s="488"/>
      <c r="AV65" s="489"/>
      <c r="AW65" s="490"/>
      <c r="AX65" s="1121"/>
      <c r="AY65" s="1122"/>
      <c r="AZ65" s="1122"/>
      <c r="BA65" s="1123"/>
      <c r="BB65" s="1106"/>
      <c r="BC65" s="1107"/>
      <c r="BD65" s="1107"/>
      <c r="BE65" s="1107"/>
      <c r="BF65" s="1108"/>
    </row>
    <row r="66" spans="2:73" ht="20.25" customHeight="1" thickBot="1" x14ac:dyDescent="0.35">
      <c r="B66" s="491"/>
      <c r="C66" s="492"/>
      <c r="D66" s="492"/>
      <c r="E66" s="492"/>
      <c r="F66" s="492"/>
      <c r="G66" s="1150" t="s">
        <v>222</v>
      </c>
      <c r="H66" s="1150"/>
      <c r="I66" s="1150"/>
      <c r="J66" s="1150"/>
      <c r="K66" s="1150"/>
      <c r="L66" s="1150"/>
      <c r="M66" s="1150"/>
      <c r="N66" s="1150"/>
      <c r="O66" s="1150"/>
      <c r="P66" s="1150"/>
      <c r="Q66" s="1150"/>
      <c r="R66" s="1151"/>
      <c r="S66" s="493" t="str">
        <f>IF(S65&lt;&gt;"",IF(S64&gt;15,((S64-15)/5+1)*S65,S65),"")</f>
        <v/>
      </c>
      <c r="T66" s="494" t="str">
        <f t="shared" ref="T66:AW66" si="3">IF(T65&lt;&gt;"",IF(T64&gt;15,((T64-15)/5+1)*T65,T65),"")</f>
        <v/>
      </c>
      <c r="U66" s="494" t="str">
        <f t="shared" si="3"/>
        <v/>
      </c>
      <c r="V66" s="494" t="str">
        <f t="shared" si="3"/>
        <v/>
      </c>
      <c r="W66" s="494" t="str">
        <f t="shared" si="3"/>
        <v/>
      </c>
      <c r="X66" s="494" t="str">
        <f t="shared" si="3"/>
        <v/>
      </c>
      <c r="Y66" s="495" t="str">
        <f t="shared" si="3"/>
        <v/>
      </c>
      <c r="Z66" s="493" t="str">
        <f t="shared" si="3"/>
        <v/>
      </c>
      <c r="AA66" s="494" t="str">
        <f t="shared" si="3"/>
        <v/>
      </c>
      <c r="AB66" s="494" t="str">
        <f t="shared" si="3"/>
        <v/>
      </c>
      <c r="AC66" s="494" t="str">
        <f t="shared" si="3"/>
        <v/>
      </c>
      <c r="AD66" s="494" t="str">
        <f t="shared" si="3"/>
        <v/>
      </c>
      <c r="AE66" s="494" t="str">
        <f t="shared" si="3"/>
        <v/>
      </c>
      <c r="AF66" s="495" t="str">
        <f t="shared" si="3"/>
        <v/>
      </c>
      <c r="AG66" s="493" t="str">
        <f t="shared" si="3"/>
        <v/>
      </c>
      <c r="AH66" s="494" t="str">
        <f t="shared" si="3"/>
        <v/>
      </c>
      <c r="AI66" s="494" t="str">
        <f t="shared" si="3"/>
        <v/>
      </c>
      <c r="AJ66" s="494" t="str">
        <f t="shared" si="3"/>
        <v/>
      </c>
      <c r="AK66" s="494" t="str">
        <f t="shared" si="3"/>
        <v/>
      </c>
      <c r="AL66" s="494" t="str">
        <f t="shared" si="3"/>
        <v/>
      </c>
      <c r="AM66" s="495" t="str">
        <f t="shared" si="3"/>
        <v/>
      </c>
      <c r="AN66" s="493" t="str">
        <f t="shared" si="3"/>
        <v/>
      </c>
      <c r="AO66" s="494" t="str">
        <f t="shared" si="3"/>
        <v/>
      </c>
      <c r="AP66" s="494" t="str">
        <f t="shared" si="3"/>
        <v/>
      </c>
      <c r="AQ66" s="494" t="str">
        <f t="shared" si="3"/>
        <v/>
      </c>
      <c r="AR66" s="494" t="str">
        <f t="shared" si="3"/>
        <v/>
      </c>
      <c r="AS66" s="494" t="str">
        <f t="shared" si="3"/>
        <v/>
      </c>
      <c r="AT66" s="495" t="str">
        <f t="shared" si="3"/>
        <v/>
      </c>
      <c r="AU66" s="485" t="str">
        <f t="shared" si="3"/>
        <v/>
      </c>
      <c r="AV66" s="486" t="str">
        <f t="shared" si="3"/>
        <v/>
      </c>
      <c r="AW66" s="487" t="str">
        <f t="shared" si="3"/>
        <v/>
      </c>
      <c r="AX66" s="1121"/>
      <c r="AY66" s="1122"/>
      <c r="AZ66" s="1122"/>
      <c r="BA66" s="1123"/>
      <c r="BB66" s="1106"/>
      <c r="BC66" s="1107"/>
      <c r="BD66" s="1107"/>
      <c r="BE66" s="1107"/>
      <c r="BF66" s="1108"/>
    </row>
    <row r="67" spans="2:73" ht="18.75" customHeight="1" x14ac:dyDescent="0.3">
      <c r="B67" s="1152" t="s">
        <v>223</v>
      </c>
      <c r="C67" s="1153"/>
      <c r="D67" s="1153"/>
      <c r="E67" s="1153"/>
      <c r="F67" s="1153"/>
      <c r="G67" s="1153"/>
      <c r="H67" s="1153"/>
      <c r="I67" s="1153"/>
      <c r="J67" s="1153"/>
      <c r="K67" s="1154"/>
      <c r="L67" s="1158" t="s">
        <v>224</v>
      </c>
      <c r="M67" s="1158"/>
      <c r="N67" s="1158"/>
      <c r="O67" s="1158"/>
      <c r="P67" s="1158"/>
      <c r="Q67" s="1158"/>
      <c r="R67" s="1159"/>
      <c r="S67" s="496" t="str">
        <f>IF($L67="","",IF(COUNTIFS($F$22:$F$60,$L67,S$22:S$60,"&gt;0")=0,"",COUNTIFS($F$22:$F$60,$L67,S$22:S$60,"&gt;0")))</f>
        <v/>
      </c>
      <c r="T67" s="497" t="str">
        <f t="shared" ref="T67:AW71" si="4">IF($L67="","",IF(COUNTIFS($F$22:$F$60,$L67,T$22:T$60,"&gt;0")=0,"",COUNTIFS($F$22:$F$60,$L67,T$22:T$60,"&gt;0")))</f>
        <v/>
      </c>
      <c r="U67" s="497" t="str">
        <f t="shared" si="4"/>
        <v/>
      </c>
      <c r="V67" s="497" t="str">
        <f t="shared" si="4"/>
        <v/>
      </c>
      <c r="W67" s="497" t="str">
        <f t="shared" si="4"/>
        <v/>
      </c>
      <c r="X67" s="497" t="str">
        <f t="shared" si="4"/>
        <v/>
      </c>
      <c r="Y67" s="498" t="str">
        <f t="shared" si="4"/>
        <v/>
      </c>
      <c r="Z67" s="499" t="str">
        <f t="shared" si="4"/>
        <v/>
      </c>
      <c r="AA67" s="497" t="str">
        <f t="shared" si="4"/>
        <v/>
      </c>
      <c r="AB67" s="497" t="str">
        <f t="shared" si="4"/>
        <v/>
      </c>
      <c r="AC67" s="497" t="str">
        <f t="shared" si="4"/>
        <v/>
      </c>
      <c r="AD67" s="497" t="str">
        <f t="shared" si="4"/>
        <v/>
      </c>
      <c r="AE67" s="497" t="str">
        <f t="shared" si="4"/>
        <v/>
      </c>
      <c r="AF67" s="498" t="str">
        <f t="shared" si="4"/>
        <v/>
      </c>
      <c r="AG67" s="497" t="str">
        <f t="shared" si="4"/>
        <v/>
      </c>
      <c r="AH67" s="497" t="str">
        <f t="shared" si="4"/>
        <v/>
      </c>
      <c r="AI67" s="497" t="str">
        <f t="shared" si="4"/>
        <v/>
      </c>
      <c r="AJ67" s="497" t="str">
        <f t="shared" si="4"/>
        <v/>
      </c>
      <c r="AK67" s="497" t="str">
        <f t="shared" si="4"/>
        <v/>
      </c>
      <c r="AL67" s="497" t="str">
        <f t="shared" si="4"/>
        <v/>
      </c>
      <c r="AM67" s="498" t="str">
        <f t="shared" si="4"/>
        <v/>
      </c>
      <c r="AN67" s="497" t="str">
        <f t="shared" si="4"/>
        <v/>
      </c>
      <c r="AO67" s="497" t="str">
        <f t="shared" si="4"/>
        <v/>
      </c>
      <c r="AP67" s="497" t="str">
        <f t="shared" si="4"/>
        <v/>
      </c>
      <c r="AQ67" s="497" t="str">
        <f t="shared" si="4"/>
        <v/>
      </c>
      <c r="AR67" s="497" t="str">
        <f t="shared" si="4"/>
        <v/>
      </c>
      <c r="AS67" s="497" t="str">
        <f t="shared" si="4"/>
        <v/>
      </c>
      <c r="AT67" s="498" t="str">
        <f t="shared" si="4"/>
        <v/>
      </c>
      <c r="AU67" s="497" t="str">
        <f t="shared" si="4"/>
        <v/>
      </c>
      <c r="AV67" s="497" t="str">
        <f t="shared" si="4"/>
        <v/>
      </c>
      <c r="AW67" s="498" t="str">
        <f t="shared" si="4"/>
        <v/>
      </c>
      <c r="AX67" s="1121"/>
      <c r="AY67" s="1122"/>
      <c r="AZ67" s="1122"/>
      <c r="BA67" s="1123"/>
      <c r="BB67" s="1106"/>
      <c r="BC67" s="1107"/>
      <c r="BD67" s="1107"/>
      <c r="BE67" s="1107"/>
      <c r="BF67" s="1108"/>
    </row>
    <row r="68" spans="2:73" ht="18.75" customHeight="1" x14ac:dyDescent="0.3">
      <c r="B68" s="1152"/>
      <c r="C68" s="1153"/>
      <c r="D68" s="1153"/>
      <c r="E68" s="1153"/>
      <c r="F68" s="1153"/>
      <c r="G68" s="1153"/>
      <c r="H68" s="1153"/>
      <c r="I68" s="1153"/>
      <c r="J68" s="1153"/>
      <c r="K68" s="1154"/>
      <c r="L68" s="1160" t="s">
        <v>225</v>
      </c>
      <c r="M68" s="1160"/>
      <c r="N68" s="1160"/>
      <c r="O68" s="1160"/>
      <c r="P68" s="1160"/>
      <c r="Q68" s="1160"/>
      <c r="R68" s="1161"/>
      <c r="S68" s="485" t="str">
        <f t="shared" ref="S68:AH71" si="5">IF($L68="","",IF(COUNTIFS($F$22:$F$60,$L68,S$22:S$60,"&gt;0")=0,"",COUNTIFS($F$22:$F$60,$L68,S$22:S$60,"&gt;0")))</f>
        <v/>
      </c>
      <c r="T68" s="486" t="str">
        <f>IF($L68="","",IF(COUNTIFS($F$22:$F$60,$L68,T$22:T$60,"&gt;0")=0,"",COUNTIFS($F$22:$F$60,$L68,T$22:T$60,"&gt;0")))</f>
        <v/>
      </c>
      <c r="U68" s="486" t="str">
        <f t="shared" si="5"/>
        <v/>
      </c>
      <c r="V68" s="486" t="str">
        <f t="shared" si="5"/>
        <v/>
      </c>
      <c r="W68" s="486" t="str">
        <f t="shared" si="5"/>
        <v/>
      </c>
      <c r="X68" s="486" t="str">
        <f t="shared" si="5"/>
        <v/>
      </c>
      <c r="Y68" s="487" t="str">
        <f t="shared" si="5"/>
        <v/>
      </c>
      <c r="Z68" s="500" t="str">
        <f t="shared" si="5"/>
        <v/>
      </c>
      <c r="AA68" s="486" t="str">
        <f t="shared" si="5"/>
        <v/>
      </c>
      <c r="AB68" s="486" t="str">
        <f t="shared" si="5"/>
        <v/>
      </c>
      <c r="AC68" s="486" t="str">
        <f t="shared" si="5"/>
        <v/>
      </c>
      <c r="AD68" s="486" t="str">
        <f t="shared" si="5"/>
        <v/>
      </c>
      <c r="AE68" s="486" t="str">
        <f t="shared" si="5"/>
        <v/>
      </c>
      <c r="AF68" s="487" t="str">
        <f t="shared" si="5"/>
        <v/>
      </c>
      <c r="AG68" s="486" t="str">
        <f t="shared" si="5"/>
        <v/>
      </c>
      <c r="AH68" s="486" t="str">
        <f t="shared" si="5"/>
        <v/>
      </c>
      <c r="AI68" s="486" t="str">
        <f t="shared" si="4"/>
        <v/>
      </c>
      <c r="AJ68" s="486" t="str">
        <f t="shared" si="4"/>
        <v/>
      </c>
      <c r="AK68" s="486" t="str">
        <f t="shared" si="4"/>
        <v/>
      </c>
      <c r="AL68" s="486" t="str">
        <f t="shared" si="4"/>
        <v/>
      </c>
      <c r="AM68" s="487" t="str">
        <f t="shared" si="4"/>
        <v/>
      </c>
      <c r="AN68" s="486" t="str">
        <f t="shared" si="4"/>
        <v/>
      </c>
      <c r="AO68" s="486" t="str">
        <f t="shared" si="4"/>
        <v/>
      </c>
      <c r="AP68" s="486" t="str">
        <f t="shared" si="4"/>
        <v/>
      </c>
      <c r="AQ68" s="486" t="str">
        <f t="shared" si="4"/>
        <v/>
      </c>
      <c r="AR68" s="486" t="str">
        <f t="shared" si="4"/>
        <v/>
      </c>
      <c r="AS68" s="486" t="str">
        <f t="shared" si="4"/>
        <v/>
      </c>
      <c r="AT68" s="487" t="str">
        <f t="shared" si="4"/>
        <v/>
      </c>
      <c r="AU68" s="486" t="str">
        <f t="shared" si="4"/>
        <v/>
      </c>
      <c r="AV68" s="486" t="str">
        <f t="shared" si="4"/>
        <v/>
      </c>
      <c r="AW68" s="487" t="str">
        <f t="shared" si="4"/>
        <v/>
      </c>
      <c r="AX68" s="1121"/>
      <c r="AY68" s="1122"/>
      <c r="AZ68" s="1122"/>
      <c r="BA68" s="1123"/>
      <c r="BB68" s="1106"/>
      <c r="BC68" s="1107"/>
      <c r="BD68" s="1107"/>
      <c r="BE68" s="1107"/>
      <c r="BF68" s="1108"/>
    </row>
    <row r="69" spans="2:73" ht="18.75" customHeight="1" x14ac:dyDescent="0.3">
      <c r="B69" s="1152"/>
      <c r="C69" s="1153"/>
      <c r="D69" s="1153"/>
      <c r="E69" s="1153"/>
      <c r="F69" s="1153"/>
      <c r="G69" s="1153"/>
      <c r="H69" s="1153"/>
      <c r="I69" s="1153"/>
      <c r="J69" s="1153"/>
      <c r="K69" s="1154"/>
      <c r="L69" s="1160" t="s">
        <v>226</v>
      </c>
      <c r="M69" s="1160"/>
      <c r="N69" s="1160"/>
      <c r="O69" s="1160"/>
      <c r="P69" s="1160"/>
      <c r="Q69" s="1160"/>
      <c r="R69" s="1161"/>
      <c r="S69" s="485" t="str">
        <f t="shared" si="5"/>
        <v/>
      </c>
      <c r="T69" s="486" t="str">
        <f t="shared" si="4"/>
        <v/>
      </c>
      <c r="U69" s="486" t="str">
        <f t="shared" si="4"/>
        <v/>
      </c>
      <c r="V69" s="486" t="str">
        <f t="shared" si="4"/>
        <v/>
      </c>
      <c r="W69" s="486" t="str">
        <f t="shared" si="4"/>
        <v/>
      </c>
      <c r="X69" s="486" t="str">
        <f>IF($L69="","",IF(COUNTIFS($F$22:$F$60,$L69,X$22:X$60,"&gt;0")=0,"",COUNTIFS($F$22:$F$60,$L69,X$22:X$60,"&gt;0")))</f>
        <v/>
      </c>
      <c r="Y69" s="487" t="str">
        <f t="shared" si="4"/>
        <v/>
      </c>
      <c r="Z69" s="500" t="str">
        <f t="shared" si="4"/>
        <v/>
      </c>
      <c r="AA69" s="486" t="str">
        <f t="shared" si="4"/>
        <v/>
      </c>
      <c r="AB69" s="486" t="str">
        <f t="shared" si="4"/>
        <v/>
      </c>
      <c r="AC69" s="486" t="str">
        <f t="shared" si="4"/>
        <v/>
      </c>
      <c r="AD69" s="486" t="str">
        <f t="shared" si="4"/>
        <v/>
      </c>
      <c r="AE69" s="486" t="str">
        <f t="shared" si="4"/>
        <v/>
      </c>
      <c r="AF69" s="487" t="str">
        <f t="shared" si="4"/>
        <v/>
      </c>
      <c r="AG69" s="486" t="str">
        <f t="shared" si="4"/>
        <v/>
      </c>
      <c r="AH69" s="486" t="str">
        <f t="shared" si="4"/>
        <v/>
      </c>
      <c r="AI69" s="486" t="str">
        <f t="shared" si="4"/>
        <v/>
      </c>
      <c r="AJ69" s="486" t="str">
        <f t="shared" si="4"/>
        <v/>
      </c>
      <c r="AK69" s="486" t="str">
        <f t="shared" si="4"/>
        <v/>
      </c>
      <c r="AL69" s="486" t="str">
        <f t="shared" si="4"/>
        <v/>
      </c>
      <c r="AM69" s="487" t="str">
        <f t="shared" si="4"/>
        <v/>
      </c>
      <c r="AN69" s="486" t="str">
        <f t="shared" si="4"/>
        <v/>
      </c>
      <c r="AO69" s="486" t="str">
        <f t="shared" si="4"/>
        <v/>
      </c>
      <c r="AP69" s="486" t="str">
        <f t="shared" si="4"/>
        <v/>
      </c>
      <c r="AQ69" s="486" t="str">
        <f t="shared" si="4"/>
        <v/>
      </c>
      <c r="AR69" s="486" t="str">
        <f t="shared" si="4"/>
        <v/>
      </c>
      <c r="AS69" s="486" t="str">
        <f t="shared" si="4"/>
        <v/>
      </c>
      <c r="AT69" s="487" t="str">
        <f t="shared" si="4"/>
        <v/>
      </c>
      <c r="AU69" s="486" t="str">
        <f t="shared" si="4"/>
        <v/>
      </c>
      <c r="AV69" s="486" t="str">
        <f t="shared" si="4"/>
        <v/>
      </c>
      <c r="AW69" s="487" t="str">
        <f t="shared" si="4"/>
        <v/>
      </c>
      <c r="AX69" s="1121"/>
      <c r="AY69" s="1122"/>
      <c r="AZ69" s="1122"/>
      <c r="BA69" s="1123"/>
      <c r="BB69" s="1106"/>
      <c r="BC69" s="1107"/>
      <c r="BD69" s="1107"/>
      <c r="BE69" s="1107"/>
      <c r="BF69" s="1108"/>
    </row>
    <row r="70" spans="2:73" ht="18.75" customHeight="1" x14ac:dyDescent="0.3">
      <c r="B70" s="1152"/>
      <c r="C70" s="1153"/>
      <c r="D70" s="1153"/>
      <c r="E70" s="1153"/>
      <c r="F70" s="1153"/>
      <c r="G70" s="1153"/>
      <c r="H70" s="1153"/>
      <c r="I70" s="1153"/>
      <c r="J70" s="1153"/>
      <c r="K70" s="1154"/>
      <c r="L70" s="1160" t="s">
        <v>227</v>
      </c>
      <c r="M70" s="1160"/>
      <c r="N70" s="1160"/>
      <c r="O70" s="1160"/>
      <c r="P70" s="1160"/>
      <c r="Q70" s="1160"/>
      <c r="R70" s="1161"/>
      <c r="S70" s="485" t="str">
        <f t="shared" si="5"/>
        <v/>
      </c>
      <c r="T70" s="486" t="str">
        <f t="shared" si="4"/>
        <v/>
      </c>
      <c r="U70" s="486" t="str">
        <f t="shared" si="4"/>
        <v/>
      </c>
      <c r="V70" s="486" t="str">
        <f t="shared" si="4"/>
        <v/>
      </c>
      <c r="W70" s="486" t="str">
        <f t="shared" si="4"/>
        <v/>
      </c>
      <c r="X70" s="486" t="str">
        <f t="shared" si="4"/>
        <v/>
      </c>
      <c r="Y70" s="487" t="str">
        <f t="shared" si="4"/>
        <v/>
      </c>
      <c r="Z70" s="500" t="str">
        <f t="shared" si="4"/>
        <v/>
      </c>
      <c r="AA70" s="486" t="str">
        <f t="shared" si="4"/>
        <v/>
      </c>
      <c r="AB70" s="486" t="str">
        <f t="shared" si="4"/>
        <v/>
      </c>
      <c r="AC70" s="486" t="str">
        <f t="shared" si="4"/>
        <v/>
      </c>
      <c r="AD70" s="486" t="str">
        <f t="shared" si="4"/>
        <v/>
      </c>
      <c r="AE70" s="486" t="str">
        <f t="shared" si="4"/>
        <v/>
      </c>
      <c r="AF70" s="487" t="str">
        <f t="shared" si="4"/>
        <v/>
      </c>
      <c r="AG70" s="486" t="str">
        <f t="shared" si="4"/>
        <v/>
      </c>
      <c r="AH70" s="486" t="str">
        <f t="shared" si="4"/>
        <v/>
      </c>
      <c r="AI70" s="486" t="str">
        <f t="shared" si="4"/>
        <v/>
      </c>
      <c r="AJ70" s="486" t="str">
        <f t="shared" si="4"/>
        <v/>
      </c>
      <c r="AK70" s="486" t="str">
        <f t="shared" si="4"/>
        <v/>
      </c>
      <c r="AL70" s="486" t="str">
        <f t="shared" si="4"/>
        <v/>
      </c>
      <c r="AM70" s="487" t="str">
        <f t="shared" si="4"/>
        <v/>
      </c>
      <c r="AN70" s="486" t="str">
        <f t="shared" si="4"/>
        <v/>
      </c>
      <c r="AO70" s="486" t="str">
        <f t="shared" si="4"/>
        <v/>
      </c>
      <c r="AP70" s="486" t="str">
        <f t="shared" si="4"/>
        <v/>
      </c>
      <c r="AQ70" s="486" t="str">
        <f t="shared" si="4"/>
        <v/>
      </c>
      <c r="AR70" s="486" t="str">
        <f t="shared" si="4"/>
        <v/>
      </c>
      <c r="AS70" s="486" t="str">
        <f t="shared" si="4"/>
        <v/>
      </c>
      <c r="AT70" s="487" t="str">
        <f t="shared" si="4"/>
        <v/>
      </c>
      <c r="AU70" s="486" t="str">
        <f t="shared" si="4"/>
        <v/>
      </c>
      <c r="AV70" s="486" t="str">
        <f t="shared" si="4"/>
        <v/>
      </c>
      <c r="AW70" s="487" t="str">
        <f t="shared" si="4"/>
        <v/>
      </c>
      <c r="AX70" s="1121"/>
      <c r="AY70" s="1122"/>
      <c r="AZ70" s="1122"/>
      <c r="BA70" s="1123"/>
      <c r="BB70" s="1106"/>
      <c r="BC70" s="1107"/>
      <c r="BD70" s="1107"/>
      <c r="BE70" s="1107"/>
      <c r="BF70" s="1108"/>
    </row>
    <row r="71" spans="2:73" ht="18.75" customHeight="1" thickBot="1" x14ac:dyDescent="0.35">
      <c r="B71" s="1155"/>
      <c r="C71" s="1156"/>
      <c r="D71" s="1156"/>
      <c r="E71" s="1156"/>
      <c r="F71" s="1156"/>
      <c r="G71" s="1156"/>
      <c r="H71" s="1156"/>
      <c r="I71" s="1156"/>
      <c r="J71" s="1156"/>
      <c r="K71" s="1157"/>
      <c r="L71" s="1162"/>
      <c r="M71" s="1162"/>
      <c r="N71" s="1162"/>
      <c r="O71" s="1162"/>
      <c r="P71" s="1162"/>
      <c r="Q71" s="1162"/>
      <c r="R71" s="1163"/>
      <c r="S71" s="501" t="str">
        <f t="shared" si="5"/>
        <v/>
      </c>
      <c r="T71" s="502" t="str">
        <f t="shared" si="4"/>
        <v/>
      </c>
      <c r="U71" s="502" t="str">
        <f t="shared" si="4"/>
        <v/>
      </c>
      <c r="V71" s="502" t="str">
        <f t="shared" si="4"/>
        <v/>
      </c>
      <c r="W71" s="502" t="str">
        <f t="shared" si="4"/>
        <v/>
      </c>
      <c r="X71" s="502" t="str">
        <f t="shared" si="4"/>
        <v/>
      </c>
      <c r="Y71" s="503" t="str">
        <f t="shared" si="4"/>
        <v/>
      </c>
      <c r="Z71" s="504" t="str">
        <f t="shared" si="4"/>
        <v/>
      </c>
      <c r="AA71" s="502" t="str">
        <f t="shared" si="4"/>
        <v/>
      </c>
      <c r="AB71" s="502" t="str">
        <f t="shared" si="4"/>
        <v/>
      </c>
      <c r="AC71" s="502" t="str">
        <f t="shared" si="4"/>
        <v/>
      </c>
      <c r="AD71" s="502" t="str">
        <f t="shared" si="4"/>
        <v/>
      </c>
      <c r="AE71" s="502" t="str">
        <f t="shared" si="4"/>
        <v/>
      </c>
      <c r="AF71" s="503" t="str">
        <f t="shared" si="4"/>
        <v/>
      </c>
      <c r="AG71" s="502" t="str">
        <f t="shared" si="4"/>
        <v/>
      </c>
      <c r="AH71" s="502" t="str">
        <f t="shared" si="4"/>
        <v/>
      </c>
      <c r="AI71" s="502" t="str">
        <f t="shared" si="4"/>
        <v/>
      </c>
      <c r="AJ71" s="502" t="str">
        <f t="shared" si="4"/>
        <v/>
      </c>
      <c r="AK71" s="502" t="str">
        <f t="shared" si="4"/>
        <v/>
      </c>
      <c r="AL71" s="502" t="str">
        <f t="shared" si="4"/>
        <v/>
      </c>
      <c r="AM71" s="503" t="str">
        <f t="shared" si="4"/>
        <v/>
      </c>
      <c r="AN71" s="502" t="str">
        <f t="shared" si="4"/>
        <v/>
      </c>
      <c r="AO71" s="502" t="str">
        <f t="shared" si="4"/>
        <v/>
      </c>
      <c r="AP71" s="502" t="str">
        <f t="shared" si="4"/>
        <v/>
      </c>
      <c r="AQ71" s="502" t="str">
        <f t="shared" si="4"/>
        <v/>
      </c>
      <c r="AR71" s="502" t="str">
        <f t="shared" si="4"/>
        <v/>
      </c>
      <c r="AS71" s="502" t="str">
        <f t="shared" si="4"/>
        <v/>
      </c>
      <c r="AT71" s="503" t="str">
        <f t="shared" si="4"/>
        <v/>
      </c>
      <c r="AU71" s="502" t="str">
        <f t="shared" si="4"/>
        <v/>
      </c>
      <c r="AV71" s="502" t="str">
        <f t="shared" si="4"/>
        <v/>
      </c>
      <c r="AW71" s="503" t="str">
        <f t="shared" si="4"/>
        <v/>
      </c>
      <c r="AX71" s="1124"/>
      <c r="AY71" s="1125"/>
      <c r="AZ71" s="1125"/>
      <c r="BA71" s="1126"/>
      <c r="BB71" s="1109"/>
      <c r="BC71" s="1110"/>
      <c r="BD71" s="1110"/>
      <c r="BE71" s="1110"/>
      <c r="BF71" s="1111"/>
    </row>
    <row r="72" spans="2:73" ht="13.5" customHeight="1" x14ac:dyDescent="0.3">
      <c r="C72" s="505"/>
      <c r="D72" s="505"/>
      <c r="E72" s="505"/>
      <c r="F72" s="505"/>
      <c r="G72" s="506"/>
      <c r="H72" s="507"/>
      <c r="AF72" s="442"/>
    </row>
    <row r="73" spans="2:73" ht="11.5" customHeight="1" x14ac:dyDescent="0.3">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row>
    <row r="74" spans="2:73" ht="20.25" customHeight="1" x14ac:dyDescent="0.25">
      <c r="BN74" s="437"/>
      <c r="BO74" s="425"/>
      <c r="BP74" s="437"/>
      <c r="BQ74" s="437"/>
      <c r="BR74" s="437"/>
      <c r="BS74" s="509"/>
      <c r="BT74" s="510"/>
      <c r="BU74" s="510"/>
    </row>
    <row r="75" spans="2:73" ht="20.25" customHeight="1" x14ac:dyDescent="0.3">
      <c r="C75" s="511"/>
      <c r="D75" s="511"/>
      <c r="E75" s="511"/>
      <c r="F75" s="511"/>
      <c r="G75" s="511"/>
      <c r="H75" s="442"/>
      <c r="I75" s="442"/>
    </row>
    <row r="76" spans="2:73" ht="20.25" customHeight="1" x14ac:dyDescent="0.3">
      <c r="C76" s="511"/>
      <c r="D76" s="511"/>
      <c r="E76" s="511"/>
      <c r="F76" s="511"/>
      <c r="G76" s="511"/>
      <c r="H76" s="442"/>
      <c r="I76" s="442"/>
    </row>
    <row r="77" spans="2:73" ht="20.25" customHeight="1" x14ac:dyDescent="0.3">
      <c r="C77" s="442"/>
      <c r="D77" s="442"/>
      <c r="E77" s="442"/>
      <c r="F77" s="442"/>
      <c r="G77" s="442"/>
    </row>
    <row r="78" spans="2:73" ht="20.25" customHeight="1" x14ac:dyDescent="0.3">
      <c r="C78" s="442"/>
      <c r="D78" s="442"/>
      <c r="E78" s="442"/>
      <c r="F78" s="442"/>
      <c r="G78" s="442"/>
    </row>
    <row r="79" spans="2:73" ht="20.25" customHeight="1" x14ac:dyDescent="0.3">
      <c r="C79" s="442"/>
      <c r="D79" s="442"/>
      <c r="E79" s="442"/>
      <c r="F79" s="442"/>
      <c r="G79" s="442"/>
    </row>
    <row r="80" spans="2:73" ht="20.25" customHeight="1" x14ac:dyDescent="0.3">
      <c r="C80" s="442"/>
      <c r="D80" s="442"/>
      <c r="E80" s="442"/>
      <c r="F80" s="442"/>
      <c r="G80" s="442"/>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3"/>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AX23:BA24">
    <cfRule type="expression" dxfId="2644" priority="270">
      <formula>INDIRECT(ADDRESS(ROW(),COLUMN()))=TRUNC(INDIRECT(ADDRESS(ROW(),COLUMN())))</formula>
    </cfRule>
  </conditionalFormatting>
  <conditionalFormatting sqref="BC14:BD14">
    <cfRule type="expression" dxfId="2643" priority="269">
      <formula>INDIRECT(ADDRESS(ROW(),COLUMN()))=TRUNC(INDIRECT(ADDRESS(ROW(),COLUMN())))</formula>
    </cfRule>
  </conditionalFormatting>
  <conditionalFormatting sqref="Z24">
    <cfRule type="expression" dxfId="2642" priority="268">
      <formula>INDIRECT(ADDRESS(ROW(),COLUMN()))=TRUNC(INDIRECT(ADDRESS(ROW(),COLUMN())))</formula>
    </cfRule>
  </conditionalFormatting>
  <conditionalFormatting sqref="Z23">
    <cfRule type="expression" dxfId="2641" priority="267">
      <formula>INDIRECT(ADDRESS(ROW(),COLUMN()))=TRUNC(INDIRECT(ADDRESS(ROW(),COLUMN())))</formula>
    </cfRule>
  </conditionalFormatting>
  <conditionalFormatting sqref="AA24:AF24">
    <cfRule type="expression" dxfId="2640" priority="266">
      <formula>INDIRECT(ADDRESS(ROW(),COLUMN()))=TRUNC(INDIRECT(ADDRESS(ROW(),COLUMN())))</formula>
    </cfRule>
  </conditionalFormatting>
  <conditionalFormatting sqref="AA23:AF23">
    <cfRule type="expression" dxfId="2639" priority="265">
      <formula>INDIRECT(ADDRESS(ROW(),COLUMN()))=TRUNC(INDIRECT(ADDRESS(ROW(),COLUMN())))</formula>
    </cfRule>
  </conditionalFormatting>
  <conditionalFormatting sqref="AG24">
    <cfRule type="expression" dxfId="2638" priority="264">
      <formula>INDIRECT(ADDRESS(ROW(),COLUMN()))=TRUNC(INDIRECT(ADDRESS(ROW(),COLUMN())))</formula>
    </cfRule>
  </conditionalFormatting>
  <conditionalFormatting sqref="AG23">
    <cfRule type="expression" dxfId="2637" priority="263">
      <formula>INDIRECT(ADDRESS(ROW(),COLUMN()))=TRUNC(INDIRECT(ADDRESS(ROW(),COLUMN())))</formula>
    </cfRule>
  </conditionalFormatting>
  <conditionalFormatting sqref="AH24:AM24">
    <cfRule type="expression" dxfId="2636" priority="262">
      <formula>INDIRECT(ADDRESS(ROW(),COLUMN()))=TRUNC(INDIRECT(ADDRESS(ROW(),COLUMN())))</formula>
    </cfRule>
  </conditionalFormatting>
  <conditionalFormatting sqref="AH23:AM23">
    <cfRule type="expression" dxfId="2635" priority="261">
      <formula>INDIRECT(ADDRESS(ROW(),COLUMN()))=TRUNC(INDIRECT(ADDRESS(ROW(),COLUMN())))</formula>
    </cfRule>
  </conditionalFormatting>
  <conditionalFormatting sqref="AN24">
    <cfRule type="expression" dxfId="2634" priority="260">
      <formula>INDIRECT(ADDRESS(ROW(),COLUMN()))=TRUNC(INDIRECT(ADDRESS(ROW(),COLUMN())))</formula>
    </cfRule>
  </conditionalFormatting>
  <conditionalFormatting sqref="AN23">
    <cfRule type="expression" dxfId="2633" priority="259">
      <formula>INDIRECT(ADDRESS(ROW(),COLUMN()))=TRUNC(INDIRECT(ADDRESS(ROW(),COLUMN())))</formula>
    </cfRule>
  </conditionalFormatting>
  <conditionalFormatting sqref="AO24:AT24">
    <cfRule type="expression" dxfId="2632" priority="258">
      <formula>INDIRECT(ADDRESS(ROW(),COLUMN()))=TRUNC(INDIRECT(ADDRESS(ROW(),COLUMN())))</formula>
    </cfRule>
  </conditionalFormatting>
  <conditionalFormatting sqref="AO23:AT23">
    <cfRule type="expression" dxfId="2631" priority="257">
      <formula>INDIRECT(ADDRESS(ROW(),COLUMN()))=TRUNC(INDIRECT(ADDRESS(ROW(),COLUMN())))</formula>
    </cfRule>
  </conditionalFormatting>
  <conditionalFormatting sqref="AU24">
    <cfRule type="expression" dxfId="2630" priority="256">
      <formula>INDIRECT(ADDRESS(ROW(),COLUMN()))=TRUNC(INDIRECT(ADDRESS(ROW(),COLUMN())))</formula>
    </cfRule>
  </conditionalFormatting>
  <conditionalFormatting sqref="AU23">
    <cfRule type="expression" dxfId="2629" priority="255">
      <formula>INDIRECT(ADDRESS(ROW(),COLUMN()))=TRUNC(INDIRECT(ADDRESS(ROW(),COLUMN())))</formula>
    </cfRule>
  </conditionalFormatting>
  <conditionalFormatting sqref="AV24:AW24">
    <cfRule type="expression" dxfId="2628" priority="254">
      <formula>INDIRECT(ADDRESS(ROW(),COLUMN()))=TRUNC(INDIRECT(ADDRESS(ROW(),COLUMN())))</formula>
    </cfRule>
  </conditionalFormatting>
  <conditionalFormatting sqref="AV23:AW23">
    <cfRule type="expression" dxfId="2627" priority="25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decimal" allowBlank="1" showInputMessage="1" showErrorMessage="1" error="入力可能範囲　32～40" sqref="AX6" xr:uid="{96AD0BAA-B9F6-496B-9A03-75478AF45BB7}">
      <formula1>32</formula1>
      <formula2>40</formula2>
    </dataValidation>
    <dataValidation type="list" allowBlank="1" showInputMessage="1" sqref="G22:G60" xr:uid="{058F64F0-E842-4517-8778-298A818A35E3}">
      <formula1>"A, B, C, D"</formula1>
    </dataValidation>
    <dataValidation type="list" allowBlank="1" showInputMessage="1" sqref="S22:AW22 S25:AW25 S28:AW28 S31:AW31 S34:AW34 S37:AW37 S40:AW40 S43:AW43 S46:AW46 S49:AW49 S52:AW52 S55:AW55 S58:AW58" xr:uid="{3DF48A2A-B980-4A44-9237-D7ABB6E08CD9}">
      <formula1>シフト記号表</formula1>
    </dataValidation>
    <dataValidation type="list" allowBlank="1" showInputMessage="1" showErrorMessage="1" sqref="BB4:BE4" xr:uid="{394F4090-B89A-4071-A0E8-9B02B4C05EA5}">
      <formula1>"予定,実績,予定・実績"</formula1>
    </dataValidation>
    <dataValidation type="list" allowBlank="1" showInputMessage="1" sqref="C22:E60" xr:uid="{6FAE3BEF-A573-4679-9DB6-2B1FC745B243}">
      <formula1>職種</formula1>
    </dataValidation>
    <dataValidation type="list" allowBlank="1" showInputMessage="1" showErrorMessage="1" sqref="AC3" xr:uid="{B7DC1B4B-2FF7-4610-AE58-98D58405C535}">
      <formula1>#REF!</formula1>
    </dataValidation>
    <dataValidation type="list" allowBlank="1" showInputMessage="1" showErrorMessage="1" sqref="BB3:BE3" xr:uid="{D206468A-2D22-4C0F-B93B-3FBD4D8E6032}">
      <formula1>"４週,暦月"</formula1>
    </dataValidation>
    <dataValidation type="list" errorStyle="warning" allowBlank="1" showInputMessage="1" error="リストにない場合のみ、入力してください。" sqref="H22:K60" xr:uid="{9CB3EFDF-27E5-4FC1-9773-AA27E06A1CC8}">
      <formula1>INDIRECT(C22)</formula1>
    </dataValidation>
  </dataValidations>
  <printOptions horizontalCentered="1"/>
  <pageMargins left="0.15748031496062992" right="0.15748031496062992" top="0.31496062992125984" bottom="0.35433070866141736" header="0.31496062992125984" footer="0.31496062992125984"/>
  <pageSetup paperSize="9" scale="29"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33AAE7B-0DDB-43F9-838F-9EB4C310D91E}">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F4D6-D680-4A83-AC28-16719C0A487C}">
  <sheetPr>
    <pageSetUpPr fitToPage="1"/>
  </sheetPr>
  <dimension ref="B1:BU341"/>
  <sheetViews>
    <sheetView showGridLines="0" view="pageBreakPreview" topLeftCell="A309" zoomScale="70" zoomScaleNormal="70" zoomScaleSheetLayoutView="70" workbookViewId="0"/>
  </sheetViews>
  <sheetFormatPr defaultColWidth="5.19921875" defaultRowHeight="20.25" customHeight="1" x14ac:dyDescent="0.3"/>
  <cols>
    <col min="1" max="1" width="1.8984375" style="440" customWidth="1"/>
    <col min="2" max="5" width="6.8984375" style="440" customWidth="1"/>
    <col min="6" max="6" width="19.796875" style="440" hidden="1" customWidth="1"/>
    <col min="7" max="58" width="6.69921875" style="440" customWidth="1"/>
    <col min="59" max="16384" width="5.19921875" style="440"/>
  </cols>
  <sheetData>
    <row r="1" spans="2:64" s="412" customFormat="1" ht="20.25" customHeight="1" x14ac:dyDescent="0.3">
      <c r="C1" s="413" t="s">
        <v>175</v>
      </c>
      <c r="D1" s="413"/>
      <c r="E1" s="413"/>
      <c r="F1" s="413"/>
      <c r="G1" s="413"/>
      <c r="H1" s="414" t="s">
        <v>176</v>
      </c>
      <c r="J1" s="414"/>
      <c r="L1" s="413"/>
      <c r="M1" s="413"/>
      <c r="N1" s="413"/>
      <c r="O1" s="413"/>
      <c r="P1" s="413"/>
      <c r="Q1" s="413"/>
      <c r="R1" s="413"/>
      <c r="AM1" s="415"/>
      <c r="AN1" s="416"/>
      <c r="AO1" s="416" t="s">
        <v>177</v>
      </c>
      <c r="AP1" s="1291" t="s">
        <v>178</v>
      </c>
      <c r="AQ1" s="1292"/>
      <c r="AR1" s="1292"/>
      <c r="AS1" s="1292"/>
      <c r="AT1" s="1292"/>
      <c r="AU1" s="1292"/>
      <c r="AV1" s="1292"/>
      <c r="AW1" s="1292"/>
      <c r="AX1" s="1292"/>
      <c r="AY1" s="1292"/>
      <c r="AZ1" s="1292"/>
      <c r="BA1" s="1292"/>
      <c r="BB1" s="1292"/>
      <c r="BC1" s="1292"/>
      <c r="BD1" s="1292"/>
      <c r="BE1" s="1292"/>
      <c r="BF1" s="416" t="s">
        <v>179</v>
      </c>
    </row>
    <row r="2" spans="2:64" s="412" customFormat="1" ht="20.25" customHeight="1" x14ac:dyDescent="0.3">
      <c r="C2" s="413"/>
      <c r="D2" s="413"/>
      <c r="E2" s="413"/>
      <c r="F2" s="413"/>
      <c r="G2" s="413"/>
      <c r="J2" s="414"/>
      <c r="L2" s="413"/>
      <c r="M2" s="413"/>
      <c r="N2" s="413"/>
      <c r="O2" s="413"/>
      <c r="P2" s="413"/>
      <c r="Q2" s="413"/>
      <c r="R2" s="413"/>
      <c r="Y2" s="416" t="s">
        <v>180</v>
      </c>
      <c r="Z2" s="1293">
        <v>6</v>
      </c>
      <c r="AA2" s="1293"/>
      <c r="AB2" s="416" t="s">
        <v>181</v>
      </c>
      <c r="AC2" s="1294">
        <f>IF(Z2=0,"",YEAR(DATE(2018+Z2,1,1)))</f>
        <v>2024</v>
      </c>
      <c r="AD2" s="1294"/>
      <c r="AE2" s="418" t="s">
        <v>182</v>
      </c>
      <c r="AF2" s="418" t="s">
        <v>183</v>
      </c>
      <c r="AG2" s="1293">
        <v>4</v>
      </c>
      <c r="AH2" s="1293"/>
      <c r="AI2" s="418" t="s">
        <v>184</v>
      </c>
      <c r="AM2" s="415"/>
      <c r="AN2" s="416"/>
      <c r="AO2" s="416" t="s">
        <v>185</v>
      </c>
      <c r="AP2" s="1293"/>
      <c r="AQ2" s="1293"/>
      <c r="AR2" s="1293"/>
      <c r="AS2" s="1293"/>
      <c r="AT2" s="1293"/>
      <c r="AU2" s="1293"/>
      <c r="AV2" s="1293"/>
      <c r="AW2" s="1293"/>
      <c r="AX2" s="1293"/>
      <c r="AY2" s="1293"/>
      <c r="AZ2" s="1293"/>
      <c r="BA2" s="1293"/>
      <c r="BB2" s="1293"/>
      <c r="BC2" s="1293"/>
      <c r="BD2" s="1293"/>
      <c r="BE2" s="1293"/>
      <c r="BF2" s="416" t="s">
        <v>179</v>
      </c>
    </row>
    <row r="3" spans="2:64" s="418" customFormat="1" ht="20.25" customHeight="1" x14ac:dyDescent="0.3">
      <c r="G3" s="414"/>
      <c r="J3" s="414"/>
      <c r="L3" s="416"/>
      <c r="M3" s="416"/>
      <c r="N3" s="416"/>
      <c r="O3" s="416"/>
      <c r="P3" s="416"/>
      <c r="Q3" s="416"/>
      <c r="R3" s="416"/>
      <c r="Z3" s="419"/>
      <c r="AA3" s="419"/>
      <c r="AB3" s="419"/>
      <c r="AC3" s="420"/>
      <c r="AD3" s="419"/>
      <c r="BA3" s="421" t="s">
        <v>186</v>
      </c>
      <c r="BB3" s="1282" t="s">
        <v>187</v>
      </c>
      <c r="BC3" s="1283"/>
      <c r="BD3" s="1283"/>
      <c r="BE3" s="1284"/>
      <c r="BF3" s="416"/>
    </row>
    <row r="4" spans="2:64" s="418" customFormat="1" ht="19" x14ac:dyDescent="0.3">
      <c r="G4" s="414"/>
      <c r="J4" s="414"/>
      <c r="L4" s="416"/>
      <c r="M4" s="416"/>
      <c r="N4" s="416"/>
      <c r="O4" s="416"/>
      <c r="P4" s="416"/>
      <c r="Q4" s="416"/>
      <c r="R4" s="416"/>
      <c r="Z4" s="417"/>
      <c r="AA4" s="417"/>
      <c r="AG4" s="412"/>
      <c r="AH4" s="412"/>
      <c r="AI4" s="412"/>
      <c r="AJ4" s="412"/>
      <c r="AK4" s="412"/>
      <c r="AL4" s="412"/>
      <c r="AM4" s="412"/>
      <c r="AN4" s="412"/>
      <c r="AO4" s="412"/>
      <c r="AP4" s="412"/>
      <c r="AQ4" s="412"/>
      <c r="AR4" s="412"/>
      <c r="AS4" s="412"/>
      <c r="AT4" s="412"/>
      <c r="AU4" s="412"/>
      <c r="AV4" s="412"/>
      <c r="AW4" s="412"/>
      <c r="AX4" s="412"/>
      <c r="AY4" s="412"/>
      <c r="AZ4" s="412"/>
      <c r="BA4" s="421" t="s">
        <v>188</v>
      </c>
      <c r="BB4" s="1282" t="s">
        <v>189</v>
      </c>
      <c r="BC4" s="1283"/>
      <c r="BD4" s="1283"/>
      <c r="BE4" s="1284"/>
      <c r="BF4" s="422"/>
    </row>
    <row r="5" spans="2:64" s="418" customFormat="1" ht="6.75" customHeight="1" x14ac:dyDescent="0.3">
      <c r="C5" s="412"/>
      <c r="D5" s="412"/>
      <c r="E5" s="412"/>
      <c r="F5" s="412"/>
      <c r="G5" s="413"/>
      <c r="H5" s="412"/>
      <c r="I5" s="412"/>
      <c r="J5" s="413"/>
      <c r="K5" s="412"/>
      <c r="L5" s="422"/>
      <c r="M5" s="422"/>
      <c r="N5" s="422"/>
      <c r="O5" s="422"/>
      <c r="P5" s="422"/>
      <c r="Q5" s="422"/>
      <c r="R5" s="422"/>
      <c r="S5" s="412"/>
      <c r="T5" s="412"/>
      <c r="U5" s="412"/>
      <c r="V5" s="412"/>
      <c r="W5" s="412"/>
      <c r="X5" s="412"/>
      <c r="Y5" s="412"/>
      <c r="Z5" s="423"/>
      <c r="AA5" s="423"/>
      <c r="AB5" s="412"/>
      <c r="AC5" s="412"/>
      <c r="AD5" s="412"/>
      <c r="AE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22"/>
      <c r="BF5" s="422"/>
    </row>
    <row r="6" spans="2:64" s="418" customFormat="1" ht="20.25" customHeight="1" x14ac:dyDescent="0.3">
      <c r="C6" s="412"/>
      <c r="D6" s="412"/>
      <c r="E6" s="412"/>
      <c r="F6" s="412"/>
      <c r="G6" s="413"/>
      <c r="H6" s="412"/>
      <c r="I6" s="412"/>
      <c r="J6" s="413"/>
      <c r="K6" s="412"/>
      <c r="L6" s="422"/>
      <c r="M6" s="422"/>
      <c r="N6" s="422"/>
      <c r="O6" s="422"/>
      <c r="P6" s="422"/>
      <c r="Q6" s="422"/>
      <c r="R6" s="422"/>
      <c r="S6" s="412"/>
      <c r="T6" s="412"/>
      <c r="U6" s="412"/>
      <c r="V6" s="412"/>
      <c r="W6" s="412"/>
      <c r="X6" s="412"/>
      <c r="Y6" s="412"/>
      <c r="Z6" s="423"/>
      <c r="AA6" s="423"/>
      <c r="AB6" s="412"/>
      <c r="AC6" s="412"/>
      <c r="AD6" s="412"/>
      <c r="AE6" s="412"/>
      <c r="AG6" s="412"/>
      <c r="AH6" s="412"/>
      <c r="AI6" s="412"/>
      <c r="AJ6" s="412"/>
      <c r="AK6" s="412"/>
      <c r="AL6" s="412" t="s">
        <v>190</v>
      </c>
      <c r="AM6" s="412"/>
      <c r="AN6" s="412"/>
      <c r="AO6" s="412"/>
      <c r="AP6" s="412"/>
      <c r="AQ6" s="412"/>
      <c r="AR6" s="412"/>
      <c r="AS6" s="412"/>
      <c r="AT6" s="424"/>
      <c r="AU6" s="424"/>
      <c r="AV6" s="425"/>
      <c r="AW6" s="412"/>
      <c r="AX6" s="1285">
        <v>40</v>
      </c>
      <c r="AY6" s="1286"/>
      <c r="AZ6" s="425" t="s">
        <v>191</v>
      </c>
      <c r="BA6" s="412"/>
      <c r="BB6" s="1285">
        <v>160</v>
      </c>
      <c r="BC6" s="1286"/>
      <c r="BD6" s="425" t="s">
        <v>192</v>
      </c>
      <c r="BE6" s="412"/>
      <c r="BF6" s="422"/>
    </row>
    <row r="7" spans="2:64" s="418" customFormat="1" ht="6.75" customHeight="1" x14ac:dyDescent="0.3">
      <c r="C7" s="412"/>
      <c r="D7" s="412"/>
      <c r="E7" s="412"/>
      <c r="F7" s="412"/>
      <c r="G7" s="413"/>
      <c r="H7" s="412"/>
      <c r="I7" s="412"/>
      <c r="J7" s="413"/>
      <c r="K7" s="412"/>
      <c r="L7" s="422"/>
      <c r="M7" s="422"/>
      <c r="N7" s="422"/>
      <c r="O7" s="422"/>
      <c r="P7" s="422"/>
      <c r="Q7" s="422"/>
      <c r="R7" s="422"/>
      <c r="S7" s="412"/>
      <c r="T7" s="412"/>
      <c r="U7" s="412"/>
      <c r="V7" s="412"/>
      <c r="W7" s="412"/>
      <c r="X7" s="412"/>
      <c r="Y7" s="412"/>
      <c r="Z7" s="423"/>
      <c r="AA7" s="423"/>
      <c r="AB7" s="412"/>
      <c r="AC7" s="412"/>
      <c r="AD7" s="412"/>
      <c r="AE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22"/>
      <c r="BF7" s="422"/>
    </row>
    <row r="8" spans="2:64" s="418" customFormat="1" ht="20.25" customHeight="1" x14ac:dyDescent="0.3">
      <c r="B8" s="426"/>
      <c r="C8" s="426"/>
      <c r="D8" s="426"/>
      <c r="E8" s="426"/>
      <c r="F8" s="426"/>
      <c r="G8" s="427"/>
      <c r="H8" s="427"/>
      <c r="I8" s="427"/>
      <c r="J8" s="426"/>
      <c r="K8" s="426"/>
      <c r="L8" s="427"/>
      <c r="M8" s="427"/>
      <c r="N8" s="427"/>
      <c r="O8" s="426"/>
      <c r="P8" s="427"/>
      <c r="Q8" s="427"/>
      <c r="R8" s="427"/>
      <c r="S8" s="428"/>
      <c r="T8" s="429"/>
      <c r="U8" s="429"/>
      <c r="V8" s="430"/>
      <c r="Z8" s="423"/>
      <c r="AA8" s="431"/>
      <c r="AB8" s="413"/>
      <c r="AC8" s="423"/>
      <c r="AD8" s="423"/>
      <c r="AE8" s="423"/>
      <c r="AF8" s="417"/>
      <c r="AG8" s="432"/>
      <c r="AH8" s="432"/>
      <c r="AI8" s="432"/>
      <c r="AJ8" s="412"/>
      <c r="AK8" s="422"/>
      <c r="AL8" s="431"/>
      <c r="AM8" s="431"/>
      <c r="AN8" s="413"/>
      <c r="AO8" s="424"/>
      <c r="AP8" s="424"/>
      <c r="AQ8" s="424"/>
      <c r="AR8" s="433"/>
      <c r="AS8" s="433"/>
      <c r="AT8" s="412"/>
      <c r="AU8" s="434"/>
      <c r="AV8" s="434"/>
      <c r="AW8" s="426"/>
      <c r="AX8" s="412"/>
      <c r="AY8" s="412" t="s">
        <v>193</v>
      </c>
      <c r="AZ8" s="412"/>
      <c r="BA8" s="412"/>
      <c r="BB8" s="1287">
        <f>DAY(EOMONTH(DATE(AC2,AG2,1),0))</f>
        <v>30</v>
      </c>
      <c r="BC8" s="1288"/>
      <c r="BD8" s="412" t="s">
        <v>194</v>
      </c>
      <c r="BE8" s="412"/>
      <c r="BF8" s="412"/>
      <c r="BJ8" s="416"/>
      <c r="BK8" s="416"/>
      <c r="BL8" s="416"/>
    </row>
    <row r="9" spans="2:64" s="418" customFormat="1" ht="6" customHeight="1" x14ac:dyDescent="0.3">
      <c r="B9" s="424"/>
      <c r="C9" s="424"/>
      <c r="D9" s="424"/>
      <c r="E9" s="424"/>
      <c r="F9" s="424"/>
      <c r="G9" s="426"/>
      <c r="H9" s="427"/>
      <c r="I9" s="424"/>
      <c r="J9" s="424"/>
      <c r="K9" s="424"/>
      <c r="L9" s="426"/>
      <c r="M9" s="427"/>
      <c r="N9" s="424"/>
      <c r="O9" s="424"/>
      <c r="P9" s="426"/>
      <c r="Q9" s="424"/>
      <c r="R9" s="424"/>
      <c r="S9" s="424"/>
      <c r="T9" s="424"/>
      <c r="U9" s="424"/>
      <c r="V9" s="424"/>
      <c r="Z9" s="412"/>
      <c r="AA9" s="412"/>
      <c r="AB9" s="412"/>
      <c r="AC9" s="412"/>
      <c r="AD9" s="412"/>
      <c r="AE9" s="412"/>
      <c r="AG9" s="423"/>
      <c r="AH9" s="412"/>
      <c r="AI9" s="412"/>
      <c r="AJ9" s="432"/>
      <c r="AK9" s="412"/>
      <c r="AL9" s="412"/>
      <c r="AM9" s="412"/>
      <c r="AN9" s="412"/>
      <c r="AO9" s="412"/>
      <c r="AP9" s="412"/>
      <c r="AQ9" s="423"/>
      <c r="AR9" s="423"/>
      <c r="AS9" s="423"/>
      <c r="AT9" s="412"/>
      <c r="AU9" s="412"/>
      <c r="AV9" s="412"/>
      <c r="AW9" s="412"/>
      <c r="AX9" s="412"/>
      <c r="AY9" s="412"/>
      <c r="AZ9" s="412"/>
      <c r="BA9" s="412"/>
      <c r="BB9" s="412"/>
      <c r="BC9" s="412"/>
      <c r="BD9" s="412"/>
      <c r="BE9" s="412"/>
      <c r="BF9" s="412"/>
      <c r="BJ9" s="416"/>
      <c r="BK9" s="416"/>
      <c r="BL9" s="416"/>
    </row>
    <row r="10" spans="2:64" s="418" customFormat="1" ht="19" x14ac:dyDescent="0.25">
      <c r="B10" s="426"/>
      <c r="C10" s="426"/>
      <c r="D10" s="426"/>
      <c r="E10" s="426"/>
      <c r="F10" s="426"/>
      <c r="G10" s="427"/>
      <c r="H10" s="427"/>
      <c r="I10" s="427"/>
      <c r="J10" s="426"/>
      <c r="K10" s="426"/>
      <c r="L10" s="427"/>
      <c r="M10" s="427"/>
      <c r="N10" s="427"/>
      <c r="O10" s="426"/>
      <c r="P10" s="427"/>
      <c r="Q10" s="427"/>
      <c r="R10" s="427"/>
      <c r="S10" s="428"/>
      <c r="T10" s="429"/>
      <c r="U10" s="429"/>
      <c r="V10" s="430"/>
      <c r="Z10" s="423"/>
      <c r="AA10" s="431"/>
      <c r="AB10" s="413"/>
      <c r="AC10" s="423"/>
      <c r="AD10" s="423"/>
      <c r="AE10" s="423"/>
      <c r="AG10" s="432"/>
      <c r="AH10" s="432"/>
      <c r="AI10" s="432"/>
      <c r="AJ10" s="412"/>
      <c r="AK10" s="422"/>
      <c r="AL10" s="431"/>
      <c r="AM10" s="412"/>
      <c r="AN10" s="412"/>
      <c r="AO10" s="435"/>
      <c r="AP10" s="435"/>
      <c r="AQ10" s="435"/>
      <c r="AR10" s="425"/>
      <c r="AS10" s="423"/>
      <c r="AT10" s="423"/>
      <c r="AU10" s="423"/>
      <c r="AV10" s="412"/>
      <c r="AW10" s="412"/>
      <c r="AX10" s="436"/>
      <c r="AY10" s="436"/>
      <c r="AZ10" s="422" t="s">
        <v>195</v>
      </c>
      <c r="BA10" s="412"/>
      <c r="BB10" s="1285">
        <v>1</v>
      </c>
      <c r="BC10" s="1289"/>
      <c r="BD10" s="1286"/>
      <c r="BE10" s="437" t="s">
        <v>196</v>
      </c>
      <c r="BF10" s="412"/>
      <c r="BJ10" s="416"/>
      <c r="BK10" s="416"/>
      <c r="BL10" s="416"/>
    </row>
    <row r="11" spans="2:64" s="418" customFormat="1" ht="6" customHeight="1" x14ac:dyDescent="0.25">
      <c r="B11" s="424"/>
      <c r="C11" s="424"/>
      <c r="D11" s="424"/>
      <c r="E11" s="424"/>
      <c r="F11" s="419"/>
      <c r="G11" s="424"/>
      <c r="H11" s="424"/>
      <c r="I11" s="424"/>
      <c r="J11" s="424"/>
      <c r="K11" s="426"/>
      <c r="L11" s="427"/>
      <c r="M11" s="424"/>
      <c r="N11" s="424"/>
      <c r="O11" s="426"/>
      <c r="P11" s="424"/>
      <c r="Q11" s="424"/>
      <c r="R11" s="424"/>
      <c r="S11" s="424"/>
      <c r="T11" s="424"/>
      <c r="U11" s="424"/>
      <c r="V11" s="419"/>
      <c r="Z11" s="412"/>
      <c r="AA11" s="412"/>
      <c r="AB11" s="412"/>
      <c r="AC11" s="412"/>
      <c r="AD11" s="412"/>
      <c r="AE11" s="412"/>
      <c r="AG11" s="423"/>
      <c r="AH11" s="432"/>
      <c r="AI11" s="412"/>
      <c r="AJ11" s="432"/>
      <c r="AK11" s="412"/>
      <c r="AL11" s="412"/>
      <c r="AM11" s="412"/>
      <c r="AN11" s="412"/>
      <c r="AO11" s="424"/>
      <c r="AP11" s="424"/>
      <c r="AQ11" s="426"/>
      <c r="AR11" s="438"/>
      <c r="AS11" s="423"/>
      <c r="AT11" s="423"/>
      <c r="AU11" s="423"/>
      <c r="AV11" s="412"/>
      <c r="AW11" s="412"/>
      <c r="AX11" s="436"/>
      <c r="AY11" s="436"/>
      <c r="AZ11" s="412"/>
      <c r="BA11" s="412"/>
      <c r="BB11" s="423"/>
      <c r="BC11" s="423"/>
      <c r="BD11" s="423"/>
      <c r="BE11" s="437"/>
      <c r="BF11" s="412"/>
      <c r="BJ11" s="416"/>
      <c r="BK11" s="416"/>
      <c r="BL11" s="416"/>
    </row>
    <row r="12" spans="2:64" s="418" customFormat="1" ht="20.25" customHeight="1" x14ac:dyDescent="0.25">
      <c r="B12" s="439"/>
      <c r="C12" s="439"/>
      <c r="D12" s="439"/>
      <c r="E12" s="439"/>
      <c r="F12" s="439"/>
      <c r="G12" s="439"/>
      <c r="H12" s="439"/>
      <c r="I12" s="439"/>
      <c r="J12" s="439"/>
      <c r="K12" s="439"/>
      <c r="L12" s="439"/>
      <c r="M12" s="439"/>
      <c r="N12" s="439"/>
      <c r="O12" s="439"/>
      <c r="P12" s="439"/>
      <c r="Q12" s="439"/>
      <c r="R12" s="439"/>
      <c r="S12" s="439"/>
      <c r="T12" s="439"/>
      <c r="U12" s="439"/>
      <c r="V12" s="439"/>
      <c r="Z12" s="426"/>
      <c r="AA12" s="440"/>
      <c r="AB12" s="440"/>
      <c r="AC12" s="426"/>
      <c r="AD12" s="423"/>
      <c r="AE12" s="423"/>
      <c r="AF12" s="417"/>
      <c r="AG12" s="413"/>
      <c r="AH12" s="432"/>
      <c r="AI12" s="412"/>
      <c r="AJ12" s="432"/>
      <c r="AK12" s="412"/>
      <c r="AL12" s="412"/>
      <c r="AM12" s="412"/>
      <c r="AN12" s="412"/>
      <c r="AO12" s="1290"/>
      <c r="AP12" s="1290"/>
      <c r="AQ12" s="1290"/>
      <c r="AR12" s="425"/>
      <c r="AS12" s="423"/>
      <c r="AT12" s="423"/>
      <c r="AU12" s="423"/>
      <c r="AV12" s="412"/>
      <c r="AW12" s="412"/>
      <c r="AX12" s="436"/>
      <c r="AY12" s="436"/>
      <c r="AZ12" s="412"/>
      <c r="BA12" s="412"/>
      <c r="BB12" s="1285">
        <v>1</v>
      </c>
      <c r="BC12" s="1289"/>
      <c r="BD12" s="1286"/>
      <c r="BE12" s="441" t="s">
        <v>197</v>
      </c>
      <c r="BF12" s="412"/>
      <c r="BJ12" s="416"/>
      <c r="BK12" s="416"/>
      <c r="BL12" s="416"/>
    </row>
    <row r="13" spans="2:64" s="418" customFormat="1" ht="6.75" customHeight="1" x14ac:dyDescent="0.25">
      <c r="B13" s="439"/>
      <c r="C13" s="439"/>
      <c r="D13" s="439"/>
      <c r="E13" s="439"/>
      <c r="F13" s="439"/>
      <c r="G13" s="439"/>
      <c r="H13" s="439"/>
      <c r="I13" s="439"/>
      <c r="J13" s="439"/>
      <c r="K13" s="439"/>
      <c r="L13" s="439"/>
      <c r="M13" s="439"/>
      <c r="N13" s="439"/>
      <c r="O13" s="439"/>
      <c r="P13" s="439"/>
      <c r="Q13" s="439"/>
      <c r="R13" s="439"/>
      <c r="S13" s="439"/>
      <c r="T13" s="439"/>
      <c r="U13" s="439"/>
      <c r="V13" s="439"/>
      <c r="Z13" s="427"/>
      <c r="AA13" s="442"/>
      <c r="AB13" s="442"/>
      <c r="AC13" s="427"/>
      <c r="AD13" s="432"/>
      <c r="AE13" s="432"/>
      <c r="AG13" s="412"/>
      <c r="AH13" s="412"/>
      <c r="AI13" s="412"/>
      <c r="AJ13" s="412"/>
      <c r="AK13" s="412"/>
      <c r="AL13" s="412"/>
      <c r="AM13" s="412"/>
      <c r="AN13" s="412"/>
      <c r="AO13" s="424"/>
      <c r="AP13" s="424"/>
      <c r="AQ13" s="424"/>
      <c r="AR13" s="412"/>
      <c r="AS13" s="423"/>
      <c r="AT13" s="423"/>
      <c r="AU13" s="423"/>
      <c r="AV13" s="412"/>
      <c r="AW13" s="412"/>
      <c r="AX13" s="436"/>
      <c r="AY13" s="436"/>
      <c r="AZ13" s="412"/>
      <c r="BA13" s="412"/>
      <c r="BB13" s="423"/>
      <c r="BC13" s="423"/>
      <c r="BD13" s="423"/>
      <c r="BE13" s="437"/>
      <c r="BF13" s="412"/>
      <c r="BJ13" s="416"/>
      <c r="BK13" s="416"/>
      <c r="BL13" s="416"/>
    </row>
    <row r="14" spans="2:64" s="418" customFormat="1" ht="19" x14ac:dyDescent="0.3">
      <c r="B14" s="439"/>
      <c r="C14" s="439"/>
      <c r="D14" s="439"/>
      <c r="E14" s="439"/>
      <c r="F14" s="439"/>
      <c r="G14" s="439"/>
      <c r="H14" s="439"/>
      <c r="I14" s="439"/>
      <c r="J14" s="439"/>
      <c r="K14" s="439"/>
      <c r="L14" s="439"/>
      <c r="M14" s="439"/>
      <c r="N14" s="439"/>
      <c r="O14" s="439"/>
      <c r="P14" s="439"/>
      <c r="Q14" s="439"/>
      <c r="R14" s="439"/>
      <c r="S14" s="439"/>
      <c r="T14" s="439"/>
      <c r="U14" s="439"/>
      <c r="V14" s="439"/>
      <c r="Z14" s="426"/>
      <c r="AA14" s="440"/>
      <c r="AB14" s="440"/>
      <c r="AC14" s="426"/>
      <c r="AD14" s="423"/>
      <c r="AE14" s="423"/>
      <c r="AG14" s="412"/>
      <c r="AH14" s="412"/>
      <c r="AI14" s="412"/>
      <c r="AJ14" s="412"/>
      <c r="AK14" s="412"/>
      <c r="AL14" s="412"/>
      <c r="AM14" s="412"/>
      <c r="AN14" s="412"/>
      <c r="AO14" s="424"/>
      <c r="AP14" s="424"/>
      <c r="AQ14" s="424"/>
      <c r="AR14" s="412"/>
      <c r="AS14" s="423"/>
      <c r="AT14" s="422" t="s">
        <v>198</v>
      </c>
      <c r="AU14" s="1244"/>
      <c r="AV14" s="1245"/>
      <c r="AW14" s="1246"/>
      <c r="AX14" s="423" t="s">
        <v>199</v>
      </c>
      <c r="AY14" s="1244"/>
      <c r="AZ14" s="1245"/>
      <c r="BA14" s="1246"/>
      <c r="BB14" s="422" t="s">
        <v>200</v>
      </c>
      <c r="BC14" s="1247">
        <f>(AY14-AU14)*24</f>
        <v>0</v>
      </c>
      <c r="BD14" s="1248"/>
      <c r="BE14" s="413" t="s">
        <v>201</v>
      </c>
      <c r="BF14" s="423"/>
      <c r="BJ14" s="416"/>
      <c r="BK14" s="416"/>
      <c r="BL14" s="416"/>
    </row>
    <row r="15" spans="2:64" s="418" customFormat="1" ht="6.75" customHeight="1" x14ac:dyDescent="0.2">
      <c r="C15" s="433"/>
      <c r="D15" s="433"/>
      <c r="E15" s="433"/>
      <c r="F15" s="433"/>
      <c r="G15" s="412"/>
      <c r="H15" s="412"/>
      <c r="I15" s="422"/>
      <c r="J15" s="423"/>
      <c r="K15" s="432"/>
      <c r="L15" s="412"/>
      <c r="M15" s="412"/>
      <c r="N15" s="423"/>
      <c r="O15" s="412"/>
      <c r="P15" s="412"/>
      <c r="Q15" s="432"/>
      <c r="R15" s="412"/>
      <c r="S15" s="412"/>
      <c r="T15" s="412"/>
      <c r="U15" s="412"/>
      <c r="V15" s="412"/>
      <c r="W15" s="422"/>
      <c r="X15" s="423"/>
      <c r="Y15" s="423"/>
      <c r="Z15" s="413"/>
      <c r="AA15" s="423"/>
      <c r="AB15" s="422"/>
      <c r="AC15" s="423"/>
      <c r="AD15" s="432"/>
      <c r="AE15" s="412"/>
      <c r="AG15" s="417"/>
      <c r="AH15" s="443"/>
      <c r="AJ15" s="443"/>
      <c r="AQ15" s="417"/>
      <c r="AR15" s="417"/>
      <c r="AS15" s="417"/>
      <c r="AT15" s="417"/>
      <c r="AU15" s="417"/>
      <c r="AX15" s="444"/>
      <c r="AY15" s="444"/>
      <c r="BB15" s="417"/>
      <c r="BC15" s="417"/>
      <c r="BD15" s="417"/>
      <c r="BE15" s="445"/>
      <c r="BJ15" s="416"/>
      <c r="BK15" s="416"/>
      <c r="BL15" s="416"/>
    </row>
    <row r="16" spans="2:64" ht="8.5" customHeight="1" thickBot="1" x14ac:dyDescent="0.35">
      <c r="C16" s="442"/>
      <c r="D16" s="442"/>
      <c r="E16" s="442"/>
      <c r="F16" s="442"/>
      <c r="G16" s="442"/>
      <c r="X16" s="442"/>
      <c r="AN16" s="442"/>
      <c r="BE16" s="446"/>
      <c r="BF16" s="446"/>
      <c r="BG16" s="446"/>
    </row>
    <row r="17" spans="2:58" ht="20.25" customHeight="1" x14ac:dyDescent="0.3">
      <c r="B17" s="1249" t="s">
        <v>202</v>
      </c>
      <c r="C17" s="1252" t="s">
        <v>203</v>
      </c>
      <c r="D17" s="1253"/>
      <c r="E17" s="1254"/>
      <c r="F17" s="447"/>
      <c r="G17" s="1261" t="s">
        <v>204</v>
      </c>
      <c r="H17" s="1264" t="s">
        <v>205</v>
      </c>
      <c r="I17" s="1253"/>
      <c r="J17" s="1253"/>
      <c r="K17" s="1254"/>
      <c r="L17" s="1264" t="s">
        <v>206</v>
      </c>
      <c r="M17" s="1253"/>
      <c r="N17" s="1253"/>
      <c r="O17" s="1267"/>
      <c r="P17" s="1270"/>
      <c r="Q17" s="1271"/>
      <c r="R17" s="1272"/>
      <c r="S17" s="1279" t="s">
        <v>207</v>
      </c>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1"/>
      <c r="AX17" s="1216" t="str">
        <f>IF(BB3="４週","(11) 1～4週目の勤務時間数合計","(11) 1か月の勤務時間数   合計")</f>
        <v>(11) 1～4週目の勤務時間数合計</v>
      </c>
      <c r="AY17" s="1217"/>
      <c r="AZ17" s="1222" t="s">
        <v>208</v>
      </c>
      <c r="BA17" s="1223"/>
      <c r="BB17" s="1228" t="s">
        <v>209</v>
      </c>
      <c r="BC17" s="1229"/>
      <c r="BD17" s="1229"/>
      <c r="BE17" s="1229"/>
      <c r="BF17" s="1230"/>
    </row>
    <row r="18" spans="2:58" ht="20.25" customHeight="1" x14ac:dyDescent="0.3">
      <c r="B18" s="1250"/>
      <c r="C18" s="1255"/>
      <c r="D18" s="1256"/>
      <c r="E18" s="1257"/>
      <c r="F18" s="448"/>
      <c r="G18" s="1262"/>
      <c r="H18" s="1265"/>
      <c r="I18" s="1256"/>
      <c r="J18" s="1256"/>
      <c r="K18" s="1257"/>
      <c r="L18" s="1265"/>
      <c r="M18" s="1256"/>
      <c r="N18" s="1256"/>
      <c r="O18" s="1268"/>
      <c r="P18" s="1273"/>
      <c r="Q18" s="1274"/>
      <c r="R18" s="1275"/>
      <c r="S18" s="1231" t="s">
        <v>210</v>
      </c>
      <c r="T18" s="1232"/>
      <c r="U18" s="1232"/>
      <c r="V18" s="1232"/>
      <c r="W18" s="1232"/>
      <c r="X18" s="1232"/>
      <c r="Y18" s="1233"/>
      <c r="Z18" s="1231" t="s">
        <v>211</v>
      </c>
      <c r="AA18" s="1232"/>
      <c r="AB18" s="1232"/>
      <c r="AC18" s="1232"/>
      <c r="AD18" s="1232"/>
      <c r="AE18" s="1232"/>
      <c r="AF18" s="1233"/>
      <c r="AG18" s="1231" t="s">
        <v>212</v>
      </c>
      <c r="AH18" s="1232"/>
      <c r="AI18" s="1232"/>
      <c r="AJ18" s="1232"/>
      <c r="AK18" s="1232"/>
      <c r="AL18" s="1232"/>
      <c r="AM18" s="1233"/>
      <c r="AN18" s="1231" t="s">
        <v>213</v>
      </c>
      <c r="AO18" s="1232"/>
      <c r="AP18" s="1232"/>
      <c r="AQ18" s="1232"/>
      <c r="AR18" s="1232"/>
      <c r="AS18" s="1232"/>
      <c r="AT18" s="1233"/>
      <c r="AU18" s="1234" t="s">
        <v>214</v>
      </c>
      <c r="AV18" s="1235"/>
      <c r="AW18" s="1236"/>
      <c r="AX18" s="1218"/>
      <c r="AY18" s="1219"/>
      <c r="AZ18" s="1224"/>
      <c r="BA18" s="1225"/>
      <c r="BB18" s="1152"/>
      <c r="BC18" s="1153"/>
      <c r="BD18" s="1153"/>
      <c r="BE18" s="1153"/>
      <c r="BF18" s="1154"/>
    </row>
    <row r="19" spans="2:58" ht="20.25" customHeight="1" x14ac:dyDescent="0.3">
      <c r="B19" s="1250"/>
      <c r="C19" s="1255"/>
      <c r="D19" s="1256"/>
      <c r="E19" s="1257"/>
      <c r="F19" s="448"/>
      <c r="G19" s="1262"/>
      <c r="H19" s="1265"/>
      <c r="I19" s="1256"/>
      <c r="J19" s="1256"/>
      <c r="K19" s="1257"/>
      <c r="L19" s="1265"/>
      <c r="M19" s="1256"/>
      <c r="N19" s="1256"/>
      <c r="O19" s="1268"/>
      <c r="P19" s="1273"/>
      <c r="Q19" s="1274"/>
      <c r="R19" s="1275"/>
      <c r="S19" s="449">
        <v>1</v>
      </c>
      <c r="T19" s="450">
        <v>2</v>
      </c>
      <c r="U19" s="450">
        <v>3</v>
      </c>
      <c r="V19" s="450">
        <v>4</v>
      </c>
      <c r="W19" s="450">
        <v>5</v>
      </c>
      <c r="X19" s="450">
        <v>6</v>
      </c>
      <c r="Y19" s="451">
        <v>7</v>
      </c>
      <c r="Z19" s="449">
        <v>8</v>
      </c>
      <c r="AA19" s="450">
        <v>9</v>
      </c>
      <c r="AB19" s="450">
        <v>10</v>
      </c>
      <c r="AC19" s="450">
        <v>11</v>
      </c>
      <c r="AD19" s="450">
        <v>12</v>
      </c>
      <c r="AE19" s="450">
        <v>13</v>
      </c>
      <c r="AF19" s="451">
        <v>14</v>
      </c>
      <c r="AG19" s="452">
        <v>15</v>
      </c>
      <c r="AH19" s="450">
        <v>16</v>
      </c>
      <c r="AI19" s="450">
        <v>17</v>
      </c>
      <c r="AJ19" s="450">
        <v>18</v>
      </c>
      <c r="AK19" s="450">
        <v>19</v>
      </c>
      <c r="AL19" s="450">
        <v>20</v>
      </c>
      <c r="AM19" s="451">
        <v>21</v>
      </c>
      <c r="AN19" s="449">
        <v>22</v>
      </c>
      <c r="AO19" s="450">
        <v>23</v>
      </c>
      <c r="AP19" s="450">
        <v>24</v>
      </c>
      <c r="AQ19" s="450">
        <v>25</v>
      </c>
      <c r="AR19" s="450">
        <v>26</v>
      </c>
      <c r="AS19" s="450">
        <v>27</v>
      </c>
      <c r="AT19" s="451">
        <v>28</v>
      </c>
      <c r="AU19" s="449" t="str">
        <f>IF($BB$3="暦月",IF(DAY(DATE($AC$2,$AG$2,29))=29,29,""),"")</f>
        <v/>
      </c>
      <c r="AV19" s="450" t="str">
        <f>IF($BB$3="暦月",IF(DAY(DATE($AC$2,$AG$2,30))=30,30,""),"")</f>
        <v/>
      </c>
      <c r="AW19" s="451" t="str">
        <f>IF($BB$3="暦月",IF(DAY(DATE($AC$2,$AG$2,31))=31,31,""),"")</f>
        <v/>
      </c>
      <c r="AX19" s="1218"/>
      <c r="AY19" s="1219"/>
      <c r="AZ19" s="1224"/>
      <c r="BA19" s="1225"/>
      <c r="BB19" s="1152"/>
      <c r="BC19" s="1153"/>
      <c r="BD19" s="1153"/>
      <c r="BE19" s="1153"/>
      <c r="BF19" s="1154"/>
    </row>
    <row r="20" spans="2:58" ht="20.25" hidden="1" customHeight="1" x14ac:dyDescent="0.3">
      <c r="B20" s="1250"/>
      <c r="C20" s="1255"/>
      <c r="D20" s="1256"/>
      <c r="E20" s="1257"/>
      <c r="F20" s="448"/>
      <c r="G20" s="1262"/>
      <c r="H20" s="1265"/>
      <c r="I20" s="1256"/>
      <c r="J20" s="1256"/>
      <c r="K20" s="1257"/>
      <c r="L20" s="1265"/>
      <c r="M20" s="1256"/>
      <c r="N20" s="1256"/>
      <c r="O20" s="1268"/>
      <c r="P20" s="1273"/>
      <c r="Q20" s="1274"/>
      <c r="R20" s="1275"/>
      <c r="S20" s="449">
        <f>WEEKDAY(DATE($AC$2,$AG$2,1))</f>
        <v>2</v>
      </c>
      <c r="T20" s="450">
        <f>WEEKDAY(DATE($AC$2,$AG$2,2))</f>
        <v>3</v>
      </c>
      <c r="U20" s="450">
        <f>WEEKDAY(DATE($AC$2,$AG$2,3))</f>
        <v>4</v>
      </c>
      <c r="V20" s="450">
        <f>WEEKDAY(DATE($AC$2,$AG$2,4))</f>
        <v>5</v>
      </c>
      <c r="W20" s="450">
        <f>WEEKDAY(DATE($AC$2,$AG$2,5))</f>
        <v>6</v>
      </c>
      <c r="X20" s="450">
        <f>WEEKDAY(DATE($AC$2,$AG$2,6))</f>
        <v>7</v>
      </c>
      <c r="Y20" s="451">
        <f>WEEKDAY(DATE($AC$2,$AG$2,7))</f>
        <v>1</v>
      </c>
      <c r="Z20" s="449">
        <f>WEEKDAY(DATE($AC$2,$AG$2,8))</f>
        <v>2</v>
      </c>
      <c r="AA20" s="450">
        <f>WEEKDAY(DATE($AC$2,$AG$2,9))</f>
        <v>3</v>
      </c>
      <c r="AB20" s="450">
        <f>WEEKDAY(DATE($AC$2,$AG$2,10))</f>
        <v>4</v>
      </c>
      <c r="AC20" s="450">
        <f>WEEKDAY(DATE($AC$2,$AG$2,11))</f>
        <v>5</v>
      </c>
      <c r="AD20" s="450">
        <f>WEEKDAY(DATE($AC$2,$AG$2,12))</f>
        <v>6</v>
      </c>
      <c r="AE20" s="450">
        <f>WEEKDAY(DATE($AC$2,$AG$2,13))</f>
        <v>7</v>
      </c>
      <c r="AF20" s="451">
        <f>WEEKDAY(DATE($AC$2,$AG$2,14))</f>
        <v>1</v>
      </c>
      <c r="AG20" s="449">
        <f>WEEKDAY(DATE($AC$2,$AG$2,15))</f>
        <v>2</v>
      </c>
      <c r="AH20" s="450">
        <f>WEEKDAY(DATE($AC$2,$AG$2,16))</f>
        <v>3</v>
      </c>
      <c r="AI20" s="450">
        <f>WEEKDAY(DATE($AC$2,$AG$2,17))</f>
        <v>4</v>
      </c>
      <c r="AJ20" s="450">
        <f>WEEKDAY(DATE($AC$2,$AG$2,18))</f>
        <v>5</v>
      </c>
      <c r="AK20" s="450">
        <f>WEEKDAY(DATE($AC$2,$AG$2,19))</f>
        <v>6</v>
      </c>
      <c r="AL20" s="450">
        <f>WEEKDAY(DATE($AC$2,$AG$2,20))</f>
        <v>7</v>
      </c>
      <c r="AM20" s="451">
        <f>WEEKDAY(DATE($AC$2,$AG$2,21))</f>
        <v>1</v>
      </c>
      <c r="AN20" s="449">
        <f>WEEKDAY(DATE($AC$2,$AG$2,22))</f>
        <v>2</v>
      </c>
      <c r="AO20" s="450">
        <f>WEEKDAY(DATE($AC$2,$AG$2,23))</f>
        <v>3</v>
      </c>
      <c r="AP20" s="450">
        <f>WEEKDAY(DATE($AC$2,$AG$2,24))</f>
        <v>4</v>
      </c>
      <c r="AQ20" s="450">
        <f>WEEKDAY(DATE($AC$2,$AG$2,25))</f>
        <v>5</v>
      </c>
      <c r="AR20" s="450">
        <f>WEEKDAY(DATE($AC$2,$AG$2,26))</f>
        <v>6</v>
      </c>
      <c r="AS20" s="450">
        <f>WEEKDAY(DATE($AC$2,$AG$2,27))</f>
        <v>7</v>
      </c>
      <c r="AT20" s="451">
        <f>WEEKDAY(DATE($AC$2,$AG$2,28))</f>
        <v>1</v>
      </c>
      <c r="AU20" s="449">
        <f>IF(AU19=29,WEEKDAY(DATE($AC$2,$AG$2,29)),0)</f>
        <v>0</v>
      </c>
      <c r="AV20" s="450">
        <f>IF(AV19=30,WEEKDAY(DATE($AC$2,$AG$2,30)),0)</f>
        <v>0</v>
      </c>
      <c r="AW20" s="451">
        <f>IF(AW19=31,WEEKDAY(DATE($AC$2,$AG$2,31)),0)</f>
        <v>0</v>
      </c>
      <c r="AX20" s="1218"/>
      <c r="AY20" s="1219"/>
      <c r="AZ20" s="1224"/>
      <c r="BA20" s="1225"/>
      <c r="BB20" s="1152"/>
      <c r="BC20" s="1153"/>
      <c r="BD20" s="1153"/>
      <c r="BE20" s="1153"/>
      <c r="BF20" s="1154"/>
    </row>
    <row r="21" spans="2:58" ht="22.5" customHeight="1" thickBot="1" x14ac:dyDescent="0.35">
      <c r="B21" s="1251"/>
      <c r="C21" s="1258"/>
      <c r="D21" s="1259"/>
      <c r="E21" s="1260"/>
      <c r="F21" s="453"/>
      <c r="G21" s="1263"/>
      <c r="H21" s="1266"/>
      <c r="I21" s="1259"/>
      <c r="J21" s="1259"/>
      <c r="K21" s="1260"/>
      <c r="L21" s="1266"/>
      <c r="M21" s="1259"/>
      <c r="N21" s="1259"/>
      <c r="O21" s="1269"/>
      <c r="P21" s="1276"/>
      <c r="Q21" s="1277"/>
      <c r="R21" s="1278"/>
      <c r="S21" s="454" t="str">
        <f>IF(S20=1,"日",IF(S20=2,"月",IF(S20=3,"火",IF(S20=4,"水",IF(S20=5,"木",IF(S20=6,"金","土"))))))</f>
        <v>月</v>
      </c>
      <c r="T21" s="455" t="str">
        <f t="shared" ref="T21:AT21" si="0">IF(T20=1,"日",IF(T20=2,"月",IF(T20=3,"火",IF(T20=4,"水",IF(T20=5,"木",IF(T20=6,"金","土"))))))</f>
        <v>火</v>
      </c>
      <c r="U21" s="455" t="str">
        <f t="shared" si="0"/>
        <v>水</v>
      </c>
      <c r="V21" s="455" t="str">
        <f t="shared" si="0"/>
        <v>木</v>
      </c>
      <c r="W21" s="455" t="str">
        <f t="shared" si="0"/>
        <v>金</v>
      </c>
      <c r="X21" s="455" t="str">
        <f t="shared" si="0"/>
        <v>土</v>
      </c>
      <c r="Y21" s="456" t="str">
        <f t="shared" si="0"/>
        <v>日</v>
      </c>
      <c r="Z21" s="454" t="str">
        <f>IF(Z20=1,"日",IF(Z20=2,"月",IF(Z20=3,"火",IF(Z20=4,"水",IF(Z20=5,"木",IF(Z20=6,"金","土"))))))</f>
        <v>月</v>
      </c>
      <c r="AA21" s="455" t="str">
        <f t="shared" si="0"/>
        <v>火</v>
      </c>
      <c r="AB21" s="455" t="str">
        <f t="shared" si="0"/>
        <v>水</v>
      </c>
      <c r="AC21" s="455" t="str">
        <f t="shared" si="0"/>
        <v>木</v>
      </c>
      <c r="AD21" s="455" t="str">
        <f t="shared" si="0"/>
        <v>金</v>
      </c>
      <c r="AE21" s="455" t="str">
        <f t="shared" si="0"/>
        <v>土</v>
      </c>
      <c r="AF21" s="456" t="str">
        <f t="shared" si="0"/>
        <v>日</v>
      </c>
      <c r="AG21" s="454" t="str">
        <f>IF(AG20=1,"日",IF(AG20=2,"月",IF(AG20=3,"火",IF(AG20=4,"水",IF(AG20=5,"木",IF(AG20=6,"金","土"))))))</f>
        <v>月</v>
      </c>
      <c r="AH21" s="455" t="str">
        <f t="shared" si="0"/>
        <v>火</v>
      </c>
      <c r="AI21" s="455" t="str">
        <f t="shared" si="0"/>
        <v>水</v>
      </c>
      <c r="AJ21" s="455" t="str">
        <f t="shared" si="0"/>
        <v>木</v>
      </c>
      <c r="AK21" s="455" t="str">
        <f t="shared" si="0"/>
        <v>金</v>
      </c>
      <c r="AL21" s="455" t="str">
        <f t="shared" si="0"/>
        <v>土</v>
      </c>
      <c r="AM21" s="456" t="str">
        <f t="shared" si="0"/>
        <v>日</v>
      </c>
      <c r="AN21" s="454" t="str">
        <f>IF(AN20=1,"日",IF(AN20=2,"月",IF(AN20=3,"火",IF(AN20=4,"水",IF(AN20=5,"木",IF(AN20=6,"金","土"))))))</f>
        <v>月</v>
      </c>
      <c r="AO21" s="455" t="str">
        <f t="shared" si="0"/>
        <v>火</v>
      </c>
      <c r="AP21" s="455" t="str">
        <f t="shared" si="0"/>
        <v>水</v>
      </c>
      <c r="AQ21" s="455" t="str">
        <f t="shared" si="0"/>
        <v>木</v>
      </c>
      <c r="AR21" s="455" t="str">
        <f t="shared" si="0"/>
        <v>金</v>
      </c>
      <c r="AS21" s="455" t="str">
        <f t="shared" si="0"/>
        <v>土</v>
      </c>
      <c r="AT21" s="456" t="str">
        <f t="shared" si="0"/>
        <v>日</v>
      </c>
      <c r="AU21" s="455" t="str">
        <f>IF(AU20=1,"日",IF(AU20=2,"月",IF(AU20=3,"火",IF(AU20=4,"水",IF(AU20=5,"木",IF(AU20=6,"金",IF(AU20=0,"","土")))))))</f>
        <v/>
      </c>
      <c r="AV21" s="455" t="str">
        <f>IF(AV20=1,"日",IF(AV20=2,"月",IF(AV20=3,"火",IF(AV20=4,"水",IF(AV20=5,"木",IF(AV20=6,"金",IF(AV20=0,"","土")))))))</f>
        <v/>
      </c>
      <c r="AW21" s="455" t="str">
        <f>IF(AW20=1,"日",IF(AW20=2,"月",IF(AW20=3,"火",IF(AW20=4,"水",IF(AW20=5,"木",IF(AW20=6,"金",IF(AW20=0,"","土")))))))</f>
        <v/>
      </c>
      <c r="AX21" s="1220"/>
      <c r="AY21" s="1221"/>
      <c r="AZ21" s="1226"/>
      <c r="BA21" s="1227"/>
      <c r="BB21" s="1155"/>
      <c r="BC21" s="1156"/>
      <c r="BD21" s="1156"/>
      <c r="BE21" s="1156"/>
      <c r="BF21" s="1157"/>
    </row>
    <row r="22" spans="2:58" ht="20.25" customHeight="1" x14ac:dyDescent="0.3">
      <c r="B22" s="1202">
        <v>1</v>
      </c>
      <c r="C22" s="1203"/>
      <c r="D22" s="1204"/>
      <c r="E22" s="1205"/>
      <c r="F22" s="457"/>
      <c r="G22" s="1206"/>
      <c r="H22" s="1207"/>
      <c r="I22" s="1208"/>
      <c r="J22" s="1208"/>
      <c r="K22" s="1209"/>
      <c r="L22" s="1210"/>
      <c r="M22" s="1211"/>
      <c r="N22" s="1211"/>
      <c r="O22" s="1212"/>
      <c r="P22" s="1213" t="s">
        <v>215</v>
      </c>
      <c r="Q22" s="1214"/>
      <c r="R22" s="1215"/>
      <c r="S22" s="512"/>
      <c r="T22" s="513"/>
      <c r="U22" s="513"/>
      <c r="V22" s="513"/>
      <c r="W22" s="513"/>
      <c r="X22" s="513"/>
      <c r="Y22" s="514"/>
      <c r="Z22" s="512"/>
      <c r="AA22" s="513"/>
      <c r="AB22" s="513"/>
      <c r="AC22" s="513"/>
      <c r="AD22" s="513"/>
      <c r="AE22" s="513"/>
      <c r="AF22" s="514"/>
      <c r="AG22" s="512"/>
      <c r="AH22" s="513"/>
      <c r="AI22" s="513"/>
      <c r="AJ22" s="513"/>
      <c r="AK22" s="513"/>
      <c r="AL22" s="513"/>
      <c r="AM22" s="514"/>
      <c r="AN22" s="512"/>
      <c r="AO22" s="513"/>
      <c r="AP22" s="513"/>
      <c r="AQ22" s="513"/>
      <c r="AR22" s="513"/>
      <c r="AS22" s="513"/>
      <c r="AT22" s="514"/>
      <c r="AU22" s="512"/>
      <c r="AV22" s="513"/>
      <c r="AW22" s="513"/>
      <c r="AX22" s="1311"/>
      <c r="AY22" s="1312"/>
      <c r="AZ22" s="1313"/>
      <c r="BA22" s="1314"/>
      <c r="BB22" s="1241"/>
      <c r="BC22" s="1242"/>
      <c r="BD22" s="1242"/>
      <c r="BE22" s="1242"/>
      <c r="BF22" s="1243"/>
    </row>
    <row r="23" spans="2:58" ht="20.25" customHeight="1" x14ac:dyDescent="0.3">
      <c r="B23" s="1176"/>
      <c r="C23" s="1196"/>
      <c r="D23" s="1197"/>
      <c r="E23" s="1198"/>
      <c r="F23" s="461"/>
      <c r="G23" s="1083"/>
      <c r="H23" s="1088"/>
      <c r="I23" s="1086"/>
      <c r="J23" s="1086"/>
      <c r="K23" s="1087"/>
      <c r="L23" s="1092"/>
      <c r="M23" s="1093"/>
      <c r="N23" s="1093"/>
      <c r="O23" s="1094"/>
      <c r="P23" s="1136" t="s">
        <v>216</v>
      </c>
      <c r="Q23" s="1137"/>
      <c r="R23" s="1138"/>
      <c r="S23" s="462" t="str">
        <f>IF(S22="","",VLOOKUP(S22,'シフト記号表（勤務時間帯）'!$C$6:$K$35,9,FALSE))</f>
        <v/>
      </c>
      <c r="T23" s="463" t="str">
        <f>IF(T22="","",VLOOKUP(T22,'シフト記号表（勤務時間帯）'!$C$6:$K$35,9,FALSE))</f>
        <v/>
      </c>
      <c r="U23" s="463" t="str">
        <f>IF(U22="","",VLOOKUP(U22,'シフト記号表（勤務時間帯）'!$C$6:$K$35,9,FALSE))</f>
        <v/>
      </c>
      <c r="V23" s="463" t="str">
        <f>IF(V22="","",VLOOKUP(V22,'シフト記号表（勤務時間帯）'!$C$6:$K$35,9,FALSE))</f>
        <v/>
      </c>
      <c r="W23" s="463" t="str">
        <f>IF(W22="","",VLOOKUP(W22,'シフト記号表（勤務時間帯）'!$C$6:$K$35,9,FALSE))</f>
        <v/>
      </c>
      <c r="X23" s="463" t="str">
        <f>IF(X22="","",VLOOKUP(X22,'シフト記号表（勤務時間帯）'!$C$6:$K$35,9,FALSE))</f>
        <v/>
      </c>
      <c r="Y23" s="464" t="str">
        <f>IF(Y22="","",VLOOKUP(Y22,'シフト記号表（勤務時間帯）'!$C$6:$K$35,9,FALSE))</f>
        <v/>
      </c>
      <c r="Z23" s="462" t="str">
        <f>IF(Z22="","",VLOOKUP(Z22,'シフト記号表（勤務時間帯）'!$C$6:$K$35,9,FALSE))</f>
        <v/>
      </c>
      <c r="AA23" s="463" t="str">
        <f>IF(AA22="","",VLOOKUP(AA22,'シフト記号表（勤務時間帯）'!$C$6:$K$35,9,FALSE))</f>
        <v/>
      </c>
      <c r="AB23" s="463" t="str">
        <f>IF(AB22="","",VLOOKUP(AB22,'シフト記号表（勤務時間帯）'!$C$6:$K$35,9,FALSE))</f>
        <v/>
      </c>
      <c r="AC23" s="463" t="str">
        <f>IF(AC22="","",VLOOKUP(AC22,'シフト記号表（勤務時間帯）'!$C$6:$K$35,9,FALSE))</f>
        <v/>
      </c>
      <c r="AD23" s="463" t="str">
        <f>IF(AD22="","",VLOOKUP(AD22,'シフト記号表（勤務時間帯）'!$C$6:$K$35,9,FALSE))</f>
        <v/>
      </c>
      <c r="AE23" s="463" t="str">
        <f>IF(AE22="","",VLOOKUP(AE22,'シフト記号表（勤務時間帯）'!$C$6:$K$35,9,FALSE))</f>
        <v/>
      </c>
      <c r="AF23" s="464" t="str">
        <f>IF(AF22="","",VLOOKUP(AF22,'シフト記号表（勤務時間帯）'!$C$6:$K$35,9,FALSE))</f>
        <v/>
      </c>
      <c r="AG23" s="462" t="str">
        <f>IF(AG22="","",VLOOKUP(AG22,'シフト記号表（勤務時間帯）'!$C$6:$K$35,9,FALSE))</f>
        <v/>
      </c>
      <c r="AH23" s="463" t="str">
        <f>IF(AH22="","",VLOOKUP(AH22,'シフト記号表（勤務時間帯）'!$C$6:$K$35,9,FALSE))</f>
        <v/>
      </c>
      <c r="AI23" s="463" t="str">
        <f>IF(AI22="","",VLOOKUP(AI22,'シフト記号表（勤務時間帯）'!$C$6:$K$35,9,FALSE))</f>
        <v/>
      </c>
      <c r="AJ23" s="463" t="str">
        <f>IF(AJ22="","",VLOOKUP(AJ22,'シフト記号表（勤務時間帯）'!$C$6:$K$35,9,FALSE))</f>
        <v/>
      </c>
      <c r="AK23" s="463" t="str">
        <f>IF(AK22="","",VLOOKUP(AK22,'シフト記号表（勤務時間帯）'!$C$6:$K$35,9,FALSE))</f>
        <v/>
      </c>
      <c r="AL23" s="463" t="str">
        <f>IF(AL22="","",VLOOKUP(AL22,'シフト記号表（勤務時間帯）'!$C$6:$K$35,9,FALSE))</f>
        <v/>
      </c>
      <c r="AM23" s="464" t="str">
        <f>IF(AM22="","",VLOOKUP(AM22,'シフト記号表（勤務時間帯）'!$C$6:$K$35,9,FALSE))</f>
        <v/>
      </c>
      <c r="AN23" s="462" t="str">
        <f>IF(AN22="","",VLOOKUP(AN22,'シフト記号表（勤務時間帯）'!$C$6:$K$35,9,FALSE))</f>
        <v/>
      </c>
      <c r="AO23" s="463" t="str">
        <f>IF(AO22="","",VLOOKUP(AO22,'シフト記号表（勤務時間帯）'!$C$6:$K$35,9,FALSE))</f>
        <v/>
      </c>
      <c r="AP23" s="463" t="str">
        <f>IF(AP22="","",VLOOKUP(AP22,'シフト記号表（勤務時間帯）'!$C$6:$K$35,9,FALSE))</f>
        <v/>
      </c>
      <c r="AQ23" s="463" t="str">
        <f>IF(AQ22="","",VLOOKUP(AQ22,'シフト記号表（勤務時間帯）'!$C$6:$K$35,9,FALSE))</f>
        <v/>
      </c>
      <c r="AR23" s="463" t="str">
        <f>IF(AR22="","",VLOOKUP(AR22,'シフト記号表（勤務時間帯）'!$C$6:$K$35,9,FALSE))</f>
        <v/>
      </c>
      <c r="AS23" s="463" t="str">
        <f>IF(AS22="","",VLOOKUP(AS22,'シフト記号表（勤務時間帯）'!$C$6:$K$35,9,FALSE))</f>
        <v/>
      </c>
      <c r="AT23" s="464" t="str">
        <f>IF(AT22="","",VLOOKUP(AT22,'シフト記号表（勤務時間帯）'!$C$6:$K$35,9,FALSE))</f>
        <v/>
      </c>
      <c r="AU23" s="462" t="str">
        <f>IF(AU22="","",VLOOKUP(AU22,'シフト記号表（勤務時間帯）'!$C$6:$K$35,9,FALSE))</f>
        <v/>
      </c>
      <c r="AV23" s="463" t="str">
        <f>IF(AV22="","",VLOOKUP(AV22,'シフト記号表（勤務時間帯）'!$C$6:$K$35,9,FALSE))</f>
        <v/>
      </c>
      <c r="AW23" s="463" t="str">
        <f>IF(AW22="","",VLOOKUP(AW22,'シフト記号表（勤務時間帯）'!$C$6:$K$35,9,FALSE))</f>
        <v/>
      </c>
      <c r="AX23" s="1139">
        <f>IF($BB$3="４週",SUM(S23:AT23),IF($BB$3="暦月",SUM(S23:AW23),""))</f>
        <v>0</v>
      </c>
      <c r="AY23" s="1140"/>
      <c r="AZ23" s="1141">
        <f>IF($BB$3="４週",AX23/4,IF($BB$3="暦月",'【標準様式1】勤務形態一覧（100名）'!AX23/('【標準様式1】勤務形態一覧（100名）'!$BB$8/7),""))</f>
        <v>0</v>
      </c>
      <c r="BA23" s="1142"/>
      <c r="BB23" s="1167"/>
      <c r="BC23" s="1168"/>
      <c r="BD23" s="1168"/>
      <c r="BE23" s="1168"/>
      <c r="BF23" s="1169"/>
    </row>
    <row r="24" spans="2:58" ht="20.25" customHeight="1" x14ac:dyDescent="0.3">
      <c r="B24" s="1176"/>
      <c r="C24" s="1199"/>
      <c r="D24" s="1200"/>
      <c r="E24" s="1201"/>
      <c r="F24" s="465">
        <f>C22</f>
        <v>0</v>
      </c>
      <c r="G24" s="1083"/>
      <c r="H24" s="1088"/>
      <c r="I24" s="1086"/>
      <c r="J24" s="1086"/>
      <c r="K24" s="1087"/>
      <c r="L24" s="1092"/>
      <c r="M24" s="1093"/>
      <c r="N24" s="1093"/>
      <c r="O24" s="1094"/>
      <c r="P24" s="1173" t="s">
        <v>217</v>
      </c>
      <c r="Q24" s="1174"/>
      <c r="R24" s="1175"/>
      <c r="S24" s="466" t="str">
        <f>IF(S22="","",VLOOKUP(S22,'シフト記号表（勤務時間帯）'!$C$6:$U$35,19,FALSE))</f>
        <v/>
      </c>
      <c r="T24" s="467" t="str">
        <f>IF(T22="","",VLOOKUP(T22,'シフト記号表（勤務時間帯）'!$C$6:$U$35,19,FALSE))</f>
        <v/>
      </c>
      <c r="U24" s="467" t="str">
        <f>IF(U22="","",VLOOKUP(U22,'シフト記号表（勤務時間帯）'!$C$6:$U$35,19,FALSE))</f>
        <v/>
      </c>
      <c r="V24" s="467" t="str">
        <f>IF(V22="","",VLOOKUP(V22,'シフト記号表（勤務時間帯）'!$C$6:$U$35,19,FALSE))</f>
        <v/>
      </c>
      <c r="W24" s="467" t="str">
        <f>IF(W22="","",VLOOKUP(W22,'シフト記号表（勤務時間帯）'!$C$6:$U$35,19,FALSE))</f>
        <v/>
      </c>
      <c r="X24" s="467" t="str">
        <f>IF(X22="","",VLOOKUP(X22,'シフト記号表（勤務時間帯）'!$C$6:$U$35,19,FALSE))</f>
        <v/>
      </c>
      <c r="Y24" s="468" t="str">
        <f>IF(Y22="","",VLOOKUP(Y22,'シフト記号表（勤務時間帯）'!$C$6:$U$35,19,FALSE))</f>
        <v/>
      </c>
      <c r="Z24" s="466" t="str">
        <f>IF(Z22="","",VLOOKUP(Z22,'シフト記号表（勤務時間帯）'!$C$6:$U$35,19,FALSE))</f>
        <v/>
      </c>
      <c r="AA24" s="467" t="str">
        <f>IF(AA22="","",VLOOKUP(AA22,'シフト記号表（勤務時間帯）'!$C$6:$U$35,19,FALSE))</f>
        <v/>
      </c>
      <c r="AB24" s="467" t="str">
        <f>IF(AB22="","",VLOOKUP(AB22,'シフト記号表（勤務時間帯）'!$C$6:$U$35,19,FALSE))</f>
        <v/>
      </c>
      <c r="AC24" s="467" t="str">
        <f>IF(AC22="","",VLOOKUP(AC22,'シフト記号表（勤務時間帯）'!$C$6:$U$35,19,FALSE))</f>
        <v/>
      </c>
      <c r="AD24" s="467" t="str">
        <f>IF(AD22="","",VLOOKUP(AD22,'シフト記号表（勤務時間帯）'!$C$6:$U$35,19,FALSE))</f>
        <v/>
      </c>
      <c r="AE24" s="467" t="str">
        <f>IF(AE22="","",VLOOKUP(AE22,'シフト記号表（勤務時間帯）'!$C$6:$U$35,19,FALSE))</f>
        <v/>
      </c>
      <c r="AF24" s="468" t="str">
        <f>IF(AF22="","",VLOOKUP(AF22,'シフト記号表（勤務時間帯）'!$C$6:$U$35,19,FALSE))</f>
        <v/>
      </c>
      <c r="AG24" s="466" t="str">
        <f>IF(AG22="","",VLOOKUP(AG22,'シフト記号表（勤務時間帯）'!$C$6:$U$35,19,FALSE))</f>
        <v/>
      </c>
      <c r="AH24" s="467" t="str">
        <f>IF(AH22="","",VLOOKUP(AH22,'シフト記号表（勤務時間帯）'!$C$6:$U$35,19,FALSE))</f>
        <v/>
      </c>
      <c r="AI24" s="467" t="str">
        <f>IF(AI22="","",VLOOKUP(AI22,'シフト記号表（勤務時間帯）'!$C$6:$U$35,19,FALSE))</f>
        <v/>
      </c>
      <c r="AJ24" s="467" t="str">
        <f>IF(AJ22="","",VLOOKUP(AJ22,'シフト記号表（勤務時間帯）'!$C$6:$U$35,19,FALSE))</f>
        <v/>
      </c>
      <c r="AK24" s="467" t="str">
        <f>IF(AK22="","",VLOOKUP(AK22,'シフト記号表（勤務時間帯）'!$C$6:$U$35,19,FALSE))</f>
        <v/>
      </c>
      <c r="AL24" s="467" t="str">
        <f>IF(AL22="","",VLOOKUP(AL22,'シフト記号表（勤務時間帯）'!$C$6:$U$35,19,FALSE))</f>
        <v/>
      </c>
      <c r="AM24" s="468" t="str">
        <f>IF(AM22="","",VLOOKUP(AM22,'シフト記号表（勤務時間帯）'!$C$6:$U$35,19,FALSE))</f>
        <v/>
      </c>
      <c r="AN24" s="466" t="str">
        <f>IF(AN22="","",VLOOKUP(AN22,'シフト記号表（勤務時間帯）'!$C$6:$U$35,19,FALSE))</f>
        <v/>
      </c>
      <c r="AO24" s="467" t="str">
        <f>IF(AO22="","",VLOOKUP(AO22,'シフト記号表（勤務時間帯）'!$C$6:$U$35,19,FALSE))</f>
        <v/>
      </c>
      <c r="AP24" s="467" t="str">
        <f>IF(AP22="","",VLOOKUP(AP22,'シフト記号表（勤務時間帯）'!$C$6:$U$35,19,FALSE))</f>
        <v/>
      </c>
      <c r="AQ24" s="467" t="str">
        <f>IF(AQ22="","",VLOOKUP(AQ22,'シフト記号表（勤務時間帯）'!$C$6:$U$35,19,FALSE))</f>
        <v/>
      </c>
      <c r="AR24" s="467" t="str">
        <f>IF(AR22="","",VLOOKUP(AR22,'シフト記号表（勤務時間帯）'!$C$6:$U$35,19,FALSE))</f>
        <v/>
      </c>
      <c r="AS24" s="467" t="str">
        <f>IF(AS22="","",VLOOKUP(AS22,'シフト記号表（勤務時間帯）'!$C$6:$U$35,19,FALSE))</f>
        <v/>
      </c>
      <c r="AT24" s="468" t="str">
        <f>IF(AT22="","",VLOOKUP(AT22,'シフト記号表（勤務時間帯）'!$C$6:$U$35,19,FALSE))</f>
        <v/>
      </c>
      <c r="AU24" s="466" t="str">
        <f>IF(AU22="","",VLOOKUP(AU22,'シフト記号表（勤務時間帯）'!$C$6:$U$35,19,FALSE))</f>
        <v/>
      </c>
      <c r="AV24" s="467" t="str">
        <f>IF(AV22="","",VLOOKUP(AV22,'シフト記号表（勤務時間帯）'!$C$6:$U$35,19,FALSE))</f>
        <v/>
      </c>
      <c r="AW24" s="467" t="str">
        <f>IF(AW22="","",VLOOKUP(AW22,'シフト記号表（勤務時間帯）'!$C$6:$U$35,19,FALSE))</f>
        <v/>
      </c>
      <c r="AX24" s="1146">
        <f>IF($BB$3="４週",SUM(S24:AT24),IF($BB$3="暦月",SUM(S24:AW24),""))</f>
        <v>0</v>
      </c>
      <c r="AY24" s="1147"/>
      <c r="AZ24" s="1148">
        <f>IF($BB$3="４週",AX24/4,IF($BB$3="暦月",'【標準様式1】勤務形態一覧（100名）'!AX24/('【標準様式1】勤務形態一覧（100名）'!$BB$8/7),""))</f>
        <v>0</v>
      </c>
      <c r="BA24" s="1149"/>
      <c r="BB24" s="1170"/>
      <c r="BC24" s="1171"/>
      <c r="BD24" s="1171"/>
      <c r="BE24" s="1171"/>
      <c r="BF24" s="1172"/>
    </row>
    <row r="25" spans="2:58" ht="20.25" customHeight="1" x14ac:dyDescent="0.3">
      <c r="B25" s="1176">
        <f>B22+1</f>
        <v>2</v>
      </c>
      <c r="C25" s="1193"/>
      <c r="D25" s="1194"/>
      <c r="E25" s="1195"/>
      <c r="F25" s="469"/>
      <c r="G25" s="1082"/>
      <c r="H25" s="1085"/>
      <c r="I25" s="1086"/>
      <c r="J25" s="1086"/>
      <c r="K25" s="1087"/>
      <c r="L25" s="1089"/>
      <c r="M25" s="1090"/>
      <c r="N25" s="1090"/>
      <c r="O25" s="1091"/>
      <c r="P25" s="1098" t="s">
        <v>215</v>
      </c>
      <c r="Q25" s="1099"/>
      <c r="R25" s="1100"/>
      <c r="S25" s="512"/>
      <c r="T25" s="513"/>
      <c r="U25" s="513"/>
      <c r="V25" s="513"/>
      <c r="W25" s="513"/>
      <c r="X25" s="513"/>
      <c r="Y25" s="514"/>
      <c r="Z25" s="512"/>
      <c r="AA25" s="513"/>
      <c r="AB25" s="513"/>
      <c r="AC25" s="513"/>
      <c r="AD25" s="513"/>
      <c r="AE25" s="513"/>
      <c r="AF25" s="514"/>
      <c r="AG25" s="512"/>
      <c r="AH25" s="513"/>
      <c r="AI25" s="513"/>
      <c r="AJ25" s="513"/>
      <c r="AK25" s="513"/>
      <c r="AL25" s="513"/>
      <c r="AM25" s="514"/>
      <c r="AN25" s="512"/>
      <c r="AO25" s="513"/>
      <c r="AP25" s="513"/>
      <c r="AQ25" s="513"/>
      <c r="AR25" s="513"/>
      <c r="AS25" s="513"/>
      <c r="AT25" s="514"/>
      <c r="AU25" s="512"/>
      <c r="AV25" s="513"/>
      <c r="AW25" s="513"/>
      <c r="AX25" s="1295"/>
      <c r="AY25" s="1296"/>
      <c r="AZ25" s="1297"/>
      <c r="BA25" s="1298"/>
      <c r="BB25" s="1164"/>
      <c r="BC25" s="1165"/>
      <c r="BD25" s="1165"/>
      <c r="BE25" s="1165"/>
      <c r="BF25" s="1166"/>
    </row>
    <row r="26" spans="2:58" ht="20.25" customHeight="1" x14ac:dyDescent="0.3">
      <c r="B26" s="1176"/>
      <c r="C26" s="1196"/>
      <c r="D26" s="1197"/>
      <c r="E26" s="1198"/>
      <c r="F26" s="461"/>
      <c r="G26" s="1083"/>
      <c r="H26" s="1088"/>
      <c r="I26" s="1086"/>
      <c r="J26" s="1086"/>
      <c r="K26" s="1087"/>
      <c r="L26" s="1092"/>
      <c r="M26" s="1093"/>
      <c r="N26" s="1093"/>
      <c r="O26" s="1094"/>
      <c r="P26" s="1136" t="s">
        <v>216</v>
      </c>
      <c r="Q26" s="1137"/>
      <c r="R26" s="1138"/>
      <c r="S26" s="462" t="str">
        <f>IF(S25="","",VLOOKUP(S25,'シフト記号表（勤務時間帯）'!$C$6:$K$35,9,FALSE))</f>
        <v/>
      </c>
      <c r="T26" s="463" t="str">
        <f>IF(T25="","",VLOOKUP(T25,'シフト記号表（勤務時間帯）'!$C$6:$K$35,9,FALSE))</f>
        <v/>
      </c>
      <c r="U26" s="463" t="str">
        <f>IF(U25="","",VLOOKUP(U25,'シフト記号表（勤務時間帯）'!$C$6:$K$35,9,FALSE))</f>
        <v/>
      </c>
      <c r="V26" s="463" t="str">
        <f>IF(V25="","",VLOOKUP(V25,'シフト記号表（勤務時間帯）'!$C$6:$K$35,9,FALSE))</f>
        <v/>
      </c>
      <c r="W26" s="463" t="str">
        <f>IF(W25="","",VLOOKUP(W25,'シフト記号表（勤務時間帯）'!$C$6:$K$35,9,FALSE))</f>
        <v/>
      </c>
      <c r="X26" s="463" t="str">
        <f>IF(X25="","",VLOOKUP(X25,'シフト記号表（勤務時間帯）'!$C$6:$K$35,9,FALSE))</f>
        <v/>
      </c>
      <c r="Y26" s="464" t="str">
        <f>IF(Y25="","",VLOOKUP(Y25,'シフト記号表（勤務時間帯）'!$C$6:$K$35,9,FALSE))</f>
        <v/>
      </c>
      <c r="Z26" s="462" t="str">
        <f>IF(Z25="","",VLOOKUP(Z25,'シフト記号表（勤務時間帯）'!$C$6:$K$35,9,FALSE))</f>
        <v/>
      </c>
      <c r="AA26" s="463" t="str">
        <f>IF(AA25="","",VLOOKUP(AA25,'シフト記号表（勤務時間帯）'!$C$6:$K$35,9,FALSE))</f>
        <v/>
      </c>
      <c r="AB26" s="463" t="str">
        <f>IF(AB25="","",VLOOKUP(AB25,'シフト記号表（勤務時間帯）'!$C$6:$K$35,9,FALSE))</f>
        <v/>
      </c>
      <c r="AC26" s="463" t="str">
        <f>IF(AC25="","",VLOOKUP(AC25,'シフト記号表（勤務時間帯）'!$C$6:$K$35,9,FALSE))</f>
        <v/>
      </c>
      <c r="AD26" s="463" t="str">
        <f>IF(AD25="","",VLOOKUP(AD25,'シフト記号表（勤務時間帯）'!$C$6:$K$35,9,FALSE))</f>
        <v/>
      </c>
      <c r="AE26" s="463" t="str">
        <f>IF(AE25="","",VLOOKUP(AE25,'シフト記号表（勤務時間帯）'!$C$6:$K$35,9,FALSE))</f>
        <v/>
      </c>
      <c r="AF26" s="464" t="str">
        <f>IF(AF25="","",VLOOKUP(AF25,'シフト記号表（勤務時間帯）'!$C$6:$K$35,9,FALSE))</f>
        <v/>
      </c>
      <c r="AG26" s="462" t="str">
        <f>IF(AG25="","",VLOOKUP(AG25,'シフト記号表（勤務時間帯）'!$C$6:$K$35,9,FALSE))</f>
        <v/>
      </c>
      <c r="AH26" s="463" t="str">
        <f>IF(AH25="","",VLOOKUP(AH25,'シフト記号表（勤務時間帯）'!$C$6:$K$35,9,FALSE))</f>
        <v/>
      </c>
      <c r="AI26" s="463" t="str">
        <f>IF(AI25="","",VLOOKUP(AI25,'シフト記号表（勤務時間帯）'!$C$6:$K$35,9,FALSE))</f>
        <v/>
      </c>
      <c r="AJ26" s="463" t="str">
        <f>IF(AJ25="","",VLOOKUP(AJ25,'シフト記号表（勤務時間帯）'!$C$6:$K$35,9,FALSE))</f>
        <v/>
      </c>
      <c r="AK26" s="463" t="str">
        <f>IF(AK25="","",VLOOKUP(AK25,'シフト記号表（勤務時間帯）'!$C$6:$K$35,9,FALSE))</f>
        <v/>
      </c>
      <c r="AL26" s="463" t="str">
        <f>IF(AL25="","",VLOOKUP(AL25,'シフト記号表（勤務時間帯）'!$C$6:$K$35,9,FALSE))</f>
        <v/>
      </c>
      <c r="AM26" s="464" t="str">
        <f>IF(AM25="","",VLOOKUP(AM25,'シフト記号表（勤務時間帯）'!$C$6:$K$35,9,FALSE))</f>
        <v/>
      </c>
      <c r="AN26" s="462" t="str">
        <f>IF(AN25="","",VLOOKUP(AN25,'シフト記号表（勤務時間帯）'!$C$6:$K$35,9,FALSE))</f>
        <v/>
      </c>
      <c r="AO26" s="463" t="str">
        <f>IF(AO25="","",VLOOKUP(AO25,'シフト記号表（勤務時間帯）'!$C$6:$K$35,9,FALSE))</f>
        <v/>
      </c>
      <c r="AP26" s="463" t="str">
        <f>IF(AP25="","",VLOOKUP(AP25,'シフト記号表（勤務時間帯）'!$C$6:$K$35,9,FALSE))</f>
        <v/>
      </c>
      <c r="AQ26" s="463" t="str">
        <f>IF(AQ25="","",VLOOKUP(AQ25,'シフト記号表（勤務時間帯）'!$C$6:$K$35,9,FALSE))</f>
        <v/>
      </c>
      <c r="AR26" s="463" t="str">
        <f>IF(AR25="","",VLOOKUP(AR25,'シフト記号表（勤務時間帯）'!$C$6:$K$35,9,FALSE))</f>
        <v/>
      </c>
      <c r="AS26" s="463" t="str">
        <f>IF(AS25="","",VLOOKUP(AS25,'シフト記号表（勤務時間帯）'!$C$6:$K$35,9,FALSE))</f>
        <v/>
      </c>
      <c r="AT26" s="464" t="str">
        <f>IF(AT25="","",VLOOKUP(AT25,'シフト記号表（勤務時間帯）'!$C$6:$K$35,9,FALSE))</f>
        <v/>
      </c>
      <c r="AU26" s="462" t="str">
        <f>IF(AU25="","",VLOOKUP(AU25,'シフト記号表（勤務時間帯）'!$C$6:$K$35,9,FALSE))</f>
        <v/>
      </c>
      <c r="AV26" s="463" t="str">
        <f>IF(AV25="","",VLOOKUP(AV25,'シフト記号表（勤務時間帯）'!$C$6:$K$35,9,FALSE))</f>
        <v/>
      </c>
      <c r="AW26" s="463" t="str">
        <f>IF(AW25="","",VLOOKUP(AW25,'シフト記号表（勤務時間帯）'!$C$6:$K$35,9,FALSE))</f>
        <v/>
      </c>
      <c r="AX26" s="1139">
        <f>IF($BB$3="４週",SUM(S26:AT26),IF($BB$3="暦月",SUM(S26:AW26),""))</f>
        <v>0</v>
      </c>
      <c r="AY26" s="1140"/>
      <c r="AZ26" s="1141">
        <f>IF($BB$3="４週",AX26/4,IF($BB$3="暦月",'【標準様式1】勤務形態一覧（100名）'!AX26/('【標準様式1】勤務形態一覧（100名）'!$BB$8/7),""))</f>
        <v>0</v>
      </c>
      <c r="BA26" s="1142"/>
      <c r="BB26" s="1167"/>
      <c r="BC26" s="1168"/>
      <c r="BD26" s="1168"/>
      <c r="BE26" s="1168"/>
      <c r="BF26" s="1169"/>
    </row>
    <row r="27" spans="2:58" ht="20.25" customHeight="1" x14ac:dyDescent="0.3">
      <c r="B27" s="1176"/>
      <c r="C27" s="1199"/>
      <c r="D27" s="1200"/>
      <c r="E27" s="1201"/>
      <c r="F27" s="461">
        <f>C25</f>
        <v>0</v>
      </c>
      <c r="G27" s="1084"/>
      <c r="H27" s="1088"/>
      <c r="I27" s="1086"/>
      <c r="J27" s="1086"/>
      <c r="K27" s="1087"/>
      <c r="L27" s="1095"/>
      <c r="M27" s="1096"/>
      <c r="N27" s="1096"/>
      <c r="O27" s="1097"/>
      <c r="P27" s="1173" t="s">
        <v>217</v>
      </c>
      <c r="Q27" s="1174"/>
      <c r="R27" s="1175"/>
      <c r="S27" s="466" t="str">
        <f>IF(S25="","",VLOOKUP(S25,'シフト記号表（勤務時間帯）'!$C$6:$U$35,19,FALSE))</f>
        <v/>
      </c>
      <c r="T27" s="467" t="str">
        <f>IF(T25="","",VLOOKUP(T25,'シフト記号表（勤務時間帯）'!$C$6:$U$35,19,FALSE))</f>
        <v/>
      </c>
      <c r="U27" s="467" t="str">
        <f>IF(U25="","",VLOOKUP(U25,'シフト記号表（勤務時間帯）'!$C$6:$U$35,19,FALSE))</f>
        <v/>
      </c>
      <c r="V27" s="467" t="str">
        <f>IF(V25="","",VLOOKUP(V25,'シフト記号表（勤務時間帯）'!$C$6:$U$35,19,FALSE))</f>
        <v/>
      </c>
      <c r="W27" s="467" t="str">
        <f>IF(W25="","",VLOOKUP(W25,'シフト記号表（勤務時間帯）'!$C$6:$U$35,19,FALSE))</f>
        <v/>
      </c>
      <c r="X27" s="467" t="str">
        <f>IF(X25="","",VLOOKUP(X25,'シフト記号表（勤務時間帯）'!$C$6:$U$35,19,FALSE))</f>
        <v/>
      </c>
      <c r="Y27" s="468" t="str">
        <f>IF(Y25="","",VLOOKUP(Y25,'シフト記号表（勤務時間帯）'!$C$6:$U$35,19,FALSE))</f>
        <v/>
      </c>
      <c r="Z27" s="466" t="str">
        <f>IF(Z25="","",VLOOKUP(Z25,'シフト記号表（勤務時間帯）'!$C$6:$U$35,19,FALSE))</f>
        <v/>
      </c>
      <c r="AA27" s="467" t="str">
        <f>IF(AA25="","",VLOOKUP(AA25,'シフト記号表（勤務時間帯）'!$C$6:$U$35,19,FALSE))</f>
        <v/>
      </c>
      <c r="AB27" s="467" t="str">
        <f>IF(AB25="","",VLOOKUP(AB25,'シフト記号表（勤務時間帯）'!$C$6:$U$35,19,FALSE))</f>
        <v/>
      </c>
      <c r="AC27" s="467" t="str">
        <f>IF(AC25="","",VLOOKUP(AC25,'シフト記号表（勤務時間帯）'!$C$6:$U$35,19,FALSE))</f>
        <v/>
      </c>
      <c r="AD27" s="467" t="str">
        <f>IF(AD25="","",VLOOKUP(AD25,'シフト記号表（勤務時間帯）'!$C$6:$U$35,19,FALSE))</f>
        <v/>
      </c>
      <c r="AE27" s="467" t="str">
        <f>IF(AE25="","",VLOOKUP(AE25,'シフト記号表（勤務時間帯）'!$C$6:$U$35,19,FALSE))</f>
        <v/>
      </c>
      <c r="AF27" s="468" t="str">
        <f>IF(AF25="","",VLOOKUP(AF25,'シフト記号表（勤務時間帯）'!$C$6:$U$35,19,FALSE))</f>
        <v/>
      </c>
      <c r="AG27" s="466" t="str">
        <f>IF(AG25="","",VLOOKUP(AG25,'シフト記号表（勤務時間帯）'!$C$6:$U$35,19,FALSE))</f>
        <v/>
      </c>
      <c r="AH27" s="467" t="str">
        <f>IF(AH25="","",VLOOKUP(AH25,'シフト記号表（勤務時間帯）'!$C$6:$U$35,19,FALSE))</f>
        <v/>
      </c>
      <c r="AI27" s="467" t="str">
        <f>IF(AI25="","",VLOOKUP(AI25,'シフト記号表（勤務時間帯）'!$C$6:$U$35,19,FALSE))</f>
        <v/>
      </c>
      <c r="AJ27" s="467" t="str">
        <f>IF(AJ25="","",VLOOKUP(AJ25,'シフト記号表（勤務時間帯）'!$C$6:$U$35,19,FALSE))</f>
        <v/>
      </c>
      <c r="AK27" s="467" t="str">
        <f>IF(AK25="","",VLOOKUP(AK25,'シフト記号表（勤務時間帯）'!$C$6:$U$35,19,FALSE))</f>
        <v/>
      </c>
      <c r="AL27" s="467" t="str">
        <f>IF(AL25="","",VLOOKUP(AL25,'シフト記号表（勤務時間帯）'!$C$6:$U$35,19,FALSE))</f>
        <v/>
      </c>
      <c r="AM27" s="468" t="str">
        <f>IF(AM25="","",VLOOKUP(AM25,'シフト記号表（勤務時間帯）'!$C$6:$U$35,19,FALSE))</f>
        <v/>
      </c>
      <c r="AN27" s="466" t="str">
        <f>IF(AN25="","",VLOOKUP(AN25,'シフト記号表（勤務時間帯）'!$C$6:$U$35,19,FALSE))</f>
        <v/>
      </c>
      <c r="AO27" s="467" t="str">
        <f>IF(AO25="","",VLOOKUP(AO25,'シフト記号表（勤務時間帯）'!$C$6:$U$35,19,FALSE))</f>
        <v/>
      </c>
      <c r="AP27" s="467" t="str">
        <f>IF(AP25="","",VLOOKUP(AP25,'シフト記号表（勤務時間帯）'!$C$6:$U$35,19,FALSE))</f>
        <v/>
      </c>
      <c r="AQ27" s="467" t="str">
        <f>IF(AQ25="","",VLOOKUP(AQ25,'シフト記号表（勤務時間帯）'!$C$6:$U$35,19,FALSE))</f>
        <v/>
      </c>
      <c r="AR27" s="467" t="str">
        <f>IF(AR25="","",VLOOKUP(AR25,'シフト記号表（勤務時間帯）'!$C$6:$U$35,19,FALSE))</f>
        <v/>
      </c>
      <c r="AS27" s="467" t="str">
        <f>IF(AS25="","",VLOOKUP(AS25,'シフト記号表（勤務時間帯）'!$C$6:$U$35,19,FALSE))</f>
        <v/>
      </c>
      <c r="AT27" s="468" t="str">
        <f>IF(AT25="","",VLOOKUP(AT25,'シフト記号表（勤務時間帯）'!$C$6:$U$35,19,FALSE))</f>
        <v/>
      </c>
      <c r="AU27" s="466" t="str">
        <f>IF(AU25="","",VLOOKUP(AU25,'シフト記号表（勤務時間帯）'!$C$6:$U$35,19,FALSE))</f>
        <v/>
      </c>
      <c r="AV27" s="467" t="str">
        <f>IF(AV25="","",VLOOKUP(AV25,'シフト記号表（勤務時間帯）'!$C$6:$U$35,19,FALSE))</f>
        <v/>
      </c>
      <c r="AW27" s="467" t="str">
        <f>IF(AW25="","",VLOOKUP(AW25,'シフト記号表（勤務時間帯）'!$C$6:$U$35,19,FALSE))</f>
        <v/>
      </c>
      <c r="AX27" s="1146">
        <f>IF($BB$3="４週",SUM(S27:AT27),IF($BB$3="暦月",SUM(S27:AW27),""))</f>
        <v>0</v>
      </c>
      <c r="AY27" s="1147"/>
      <c r="AZ27" s="1148">
        <f>IF($BB$3="４週",AX27/4,IF($BB$3="暦月",'【標準様式1】勤務形態一覧（100名）'!AX27/('【標準様式1】勤務形態一覧（100名）'!$BB$8/7),""))</f>
        <v>0</v>
      </c>
      <c r="BA27" s="1149"/>
      <c r="BB27" s="1170"/>
      <c r="BC27" s="1171"/>
      <c r="BD27" s="1171"/>
      <c r="BE27" s="1171"/>
      <c r="BF27" s="1172"/>
    </row>
    <row r="28" spans="2:58" ht="20.25" customHeight="1" x14ac:dyDescent="0.3">
      <c r="B28" s="1176">
        <f>B25+1</f>
        <v>3</v>
      </c>
      <c r="C28" s="1178"/>
      <c r="D28" s="1179"/>
      <c r="E28" s="1180"/>
      <c r="F28" s="469"/>
      <c r="G28" s="1082"/>
      <c r="H28" s="1085"/>
      <c r="I28" s="1086"/>
      <c r="J28" s="1086"/>
      <c r="K28" s="1087"/>
      <c r="L28" s="1089"/>
      <c r="M28" s="1090"/>
      <c r="N28" s="1090"/>
      <c r="O28" s="1091"/>
      <c r="P28" s="1098" t="s">
        <v>215</v>
      </c>
      <c r="Q28" s="1099"/>
      <c r="R28" s="1100"/>
      <c r="S28" s="512"/>
      <c r="T28" s="513"/>
      <c r="U28" s="513"/>
      <c r="V28" s="513"/>
      <c r="W28" s="513"/>
      <c r="X28" s="513"/>
      <c r="Y28" s="514"/>
      <c r="Z28" s="512"/>
      <c r="AA28" s="513"/>
      <c r="AB28" s="513"/>
      <c r="AC28" s="513"/>
      <c r="AD28" s="513"/>
      <c r="AE28" s="513"/>
      <c r="AF28" s="514"/>
      <c r="AG28" s="512"/>
      <c r="AH28" s="513"/>
      <c r="AI28" s="513"/>
      <c r="AJ28" s="513"/>
      <c r="AK28" s="513"/>
      <c r="AL28" s="513"/>
      <c r="AM28" s="514"/>
      <c r="AN28" s="512"/>
      <c r="AO28" s="513"/>
      <c r="AP28" s="513"/>
      <c r="AQ28" s="513"/>
      <c r="AR28" s="513"/>
      <c r="AS28" s="513"/>
      <c r="AT28" s="514"/>
      <c r="AU28" s="512"/>
      <c r="AV28" s="513"/>
      <c r="AW28" s="513"/>
      <c r="AX28" s="1295"/>
      <c r="AY28" s="1296"/>
      <c r="AZ28" s="1297"/>
      <c r="BA28" s="1298"/>
      <c r="BB28" s="1164"/>
      <c r="BC28" s="1165"/>
      <c r="BD28" s="1165"/>
      <c r="BE28" s="1165"/>
      <c r="BF28" s="1166"/>
    </row>
    <row r="29" spans="2:58" ht="20.25" customHeight="1" x14ac:dyDescent="0.3">
      <c r="B29" s="1176"/>
      <c r="C29" s="1181"/>
      <c r="D29" s="1182"/>
      <c r="E29" s="1183"/>
      <c r="F29" s="461"/>
      <c r="G29" s="1083"/>
      <c r="H29" s="1088"/>
      <c r="I29" s="1086"/>
      <c r="J29" s="1086"/>
      <c r="K29" s="1087"/>
      <c r="L29" s="1092"/>
      <c r="M29" s="1093"/>
      <c r="N29" s="1093"/>
      <c r="O29" s="1094"/>
      <c r="P29" s="1136" t="s">
        <v>216</v>
      </c>
      <c r="Q29" s="1137"/>
      <c r="R29" s="1138"/>
      <c r="S29" s="462" t="str">
        <f>IF(S28="","",VLOOKUP(S28,'シフト記号表（勤務時間帯）'!$C$6:$K$35,9,FALSE))</f>
        <v/>
      </c>
      <c r="T29" s="463" t="str">
        <f>IF(T28="","",VLOOKUP(T28,'シフト記号表（勤務時間帯）'!$C$6:$K$35,9,FALSE))</f>
        <v/>
      </c>
      <c r="U29" s="463" t="str">
        <f>IF(U28="","",VLOOKUP(U28,'シフト記号表（勤務時間帯）'!$C$6:$K$35,9,FALSE))</f>
        <v/>
      </c>
      <c r="V29" s="463" t="str">
        <f>IF(V28="","",VLOOKUP(V28,'シフト記号表（勤務時間帯）'!$C$6:$K$35,9,FALSE))</f>
        <v/>
      </c>
      <c r="W29" s="463" t="str">
        <f>IF(W28="","",VLOOKUP(W28,'シフト記号表（勤務時間帯）'!$C$6:$K$35,9,FALSE))</f>
        <v/>
      </c>
      <c r="X29" s="463" t="str">
        <f>IF(X28="","",VLOOKUP(X28,'シフト記号表（勤務時間帯）'!$C$6:$K$35,9,FALSE))</f>
        <v/>
      </c>
      <c r="Y29" s="464" t="str">
        <f>IF(Y28="","",VLOOKUP(Y28,'シフト記号表（勤務時間帯）'!$C$6:$K$35,9,FALSE))</f>
        <v/>
      </c>
      <c r="Z29" s="462" t="str">
        <f>IF(Z28="","",VLOOKUP(Z28,'シフト記号表（勤務時間帯）'!$C$6:$K$35,9,FALSE))</f>
        <v/>
      </c>
      <c r="AA29" s="463" t="str">
        <f>IF(AA28="","",VLOOKUP(AA28,'シフト記号表（勤務時間帯）'!$C$6:$K$35,9,FALSE))</f>
        <v/>
      </c>
      <c r="AB29" s="463" t="str">
        <f>IF(AB28="","",VLOOKUP(AB28,'シフト記号表（勤務時間帯）'!$C$6:$K$35,9,FALSE))</f>
        <v/>
      </c>
      <c r="AC29" s="463" t="str">
        <f>IF(AC28="","",VLOOKUP(AC28,'シフト記号表（勤務時間帯）'!$C$6:$K$35,9,FALSE))</f>
        <v/>
      </c>
      <c r="AD29" s="463" t="str">
        <f>IF(AD28="","",VLOOKUP(AD28,'シフト記号表（勤務時間帯）'!$C$6:$K$35,9,FALSE))</f>
        <v/>
      </c>
      <c r="AE29" s="463" t="str">
        <f>IF(AE28="","",VLOOKUP(AE28,'シフト記号表（勤務時間帯）'!$C$6:$K$35,9,FALSE))</f>
        <v/>
      </c>
      <c r="AF29" s="464" t="str">
        <f>IF(AF28="","",VLOOKUP(AF28,'シフト記号表（勤務時間帯）'!$C$6:$K$35,9,FALSE))</f>
        <v/>
      </c>
      <c r="AG29" s="462" t="str">
        <f>IF(AG28="","",VLOOKUP(AG28,'シフト記号表（勤務時間帯）'!$C$6:$K$35,9,FALSE))</f>
        <v/>
      </c>
      <c r="AH29" s="463" t="str">
        <f>IF(AH28="","",VLOOKUP(AH28,'シフト記号表（勤務時間帯）'!$C$6:$K$35,9,FALSE))</f>
        <v/>
      </c>
      <c r="AI29" s="463" t="str">
        <f>IF(AI28="","",VLOOKUP(AI28,'シフト記号表（勤務時間帯）'!$C$6:$K$35,9,FALSE))</f>
        <v/>
      </c>
      <c r="AJ29" s="463" t="str">
        <f>IF(AJ28="","",VLOOKUP(AJ28,'シフト記号表（勤務時間帯）'!$C$6:$K$35,9,FALSE))</f>
        <v/>
      </c>
      <c r="AK29" s="463" t="str">
        <f>IF(AK28="","",VLOOKUP(AK28,'シフト記号表（勤務時間帯）'!$C$6:$K$35,9,FALSE))</f>
        <v/>
      </c>
      <c r="AL29" s="463" t="str">
        <f>IF(AL28="","",VLOOKUP(AL28,'シフト記号表（勤務時間帯）'!$C$6:$K$35,9,FALSE))</f>
        <v/>
      </c>
      <c r="AM29" s="464" t="str">
        <f>IF(AM28="","",VLOOKUP(AM28,'シフト記号表（勤務時間帯）'!$C$6:$K$35,9,FALSE))</f>
        <v/>
      </c>
      <c r="AN29" s="462" t="str">
        <f>IF(AN28="","",VLOOKUP(AN28,'シフト記号表（勤務時間帯）'!$C$6:$K$35,9,FALSE))</f>
        <v/>
      </c>
      <c r="AO29" s="463" t="str">
        <f>IF(AO28="","",VLOOKUP(AO28,'シフト記号表（勤務時間帯）'!$C$6:$K$35,9,FALSE))</f>
        <v/>
      </c>
      <c r="AP29" s="463" t="str">
        <f>IF(AP28="","",VLOOKUP(AP28,'シフト記号表（勤務時間帯）'!$C$6:$K$35,9,FALSE))</f>
        <v/>
      </c>
      <c r="AQ29" s="463" t="str">
        <f>IF(AQ28="","",VLOOKUP(AQ28,'シフト記号表（勤務時間帯）'!$C$6:$K$35,9,FALSE))</f>
        <v/>
      </c>
      <c r="AR29" s="463" t="str">
        <f>IF(AR28="","",VLOOKUP(AR28,'シフト記号表（勤務時間帯）'!$C$6:$K$35,9,FALSE))</f>
        <v/>
      </c>
      <c r="AS29" s="463" t="str">
        <f>IF(AS28="","",VLOOKUP(AS28,'シフト記号表（勤務時間帯）'!$C$6:$K$35,9,FALSE))</f>
        <v/>
      </c>
      <c r="AT29" s="464" t="str">
        <f>IF(AT28="","",VLOOKUP(AT28,'シフト記号表（勤務時間帯）'!$C$6:$K$35,9,FALSE))</f>
        <v/>
      </c>
      <c r="AU29" s="462" t="str">
        <f>IF(AU28="","",VLOOKUP(AU28,'シフト記号表（勤務時間帯）'!$C$6:$K$35,9,FALSE))</f>
        <v/>
      </c>
      <c r="AV29" s="463" t="str">
        <f>IF(AV28="","",VLOOKUP(AV28,'シフト記号表（勤務時間帯）'!$C$6:$K$35,9,FALSE))</f>
        <v/>
      </c>
      <c r="AW29" s="463" t="str">
        <f>IF(AW28="","",VLOOKUP(AW28,'シフト記号表（勤務時間帯）'!$C$6:$K$35,9,FALSE))</f>
        <v/>
      </c>
      <c r="AX29" s="1139">
        <f>IF($BB$3="４週",SUM(S29:AT29),IF($BB$3="暦月",SUM(S29:AW29),""))</f>
        <v>0</v>
      </c>
      <c r="AY29" s="1140"/>
      <c r="AZ29" s="1141">
        <f>IF($BB$3="４週",AX29/4,IF($BB$3="暦月",'【標準様式1】勤務形態一覧（100名）'!AX29/('【標準様式1】勤務形態一覧（100名）'!$BB$8/7),""))</f>
        <v>0</v>
      </c>
      <c r="BA29" s="1142"/>
      <c r="BB29" s="1167"/>
      <c r="BC29" s="1168"/>
      <c r="BD29" s="1168"/>
      <c r="BE29" s="1168"/>
      <c r="BF29" s="1169"/>
    </row>
    <row r="30" spans="2:58" ht="20.25" customHeight="1" x14ac:dyDescent="0.3">
      <c r="B30" s="1176"/>
      <c r="C30" s="1184"/>
      <c r="D30" s="1185"/>
      <c r="E30" s="1186"/>
      <c r="F30" s="461">
        <f>C28</f>
        <v>0</v>
      </c>
      <c r="G30" s="1084"/>
      <c r="H30" s="1088"/>
      <c r="I30" s="1086"/>
      <c r="J30" s="1086"/>
      <c r="K30" s="1087"/>
      <c r="L30" s="1095"/>
      <c r="M30" s="1096"/>
      <c r="N30" s="1096"/>
      <c r="O30" s="1097"/>
      <c r="P30" s="1173" t="s">
        <v>217</v>
      </c>
      <c r="Q30" s="1174"/>
      <c r="R30" s="1175"/>
      <c r="S30" s="466" t="str">
        <f>IF(S28="","",VLOOKUP(S28,'シフト記号表（勤務時間帯）'!$C$6:$U$35,19,FALSE))</f>
        <v/>
      </c>
      <c r="T30" s="467" t="str">
        <f>IF(T28="","",VLOOKUP(T28,'シフト記号表（勤務時間帯）'!$C$6:$U$35,19,FALSE))</f>
        <v/>
      </c>
      <c r="U30" s="467" t="str">
        <f>IF(U28="","",VLOOKUP(U28,'シフト記号表（勤務時間帯）'!$C$6:$U$35,19,FALSE))</f>
        <v/>
      </c>
      <c r="V30" s="467" t="str">
        <f>IF(V28="","",VLOOKUP(V28,'シフト記号表（勤務時間帯）'!$C$6:$U$35,19,FALSE))</f>
        <v/>
      </c>
      <c r="W30" s="467" t="str">
        <f>IF(W28="","",VLOOKUP(W28,'シフト記号表（勤務時間帯）'!$C$6:$U$35,19,FALSE))</f>
        <v/>
      </c>
      <c r="X30" s="467" t="str">
        <f>IF(X28="","",VLOOKUP(X28,'シフト記号表（勤務時間帯）'!$C$6:$U$35,19,FALSE))</f>
        <v/>
      </c>
      <c r="Y30" s="468" t="str">
        <f>IF(Y28="","",VLOOKUP(Y28,'シフト記号表（勤務時間帯）'!$C$6:$U$35,19,FALSE))</f>
        <v/>
      </c>
      <c r="Z30" s="466" t="str">
        <f>IF(Z28="","",VLOOKUP(Z28,'シフト記号表（勤務時間帯）'!$C$6:$U$35,19,FALSE))</f>
        <v/>
      </c>
      <c r="AA30" s="467" t="str">
        <f>IF(AA28="","",VLOOKUP(AA28,'シフト記号表（勤務時間帯）'!$C$6:$U$35,19,FALSE))</f>
        <v/>
      </c>
      <c r="AB30" s="467" t="str">
        <f>IF(AB28="","",VLOOKUP(AB28,'シフト記号表（勤務時間帯）'!$C$6:$U$35,19,FALSE))</f>
        <v/>
      </c>
      <c r="AC30" s="467" t="str">
        <f>IF(AC28="","",VLOOKUP(AC28,'シフト記号表（勤務時間帯）'!$C$6:$U$35,19,FALSE))</f>
        <v/>
      </c>
      <c r="AD30" s="467" t="str">
        <f>IF(AD28="","",VLOOKUP(AD28,'シフト記号表（勤務時間帯）'!$C$6:$U$35,19,FALSE))</f>
        <v/>
      </c>
      <c r="AE30" s="467" t="str">
        <f>IF(AE28="","",VLOOKUP(AE28,'シフト記号表（勤務時間帯）'!$C$6:$U$35,19,FALSE))</f>
        <v/>
      </c>
      <c r="AF30" s="468" t="str">
        <f>IF(AF28="","",VLOOKUP(AF28,'シフト記号表（勤務時間帯）'!$C$6:$U$35,19,FALSE))</f>
        <v/>
      </c>
      <c r="AG30" s="466" t="str">
        <f>IF(AG28="","",VLOOKUP(AG28,'シフト記号表（勤務時間帯）'!$C$6:$U$35,19,FALSE))</f>
        <v/>
      </c>
      <c r="AH30" s="467" t="str">
        <f>IF(AH28="","",VLOOKUP(AH28,'シフト記号表（勤務時間帯）'!$C$6:$U$35,19,FALSE))</f>
        <v/>
      </c>
      <c r="AI30" s="467" t="str">
        <f>IF(AI28="","",VLOOKUP(AI28,'シフト記号表（勤務時間帯）'!$C$6:$U$35,19,FALSE))</f>
        <v/>
      </c>
      <c r="AJ30" s="467" t="str">
        <f>IF(AJ28="","",VLOOKUP(AJ28,'シフト記号表（勤務時間帯）'!$C$6:$U$35,19,FALSE))</f>
        <v/>
      </c>
      <c r="AK30" s="467" t="str">
        <f>IF(AK28="","",VLOOKUP(AK28,'シフト記号表（勤務時間帯）'!$C$6:$U$35,19,FALSE))</f>
        <v/>
      </c>
      <c r="AL30" s="467" t="str">
        <f>IF(AL28="","",VLOOKUP(AL28,'シフト記号表（勤務時間帯）'!$C$6:$U$35,19,FALSE))</f>
        <v/>
      </c>
      <c r="AM30" s="468" t="str">
        <f>IF(AM28="","",VLOOKUP(AM28,'シフト記号表（勤務時間帯）'!$C$6:$U$35,19,FALSE))</f>
        <v/>
      </c>
      <c r="AN30" s="466" t="str">
        <f>IF(AN28="","",VLOOKUP(AN28,'シフト記号表（勤務時間帯）'!$C$6:$U$35,19,FALSE))</f>
        <v/>
      </c>
      <c r="AO30" s="467" t="str">
        <f>IF(AO28="","",VLOOKUP(AO28,'シフト記号表（勤務時間帯）'!$C$6:$U$35,19,FALSE))</f>
        <v/>
      </c>
      <c r="AP30" s="467" t="str">
        <f>IF(AP28="","",VLOOKUP(AP28,'シフト記号表（勤務時間帯）'!$C$6:$U$35,19,FALSE))</f>
        <v/>
      </c>
      <c r="AQ30" s="467" t="str">
        <f>IF(AQ28="","",VLOOKUP(AQ28,'シフト記号表（勤務時間帯）'!$C$6:$U$35,19,FALSE))</f>
        <v/>
      </c>
      <c r="AR30" s="467" t="str">
        <f>IF(AR28="","",VLOOKUP(AR28,'シフト記号表（勤務時間帯）'!$C$6:$U$35,19,FALSE))</f>
        <v/>
      </c>
      <c r="AS30" s="467" t="str">
        <f>IF(AS28="","",VLOOKUP(AS28,'シフト記号表（勤務時間帯）'!$C$6:$U$35,19,FALSE))</f>
        <v/>
      </c>
      <c r="AT30" s="468" t="str">
        <f>IF(AT28="","",VLOOKUP(AT28,'シフト記号表（勤務時間帯）'!$C$6:$U$35,19,FALSE))</f>
        <v/>
      </c>
      <c r="AU30" s="466" t="str">
        <f>IF(AU28="","",VLOOKUP(AU28,'シフト記号表（勤務時間帯）'!$C$6:$U$35,19,FALSE))</f>
        <v/>
      </c>
      <c r="AV30" s="467" t="str">
        <f>IF(AV28="","",VLOOKUP(AV28,'シフト記号表（勤務時間帯）'!$C$6:$U$35,19,FALSE))</f>
        <v/>
      </c>
      <c r="AW30" s="467" t="str">
        <f>IF(AW28="","",VLOOKUP(AW28,'シフト記号表（勤務時間帯）'!$C$6:$U$35,19,FALSE))</f>
        <v/>
      </c>
      <c r="AX30" s="1146">
        <f>IF($BB$3="４週",SUM(S30:AT30),IF($BB$3="暦月",SUM(S30:AW30),""))</f>
        <v>0</v>
      </c>
      <c r="AY30" s="1147"/>
      <c r="AZ30" s="1148">
        <f>IF($BB$3="４週",AX30/4,IF($BB$3="暦月",'【標準様式1】勤務形態一覧（100名）'!AX30/('【標準様式1】勤務形態一覧（100名）'!$BB$8/7),""))</f>
        <v>0</v>
      </c>
      <c r="BA30" s="1149"/>
      <c r="BB30" s="1170"/>
      <c r="BC30" s="1171"/>
      <c r="BD30" s="1171"/>
      <c r="BE30" s="1171"/>
      <c r="BF30" s="1172"/>
    </row>
    <row r="31" spans="2:58" ht="20.25" customHeight="1" x14ac:dyDescent="0.3">
      <c r="B31" s="1176">
        <f>B28+1</f>
        <v>4</v>
      </c>
      <c r="C31" s="1178"/>
      <c r="D31" s="1179"/>
      <c r="E31" s="1180"/>
      <c r="F31" s="469"/>
      <c r="G31" s="1082"/>
      <c r="H31" s="1085"/>
      <c r="I31" s="1086"/>
      <c r="J31" s="1086"/>
      <c r="K31" s="1087"/>
      <c r="L31" s="1089"/>
      <c r="M31" s="1090"/>
      <c r="N31" s="1090"/>
      <c r="O31" s="1091"/>
      <c r="P31" s="1098" t="s">
        <v>215</v>
      </c>
      <c r="Q31" s="1099"/>
      <c r="R31" s="1100"/>
      <c r="S31" s="512"/>
      <c r="T31" s="513"/>
      <c r="U31" s="513"/>
      <c r="V31" s="513"/>
      <c r="W31" s="513"/>
      <c r="X31" s="513"/>
      <c r="Y31" s="514"/>
      <c r="Z31" s="512"/>
      <c r="AA31" s="513"/>
      <c r="AB31" s="513"/>
      <c r="AC31" s="513"/>
      <c r="AD31" s="513"/>
      <c r="AE31" s="513"/>
      <c r="AF31" s="514"/>
      <c r="AG31" s="512"/>
      <c r="AH31" s="513"/>
      <c r="AI31" s="513"/>
      <c r="AJ31" s="513"/>
      <c r="AK31" s="513"/>
      <c r="AL31" s="513"/>
      <c r="AM31" s="514"/>
      <c r="AN31" s="512"/>
      <c r="AO31" s="513"/>
      <c r="AP31" s="513"/>
      <c r="AQ31" s="513"/>
      <c r="AR31" s="513"/>
      <c r="AS31" s="513"/>
      <c r="AT31" s="514"/>
      <c r="AU31" s="512"/>
      <c r="AV31" s="513"/>
      <c r="AW31" s="513"/>
      <c r="AX31" s="1295"/>
      <c r="AY31" s="1296"/>
      <c r="AZ31" s="1297"/>
      <c r="BA31" s="1298"/>
      <c r="BB31" s="1164"/>
      <c r="BC31" s="1165"/>
      <c r="BD31" s="1165"/>
      <c r="BE31" s="1165"/>
      <c r="BF31" s="1166"/>
    </row>
    <row r="32" spans="2:58" ht="20.25" customHeight="1" x14ac:dyDescent="0.3">
      <c r="B32" s="1176"/>
      <c r="C32" s="1181"/>
      <c r="D32" s="1182"/>
      <c r="E32" s="1183"/>
      <c r="F32" s="461"/>
      <c r="G32" s="1083"/>
      <c r="H32" s="1088"/>
      <c r="I32" s="1086"/>
      <c r="J32" s="1086"/>
      <c r="K32" s="1087"/>
      <c r="L32" s="1092"/>
      <c r="M32" s="1093"/>
      <c r="N32" s="1093"/>
      <c r="O32" s="1094"/>
      <c r="P32" s="1136" t="s">
        <v>216</v>
      </c>
      <c r="Q32" s="1137"/>
      <c r="R32" s="1138"/>
      <c r="S32" s="462" t="str">
        <f>IF(S31="","",VLOOKUP(S31,'シフト記号表（勤務時間帯）'!$C$6:$K$35,9,FALSE))</f>
        <v/>
      </c>
      <c r="T32" s="463" t="str">
        <f>IF(T31="","",VLOOKUP(T31,'シフト記号表（勤務時間帯）'!$C$6:$K$35,9,FALSE))</f>
        <v/>
      </c>
      <c r="U32" s="463" t="str">
        <f>IF(U31="","",VLOOKUP(U31,'シフト記号表（勤務時間帯）'!$C$6:$K$35,9,FALSE))</f>
        <v/>
      </c>
      <c r="V32" s="463" t="str">
        <f>IF(V31="","",VLOOKUP(V31,'シフト記号表（勤務時間帯）'!$C$6:$K$35,9,FALSE))</f>
        <v/>
      </c>
      <c r="W32" s="463" t="str">
        <f>IF(W31="","",VLOOKUP(W31,'シフト記号表（勤務時間帯）'!$C$6:$K$35,9,FALSE))</f>
        <v/>
      </c>
      <c r="X32" s="463" t="str">
        <f>IF(X31="","",VLOOKUP(X31,'シフト記号表（勤務時間帯）'!$C$6:$K$35,9,FALSE))</f>
        <v/>
      </c>
      <c r="Y32" s="464" t="str">
        <f>IF(Y31="","",VLOOKUP(Y31,'シフト記号表（勤務時間帯）'!$C$6:$K$35,9,FALSE))</f>
        <v/>
      </c>
      <c r="Z32" s="462" t="str">
        <f>IF(Z31="","",VLOOKUP(Z31,'シフト記号表（勤務時間帯）'!$C$6:$K$35,9,FALSE))</f>
        <v/>
      </c>
      <c r="AA32" s="463" t="str">
        <f>IF(AA31="","",VLOOKUP(AA31,'シフト記号表（勤務時間帯）'!$C$6:$K$35,9,FALSE))</f>
        <v/>
      </c>
      <c r="AB32" s="463" t="str">
        <f>IF(AB31="","",VLOOKUP(AB31,'シフト記号表（勤務時間帯）'!$C$6:$K$35,9,FALSE))</f>
        <v/>
      </c>
      <c r="AC32" s="463" t="str">
        <f>IF(AC31="","",VLOOKUP(AC31,'シフト記号表（勤務時間帯）'!$C$6:$K$35,9,FALSE))</f>
        <v/>
      </c>
      <c r="AD32" s="463" t="str">
        <f>IF(AD31="","",VLOOKUP(AD31,'シフト記号表（勤務時間帯）'!$C$6:$K$35,9,FALSE))</f>
        <v/>
      </c>
      <c r="AE32" s="463" t="str">
        <f>IF(AE31="","",VLOOKUP(AE31,'シフト記号表（勤務時間帯）'!$C$6:$K$35,9,FALSE))</f>
        <v/>
      </c>
      <c r="AF32" s="464" t="str">
        <f>IF(AF31="","",VLOOKUP(AF31,'シフト記号表（勤務時間帯）'!$C$6:$K$35,9,FALSE))</f>
        <v/>
      </c>
      <c r="AG32" s="462" t="str">
        <f>IF(AG31="","",VLOOKUP(AG31,'シフト記号表（勤務時間帯）'!$C$6:$K$35,9,FALSE))</f>
        <v/>
      </c>
      <c r="AH32" s="463" t="str">
        <f>IF(AH31="","",VLOOKUP(AH31,'シフト記号表（勤務時間帯）'!$C$6:$K$35,9,FALSE))</f>
        <v/>
      </c>
      <c r="AI32" s="463" t="str">
        <f>IF(AI31="","",VLOOKUP(AI31,'シフト記号表（勤務時間帯）'!$C$6:$K$35,9,FALSE))</f>
        <v/>
      </c>
      <c r="AJ32" s="463" t="str">
        <f>IF(AJ31="","",VLOOKUP(AJ31,'シフト記号表（勤務時間帯）'!$C$6:$K$35,9,FALSE))</f>
        <v/>
      </c>
      <c r="AK32" s="463" t="str">
        <f>IF(AK31="","",VLOOKUP(AK31,'シフト記号表（勤務時間帯）'!$C$6:$K$35,9,FALSE))</f>
        <v/>
      </c>
      <c r="AL32" s="463" t="str">
        <f>IF(AL31="","",VLOOKUP(AL31,'シフト記号表（勤務時間帯）'!$C$6:$K$35,9,FALSE))</f>
        <v/>
      </c>
      <c r="AM32" s="464" t="str">
        <f>IF(AM31="","",VLOOKUP(AM31,'シフト記号表（勤務時間帯）'!$C$6:$K$35,9,FALSE))</f>
        <v/>
      </c>
      <c r="AN32" s="462" t="str">
        <f>IF(AN31="","",VLOOKUP(AN31,'シフト記号表（勤務時間帯）'!$C$6:$K$35,9,FALSE))</f>
        <v/>
      </c>
      <c r="AO32" s="463" t="str">
        <f>IF(AO31="","",VLOOKUP(AO31,'シフト記号表（勤務時間帯）'!$C$6:$K$35,9,FALSE))</f>
        <v/>
      </c>
      <c r="AP32" s="463" t="str">
        <f>IF(AP31="","",VLOOKUP(AP31,'シフト記号表（勤務時間帯）'!$C$6:$K$35,9,FALSE))</f>
        <v/>
      </c>
      <c r="AQ32" s="463" t="str">
        <f>IF(AQ31="","",VLOOKUP(AQ31,'シフト記号表（勤務時間帯）'!$C$6:$K$35,9,FALSE))</f>
        <v/>
      </c>
      <c r="AR32" s="463" t="str">
        <f>IF(AR31="","",VLOOKUP(AR31,'シフト記号表（勤務時間帯）'!$C$6:$K$35,9,FALSE))</f>
        <v/>
      </c>
      <c r="AS32" s="463" t="str">
        <f>IF(AS31="","",VLOOKUP(AS31,'シフト記号表（勤務時間帯）'!$C$6:$K$35,9,FALSE))</f>
        <v/>
      </c>
      <c r="AT32" s="464" t="str">
        <f>IF(AT31="","",VLOOKUP(AT31,'シフト記号表（勤務時間帯）'!$C$6:$K$35,9,FALSE))</f>
        <v/>
      </c>
      <c r="AU32" s="462" t="str">
        <f>IF(AU31="","",VLOOKUP(AU31,'シフト記号表（勤務時間帯）'!$C$6:$K$35,9,FALSE))</f>
        <v/>
      </c>
      <c r="AV32" s="463" t="str">
        <f>IF(AV31="","",VLOOKUP(AV31,'シフト記号表（勤務時間帯）'!$C$6:$K$35,9,FALSE))</f>
        <v/>
      </c>
      <c r="AW32" s="463" t="str">
        <f>IF(AW31="","",VLOOKUP(AW31,'シフト記号表（勤務時間帯）'!$C$6:$K$35,9,FALSE))</f>
        <v/>
      </c>
      <c r="AX32" s="1139">
        <f>IF($BB$3="４週",SUM(S32:AT32),IF($BB$3="暦月",SUM(S32:AW32),""))</f>
        <v>0</v>
      </c>
      <c r="AY32" s="1140"/>
      <c r="AZ32" s="1141">
        <f>IF($BB$3="４週",AX32/4,IF($BB$3="暦月",'【標準様式1】勤務形態一覧（100名）'!AX32/('【標準様式1】勤務形態一覧（100名）'!$BB$8/7),""))</f>
        <v>0</v>
      </c>
      <c r="BA32" s="1142"/>
      <c r="BB32" s="1167"/>
      <c r="BC32" s="1168"/>
      <c r="BD32" s="1168"/>
      <c r="BE32" s="1168"/>
      <c r="BF32" s="1169"/>
    </row>
    <row r="33" spans="2:58" ht="20.25" customHeight="1" x14ac:dyDescent="0.3">
      <c r="B33" s="1176"/>
      <c r="C33" s="1184"/>
      <c r="D33" s="1185"/>
      <c r="E33" s="1186"/>
      <c r="F33" s="461">
        <f>C31</f>
        <v>0</v>
      </c>
      <c r="G33" s="1084"/>
      <c r="H33" s="1088"/>
      <c r="I33" s="1086"/>
      <c r="J33" s="1086"/>
      <c r="K33" s="1087"/>
      <c r="L33" s="1095"/>
      <c r="M33" s="1096"/>
      <c r="N33" s="1096"/>
      <c r="O33" s="1097"/>
      <c r="P33" s="1173" t="s">
        <v>217</v>
      </c>
      <c r="Q33" s="1174"/>
      <c r="R33" s="1175"/>
      <c r="S33" s="466" t="str">
        <f>IF(S31="","",VLOOKUP(S31,'シフト記号表（勤務時間帯）'!$C$6:$U$35,19,FALSE))</f>
        <v/>
      </c>
      <c r="T33" s="467" t="str">
        <f>IF(T31="","",VLOOKUP(T31,'シフト記号表（勤務時間帯）'!$C$6:$U$35,19,FALSE))</f>
        <v/>
      </c>
      <c r="U33" s="467" t="str">
        <f>IF(U31="","",VLOOKUP(U31,'シフト記号表（勤務時間帯）'!$C$6:$U$35,19,FALSE))</f>
        <v/>
      </c>
      <c r="V33" s="467" t="str">
        <f>IF(V31="","",VLOOKUP(V31,'シフト記号表（勤務時間帯）'!$C$6:$U$35,19,FALSE))</f>
        <v/>
      </c>
      <c r="W33" s="467" t="str">
        <f>IF(W31="","",VLOOKUP(W31,'シフト記号表（勤務時間帯）'!$C$6:$U$35,19,FALSE))</f>
        <v/>
      </c>
      <c r="X33" s="467" t="str">
        <f>IF(X31="","",VLOOKUP(X31,'シフト記号表（勤務時間帯）'!$C$6:$U$35,19,FALSE))</f>
        <v/>
      </c>
      <c r="Y33" s="468" t="str">
        <f>IF(Y31="","",VLOOKUP(Y31,'シフト記号表（勤務時間帯）'!$C$6:$U$35,19,FALSE))</f>
        <v/>
      </c>
      <c r="Z33" s="466" t="str">
        <f>IF(Z31="","",VLOOKUP(Z31,'シフト記号表（勤務時間帯）'!$C$6:$U$35,19,FALSE))</f>
        <v/>
      </c>
      <c r="AA33" s="467" t="str">
        <f>IF(AA31="","",VLOOKUP(AA31,'シフト記号表（勤務時間帯）'!$C$6:$U$35,19,FALSE))</f>
        <v/>
      </c>
      <c r="AB33" s="467" t="str">
        <f>IF(AB31="","",VLOOKUP(AB31,'シフト記号表（勤務時間帯）'!$C$6:$U$35,19,FALSE))</f>
        <v/>
      </c>
      <c r="AC33" s="467" t="str">
        <f>IF(AC31="","",VLOOKUP(AC31,'シフト記号表（勤務時間帯）'!$C$6:$U$35,19,FALSE))</f>
        <v/>
      </c>
      <c r="AD33" s="467" t="str">
        <f>IF(AD31="","",VLOOKUP(AD31,'シフト記号表（勤務時間帯）'!$C$6:$U$35,19,FALSE))</f>
        <v/>
      </c>
      <c r="AE33" s="467" t="str">
        <f>IF(AE31="","",VLOOKUP(AE31,'シフト記号表（勤務時間帯）'!$C$6:$U$35,19,FALSE))</f>
        <v/>
      </c>
      <c r="AF33" s="468" t="str">
        <f>IF(AF31="","",VLOOKUP(AF31,'シフト記号表（勤務時間帯）'!$C$6:$U$35,19,FALSE))</f>
        <v/>
      </c>
      <c r="AG33" s="466" t="str">
        <f>IF(AG31="","",VLOOKUP(AG31,'シフト記号表（勤務時間帯）'!$C$6:$U$35,19,FALSE))</f>
        <v/>
      </c>
      <c r="AH33" s="467" t="str">
        <f>IF(AH31="","",VLOOKUP(AH31,'シフト記号表（勤務時間帯）'!$C$6:$U$35,19,FALSE))</f>
        <v/>
      </c>
      <c r="AI33" s="467" t="str">
        <f>IF(AI31="","",VLOOKUP(AI31,'シフト記号表（勤務時間帯）'!$C$6:$U$35,19,FALSE))</f>
        <v/>
      </c>
      <c r="AJ33" s="467" t="str">
        <f>IF(AJ31="","",VLOOKUP(AJ31,'シフト記号表（勤務時間帯）'!$C$6:$U$35,19,FALSE))</f>
        <v/>
      </c>
      <c r="AK33" s="467" t="str">
        <f>IF(AK31="","",VLOOKUP(AK31,'シフト記号表（勤務時間帯）'!$C$6:$U$35,19,FALSE))</f>
        <v/>
      </c>
      <c r="AL33" s="467" t="str">
        <f>IF(AL31="","",VLOOKUP(AL31,'シフト記号表（勤務時間帯）'!$C$6:$U$35,19,FALSE))</f>
        <v/>
      </c>
      <c r="AM33" s="468" t="str">
        <f>IF(AM31="","",VLOOKUP(AM31,'シフト記号表（勤務時間帯）'!$C$6:$U$35,19,FALSE))</f>
        <v/>
      </c>
      <c r="AN33" s="466" t="str">
        <f>IF(AN31="","",VLOOKUP(AN31,'シフト記号表（勤務時間帯）'!$C$6:$U$35,19,FALSE))</f>
        <v/>
      </c>
      <c r="AO33" s="467" t="str">
        <f>IF(AO31="","",VLOOKUP(AO31,'シフト記号表（勤務時間帯）'!$C$6:$U$35,19,FALSE))</f>
        <v/>
      </c>
      <c r="AP33" s="467" t="str">
        <f>IF(AP31="","",VLOOKUP(AP31,'シフト記号表（勤務時間帯）'!$C$6:$U$35,19,FALSE))</f>
        <v/>
      </c>
      <c r="AQ33" s="467" t="str">
        <f>IF(AQ31="","",VLOOKUP(AQ31,'シフト記号表（勤務時間帯）'!$C$6:$U$35,19,FALSE))</f>
        <v/>
      </c>
      <c r="AR33" s="467" t="str">
        <f>IF(AR31="","",VLOOKUP(AR31,'シフト記号表（勤務時間帯）'!$C$6:$U$35,19,FALSE))</f>
        <v/>
      </c>
      <c r="AS33" s="467" t="str">
        <f>IF(AS31="","",VLOOKUP(AS31,'シフト記号表（勤務時間帯）'!$C$6:$U$35,19,FALSE))</f>
        <v/>
      </c>
      <c r="AT33" s="468" t="str">
        <f>IF(AT31="","",VLOOKUP(AT31,'シフト記号表（勤務時間帯）'!$C$6:$U$35,19,FALSE))</f>
        <v/>
      </c>
      <c r="AU33" s="466" t="str">
        <f>IF(AU31="","",VLOOKUP(AU31,'シフト記号表（勤務時間帯）'!$C$6:$U$35,19,FALSE))</f>
        <v/>
      </c>
      <c r="AV33" s="467" t="str">
        <f>IF(AV31="","",VLOOKUP(AV31,'シフト記号表（勤務時間帯）'!$C$6:$U$35,19,FALSE))</f>
        <v/>
      </c>
      <c r="AW33" s="467" t="str">
        <f>IF(AW31="","",VLOOKUP(AW31,'シフト記号表（勤務時間帯）'!$C$6:$U$35,19,FALSE))</f>
        <v/>
      </c>
      <c r="AX33" s="1146">
        <f>IF($BB$3="４週",SUM(S33:AT33),IF($BB$3="暦月",SUM(S33:AW33),""))</f>
        <v>0</v>
      </c>
      <c r="AY33" s="1147"/>
      <c r="AZ33" s="1148">
        <f>IF($BB$3="４週",AX33/4,IF($BB$3="暦月",'【標準様式1】勤務形態一覧（100名）'!AX33/('【標準様式1】勤務形態一覧（100名）'!$BB$8/7),""))</f>
        <v>0</v>
      </c>
      <c r="BA33" s="1149"/>
      <c r="BB33" s="1170"/>
      <c r="BC33" s="1171"/>
      <c r="BD33" s="1171"/>
      <c r="BE33" s="1171"/>
      <c r="BF33" s="1172"/>
    </row>
    <row r="34" spans="2:58" ht="20.25" customHeight="1" x14ac:dyDescent="0.3">
      <c r="B34" s="1176">
        <f>B31+1</f>
        <v>5</v>
      </c>
      <c r="C34" s="1178"/>
      <c r="D34" s="1179"/>
      <c r="E34" s="1180"/>
      <c r="F34" s="469"/>
      <c r="G34" s="1082"/>
      <c r="H34" s="1085"/>
      <c r="I34" s="1086"/>
      <c r="J34" s="1086"/>
      <c r="K34" s="1087"/>
      <c r="L34" s="1089"/>
      <c r="M34" s="1090"/>
      <c r="N34" s="1090"/>
      <c r="O34" s="1091"/>
      <c r="P34" s="1098" t="s">
        <v>215</v>
      </c>
      <c r="Q34" s="1099"/>
      <c r="R34" s="1100"/>
      <c r="S34" s="512"/>
      <c r="T34" s="513"/>
      <c r="U34" s="513"/>
      <c r="V34" s="513"/>
      <c r="W34" s="513"/>
      <c r="X34" s="513"/>
      <c r="Y34" s="514"/>
      <c r="Z34" s="512"/>
      <c r="AA34" s="513"/>
      <c r="AB34" s="513"/>
      <c r="AC34" s="513"/>
      <c r="AD34" s="513"/>
      <c r="AE34" s="513"/>
      <c r="AF34" s="514"/>
      <c r="AG34" s="512"/>
      <c r="AH34" s="513"/>
      <c r="AI34" s="513"/>
      <c r="AJ34" s="513"/>
      <c r="AK34" s="513"/>
      <c r="AL34" s="513"/>
      <c r="AM34" s="514"/>
      <c r="AN34" s="512"/>
      <c r="AO34" s="513"/>
      <c r="AP34" s="513"/>
      <c r="AQ34" s="513"/>
      <c r="AR34" s="513"/>
      <c r="AS34" s="513"/>
      <c r="AT34" s="514"/>
      <c r="AU34" s="512"/>
      <c r="AV34" s="513"/>
      <c r="AW34" s="513"/>
      <c r="AX34" s="1295"/>
      <c r="AY34" s="1296"/>
      <c r="AZ34" s="1297"/>
      <c r="BA34" s="1298"/>
      <c r="BB34" s="1164"/>
      <c r="BC34" s="1165"/>
      <c r="BD34" s="1165"/>
      <c r="BE34" s="1165"/>
      <c r="BF34" s="1166"/>
    </row>
    <row r="35" spans="2:58" ht="20.25" customHeight="1" x14ac:dyDescent="0.3">
      <c r="B35" s="1176"/>
      <c r="C35" s="1181"/>
      <c r="D35" s="1182"/>
      <c r="E35" s="1183"/>
      <c r="F35" s="461"/>
      <c r="G35" s="1083"/>
      <c r="H35" s="1088"/>
      <c r="I35" s="1086"/>
      <c r="J35" s="1086"/>
      <c r="K35" s="1087"/>
      <c r="L35" s="1092"/>
      <c r="M35" s="1093"/>
      <c r="N35" s="1093"/>
      <c r="O35" s="1094"/>
      <c r="P35" s="1136" t="s">
        <v>216</v>
      </c>
      <c r="Q35" s="1137"/>
      <c r="R35" s="1138"/>
      <c r="S35" s="462" t="str">
        <f>IF(S34="","",VLOOKUP(S34,'シフト記号表（勤務時間帯）'!$C$6:$K$35,9,FALSE))</f>
        <v/>
      </c>
      <c r="T35" s="463" t="str">
        <f>IF(T34="","",VLOOKUP(T34,'シフト記号表（勤務時間帯）'!$C$6:$K$35,9,FALSE))</f>
        <v/>
      </c>
      <c r="U35" s="463" t="str">
        <f>IF(U34="","",VLOOKUP(U34,'シフト記号表（勤務時間帯）'!$C$6:$K$35,9,FALSE))</f>
        <v/>
      </c>
      <c r="V35" s="463" t="str">
        <f>IF(V34="","",VLOOKUP(V34,'シフト記号表（勤務時間帯）'!$C$6:$K$35,9,FALSE))</f>
        <v/>
      </c>
      <c r="W35" s="463" t="str">
        <f>IF(W34="","",VLOOKUP(W34,'シフト記号表（勤務時間帯）'!$C$6:$K$35,9,FALSE))</f>
        <v/>
      </c>
      <c r="X35" s="463" t="str">
        <f>IF(X34="","",VLOOKUP(X34,'シフト記号表（勤務時間帯）'!$C$6:$K$35,9,FALSE))</f>
        <v/>
      </c>
      <c r="Y35" s="464" t="str">
        <f>IF(Y34="","",VLOOKUP(Y34,'シフト記号表（勤務時間帯）'!$C$6:$K$35,9,FALSE))</f>
        <v/>
      </c>
      <c r="Z35" s="462" t="str">
        <f>IF(Z34="","",VLOOKUP(Z34,'シフト記号表（勤務時間帯）'!$C$6:$K$35,9,FALSE))</f>
        <v/>
      </c>
      <c r="AA35" s="463" t="str">
        <f>IF(AA34="","",VLOOKUP(AA34,'シフト記号表（勤務時間帯）'!$C$6:$K$35,9,FALSE))</f>
        <v/>
      </c>
      <c r="AB35" s="463" t="str">
        <f>IF(AB34="","",VLOOKUP(AB34,'シフト記号表（勤務時間帯）'!$C$6:$K$35,9,FALSE))</f>
        <v/>
      </c>
      <c r="AC35" s="463" t="str">
        <f>IF(AC34="","",VLOOKUP(AC34,'シフト記号表（勤務時間帯）'!$C$6:$K$35,9,FALSE))</f>
        <v/>
      </c>
      <c r="AD35" s="463" t="str">
        <f>IF(AD34="","",VLOOKUP(AD34,'シフト記号表（勤務時間帯）'!$C$6:$K$35,9,FALSE))</f>
        <v/>
      </c>
      <c r="AE35" s="463" t="str">
        <f>IF(AE34="","",VLOOKUP(AE34,'シフト記号表（勤務時間帯）'!$C$6:$K$35,9,FALSE))</f>
        <v/>
      </c>
      <c r="AF35" s="464" t="str">
        <f>IF(AF34="","",VLOOKUP(AF34,'シフト記号表（勤務時間帯）'!$C$6:$K$35,9,FALSE))</f>
        <v/>
      </c>
      <c r="AG35" s="462" t="str">
        <f>IF(AG34="","",VLOOKUP(AG34,'シフト記号表（勤務時間帯）'!$C$6:$K$35,9,FALSE))</f>
        <v/>
      </c>
      <c r="AH35" s="463" t="str">
        <f>IF(AH34="","",VLOOKUP(AH34,'シフト記号表（勤務時間帯）'!$C$6:$K$35,9,FALSE))</f>
        <v/>
      </c>
      <c r="AI35" s="463" t="str">
        <f>IF(AI34="","",VLOOKUP(AI34,'シフト記号表（勤務時間帯）'!$C$6:$K$35,9,FALSE))</f>
        <v/>
      </c>
      <c r="AJ35" s="463" t="str">
        <f>IF(AJ34="","",VLOOKUP(AJ34,'シフト記号表（勤務時間帯）'!$C$6:$K$35,9,FALSE))</f>
        <v/>
      </c>
      <c r="AK35" s="463" t="str">
        <f>IF(AK34="","",VLOOKUP(AK34,'シフト記号表（勤務時間帯）'!$C$6:$K$35,9,FALSE))</f>
        <v/>
      </c>
      <c r="AL35" s="463" t="str">
        <f>IF(AL34="","",VLOOKUP(AL34,'シフト記号表（勤務時間帯）'!$C$6:$K$35,9,FALSE))</f>
        <v/>
      </c>
      <c r="AM35" s="464" t="str">
        <f>IF(AM34="","",VLOOKUP(AM34,'シフト記号表（勤務時間帯）'!$C$6:$K$35,9,FALSE))</f>
        <v/>
      </c>
      <c r="AN35" s="462" t="str">
        <f>IF(AN34="","",VLOOKUP(AN34,'シフト記号表（勤務時間帯）'!$C$6:$K$35,9,FALSE))</f>
        <v/>
      </c>
      <c r="AO35" s="463" t="str">
        <f>IF(AO34="","",VLOOKUP(AO34,'シフト記号表（勤務時間帯）'!$C$6:$K$35,9,FALSE))</f>
        <v/>
      </c>
      <c r="AP35" s="463" t="str">
        <f>IF(AP34="","",VLOOKUP(AP34,'シフト記号表（勤務時間帯）'!$C$6:$K$35,9,FALSE))</f>
        <v/>
      </c>
      <c r="AQ35" s="463" t="str">
        <f>IF(AQ34="","",VLOOKUP(AQ34,'シフト記号表（勤務時間帯）'!$C$6:$K$35,9,FALSE))</f>
        <v/>
      </c>
      <c r="AR35" s="463" t="str">
        <f>IF(AR34="","",VLOOKUP(AR34,'シフト記号表（勤務時間帯）'!$C$6:$K$35,9,FALSE))</f>
        <v/>
      </c>
      <c r="AS35" s="463" t="str">
        <f>IF(AS34="","",VLOOKUP(AS34,'シフト記号表（勤務時間帯）'!$C$6:$K$35,9,FALSE))</f>
        <v/>
      </c>
      <c r="AT35" s="464" t="str">
        <f>IF(AT34="","",VLOOKUP(AT34,'シフト記号表（勤務時間帯）'!$C$6:$K$35,9,FALSE))</f>
        <v/>
      </c>
      <c r="AU35" s="462" t="str">
        <f>IF(AU34="","",VLOOKUP(AU34,'シフト記号表（勤務時間帯）'!$C$6:$K$35,9,FALSE))</f>
        <v/>
      </c>
      <c r="AV35" s="463" t="str">
        <f>IF(AV34="","",VLOOKUP(AV34,'シフト記号表（勤務時間帯）'!$C$6:$K$35,9,FALSE))</f>
        <v/>
      </c>
      <c r="AW35" s="463" t="str">
        <f>IF(AW34="","",VLOOKUP(AW34,'シフト記号表（勤務時間帯）'!$C$6:$K$35,9,FALSE))</f>
        <v/>
      </c>
      <c r="AX35" s="1139">
        <f>IF($BB$3="４週",SUM(S35:AT35),IF($BB$3="暦月",SUM(S35:AW35),""))</f>
        <v>0</v>
      </c>
      <c r="AY35" s="1140"/>
      <c r="AZ35" s="1141">
        <f>IF($BB$3="４週",AX35/4,IF($BB$3="暦月",'【標準様式1】勤務形態一覧（100名）'!AX35/('【標準様式1】勤務形態一覧（100名）'!$BB$8/7),""))</f>
        <v>0</v>
      </c>
      <c r="BA35" s="1142"/>
      <c r="BB35" s="1167"/>
      <c r="BC35" s="1168"/>
      <c r="BD35" s="1168"/>
      <c r="BE35" s="1168"/>
      <c r="BF35" s="1169"/>
    </row>
    <row r="36" spans="2:58" ht="20.25" customHeight="1" x14ac:dyDescent="0.3">
      <c r="B36" s="1176"/>
      <c r="C36" s="1184"/>
      <c r="D36" s="1185"/>
      <c r="E36" s="1186"/>
      <c r="F36" s="461">
        <f>C34</f>
        <v>0</v>
      </c>
      <c r="G36" s="1084"/>
      <c r="H36" s="1088"/>
      <c r="I36" s="1086"/>
      <c r="J36" s="1086"/>
      <c r="K36" s="1087"/>
      <c r="L36" s="1095"/>
      <c r="M36" s="1096"/>
      <c r="N36" s="1096"/>
      <c r="O36" s="1097"/>
      <c r="P36" s="1173" t="s">
        <v>217</v>
      </c>
      <c r="Q36" s="1174"/>
      <c r="R36" s="1175"/>
      <c r="S36" s="466" t="str">
        <f>IF(S34="","",VLOOKUP(S34,'シフト記号表（勤務時間帯）'!$C$6:$U$35,19,FALSE))</f>
        <v/>
      </c>
      <c r="T36" s="467" t="str">
        <f>IF(T34="","",VLOOKUP(T34,'シフト記号表（勤務時間帯）'!$C$6:$U$35,19,FALSE))</f>
        <v/>
      </c>
      <c r="U36" s="467" t="str">
        <f>IF(U34="","",VLOOKUP(U34,'シフト記号表（勤務時間帯）'!$C$6:$U$35,19,FALSE))</f>
        <v/>
      </c>
      <c r="V36" s="467" t="str">
        <f>IF(V34="","",VLOOKUP(V34,'シフト記号表（勤務時間帯）'!$C$6:$U$35,19,FALSE))</f>
        <v/>
      </c>
      <c r="W36" s="467" t="str">
        <f>IF(W34="","",VLOOKUP(W34,'シフト記号表（勤務時間帯）'!$C$6:$U$35,19,FALSE))</f>
        <v/>
      </c>
      <c r="X36" s="467" t="str">
        <f>IF(X34="","",VLOOKUP(X34,'シフト記号表（勤務時間帯）'!$C$6:$U$35,19,FALSE))</f>
        <v/>
      </c>
      <c r="Y36" s="468" t="str">
        <f>IF(Y34="","",VLOOKUP(Y34,'シフト記号表（勤務時間帯）'!$C$6:$U$35,19,FALSE))</f>
        <v/>
      </c>
      <c r="Z36" s="466" t="str">
        <f>IF(Z34="","",VLOOKUP(Z34,'シフト記号表（勤務時間帯）'!$C$6:$U$35,19,FALSE))</f>
        <v/>
      </c>
      <c r="AA36" s="467" t="str">
        <f>IF(AA34="","",VLOOKUP(AA34,'シフト記号表（勤務時間帯）'!$C$6:$U$35,19,FALSE))</f>
        <v/>
      </c>
      <c r="AB36" s="467" t="str">
        <f>IF(AB34="","",VLOOKUP(AB34,'シフト記号表（勤務時間帯）'!$C$6:$U$35,19,FALSE))</f>
        <v/>
      </c>
      <c r="AC36" s="467" t="str">
        <f>IF(AC34="","",VLOOKUP(AC34,'シフト記号表（勤務時間帯）'!$C$6:$U$35,19,FALSE))</f>
        <v/>
      </c>
      <c r="AD36" s="467" t="str">
        <f>IF(AD34="","",VLOOKUP(AD34,'シフト記号表（勤務時間帯）'!$C$6:$U$35,19,FALSE))</f>
        <v/>
      </c>
      <c r="AE36" s="467" t="str">
        <f>IF(AE34="","",VLOOKUP(AE34,'シフト記号表（勤務時間帯）'!$C$6:$U$35,19,FALSE))</f>
        <v/>
      </c>
      <c r="AF36" s="468" t="str">
        <f>IF(AF34="","",VLOOKUP(AF34,'シフト記号表（勤務時間帯）'!$C$6:$U$35,19,FALSE))</f>
        <v/>
      </c>
      <c r="AG36" s="466" t="str">
        <f>IF(AG34="","",VLOOKUP(AG34,'シフト記号表（勤務時間帯）'!$C$6:$U$35,19,FALSE))</f>
        <v/>
      </c>
      <c r="AH36" s="467" t="str">
        <f>IF(AH34="","",VLOOKUP(AH34,'シフト記号表（勤務時間帯）'!$C$6:$U$35,19,FALSE))</f>
        <v/>
      </c>
      <c r="AI36" s="467" t="str">
        <f>IF(AI34="","",VLOOKUP(AI34,'シフト記号表（勤務時間帯）'!$C$6:$U$35,19,FALSE))</f>
        <v/>
      </c>
      <c r="AJ36" s="467" t="str">
        <f>IF(AJ34="","",VLOOKUP(AJ34,'シフト記号表（勤務時間帯）'!$C$6:$U$35,19,FALSE))</f>
        <v/>
      </c>
      <c r="AK36" s="467" t="str">
        <f>IF(AK34="","",VLOOKUP(AK34,'シフト記号表（勤務時間帯）'!$C$6:$U$35,19,FALSE))</f>
        <v/>
      </c>
      <c r="AL36" s="467" t="str">
        <f>IF(AL34="","",VLOOKUP(AL34,'シフト記号表（勤務時間帯）'!$C$6:$U$35,19,FALSE))</f>
        <v/>
      </c>
      <c r="AM36" s="468" t="str">
        <f>IF(AM34="","",VLOOKUP(AM34,'シフト記号表（勤務時間帯）'!$C$6:$U$35,19,FALSE))</f>
        <v/>
      </c>
      <c r="AN36" s="466" t="str">
        <f>IF(AN34="","",VLOOKUP(AN34,'シフト記号表（勤務時間帯）'!$C$6:$U$35,19,FALSE))</f>
        <v/>
      </c>
      <c r="AO36" s="467" t="str">
        <f>IF(AO34="","",VLOOKUP(AO34,'シフト記号表（勤務時間帯）'!$C$6:$U$35,19,FALSE))</f>
        <v/>
      </c>
      <c r="AP36" s="467" t="str">
        <f>IF(AP34="","",VLOOKUP(AP34,'シフト記号表（勤務時間帯）'!$C$6:$U$35,19,FALSE))</f>
        <v/>
      </c>
      <c r="AQ36" s="467" t="str">
        <f>IF(AQ34="","",VLOOKUP(AQ34,'シフト記号表（勤務時間帯）'!$C$6:$U$35,19,FALSE))</f>
        <v/>
      </c>
      <c r="AR36" s="467" t="str">
        <f>IF(AR34="","",VLOOKUP(AR34,'シフト記号表（勤務時間帯）'!$C$6:$U$35,19,FALSE))</f>
        <v/>
      </c>
      <c r="AS36" s="467" t="str">
        <f>IF(AS34="","",VLOOKUP(AS34,'シフト記号表（勤務時間帯）'!$C$6:$U$35,19,FALSE))</f>
        <v/>
      </c>
      <c r="AT36" s="468" t="str">
        <f>IF(AT34="","",VLOOKUP(AT34,'シフト記号表（勤務時間帯）'!$C$6:$U$35,19,FALSE))</f>
        <v/>
      </c>
      <c r="AU36" s="466" t="str">
        <f>IF(AU34="","",VLOOKUP(AU34,'シフト記号表（勤務時間帯）'!$C$6:$U$35,19,FALSE))</f>
        <v/>
      </c>
      <c r="AV36" s="467" t="str">
        <f>IF(AV34="","",VLOOKUP(AV34,'シフト記号表（勤務時間帯）'!$C$6:$U$35,19,FALSE))</f>
        <v/>
      </c>
      <c r="AW36" s="467" t="str">
        <f>IF(AW34="","",VLOOKUP(AW34,'シフト記号表（勤務時間帯）'!$C$6:$U$35,19,FALSE))</f>
        <v/>
      </c>
      <c r="AX36" s="1146">
        <f>IF($BB$3="４週",SUM(S36:AT36),IF($BB$3="暦月",SUM(S36:AW36),""))</f>
        <v>0</v>
      </c>
      <c r="AY36" s="1147"/>
      <c r="AZ36" s="1148">
        <f>IF($BB$3="４週",AX36/4,IF($BB$3="暦月",'【標準様式1】勤務形態一覧（100名）'!AX36/('【標準様式1】勤務形態一覧（100名）'!$BB$8/7),""))</f>
        <v>0</v>
      </c>
      <c r="BA36" s="1149"/>
      <c r="BB36" s="1170"/>
      <c r="BC36" s="1171"/>
      <c r="BD36" s="1171"/>
      <c r="BE36" s="1171"/>
      <c r="BF36" s="1172"/>
    </row>
    <row r="37" spans="2:58" ht="20.25" customHeight="1" x14ac:dyDescent="0.3">
      <c r="B37" s="1176">
        <f>B34+1</f>
        <v>6</v>
      </c>
      <c r="C37" s="1178"/>
      <c r="D37" s="1179"/>
      <c r="E37" s="1180"/>
      <c r="F37" s="469"/>
      <c r="G37" s="1082"/>
      <c r="H37" s="1085"/>
      <c r="I37" s="1086"/>
      <c r="J37" s="1086"/>
      <c r="K37" s="1087"/>
      <c r="L37" s="1089"/>
      <c r="M37" s="1090"/>
      <c r="N37" s="1090"/>
      <c r="O37" s="1091"/>
      <c r="P37" s="1098" t="s">
        <v>215</v>
      </c>
      <c r="Q37" s="1099"/>
      <c r="R37" s="1100"/>
      <c r="S37" s="512"/>
      <c r="T37" s="513"/>
      <c r="U37" s="513"/>
      <c r="V37" s="513"/>
      <c r="W37" s="513"/>
      <c r="X37" s="513"/>
      <c r="Y37" s="514"/>
      <c r="Z37" s="512"/>
      <c r="AA37" s="513"/>
      <c r="AB37" s="513"/>
      <c r="AC37" s="513"/>
      <c r="AD37" s="513"/>
      <c r="AE37" s="513"/>
      <c r="AF37" s="514"/>
      <c r="AG37" s="512"/>
      <c r="AH37" s="513"/>
      <c r="AI37" s="513"/>
      <c r="AJ37" s="513"/>
      <c r="AK37" s="513"/>
      <c r="AL37" s="513"/>
      <c r="AM37" s="514"/>
      <c r="AN37" s="512"/>
      <c r="AO37" s="513"/>
      <c r="AP37" s="513"/>
      <c r="AQ37" s="513"/>
      <c r="AR37" s="513"/>
      <c r="AS37" s="513"/>
      <c r="AT37" s="514"/>
      <c r="AU37" s="512"/>
      <c r="AV37" s="513"/>
      <c r="AW37" s="513"/>
      <c r="AX37" s="1295"/>
      <c r="AY37" s="1296"/>
      <c r="AZ37" s="1297"/>
      <c r="BA37" s="1298"/>
      <c r="BB37" s="1164"/>
      <c r="BC37" s="1165"/>
      <c r="BD37" s="1165"/>
      <c r="BE37" s="1165"/>
      <c r="BF37" s="1166"/>
    </row>
    <row r="38" spans="2:58" ht="20.25" customHeight="1" x14ac:dyDescent="0.3">
      <c r="B38" s="1176"/>
      <c r="C38" s="1181"/>
      <c r="D38" s="1182"/>
      <c r="E38" s="1183"/>
      <c r="F38" s="461"/>
      <c r="G38" s="1083"/>
      <c r="H38" s="1088"/>
      <c r="I38" s="1086"/>
      <c r="J38" s="1086"/>
      <c r="K38" s="1087"/>
      <c r="L38" s="1092"/>
      <c r="M38" s="1093"/>
      <c r="N38" s="1093"/>
      <c r="O38" s="1094"/>
      <c r="P38" s="1136" t="s">
        <v>216</v>
      </c>
      <c r="Q38" s="1137"/>
      <c r="R38" s="1138"/>
      <c r="S38" s="462" t="str">
        <f>IF(S37="","",VLOOKUP(S37,'シフト記号表（勤務時間帯）'!$C$6:$K$35,9,FALSE))</f>
        <v/>
      </c>
      <c r="T38" s="463" t="str">
        <f>IF(T37="","",VLOOKUP(T37,'シフト記号表（勤務時間帯）'!$C$6:$K$35,9,FALSE))</f>
        <v/>
      </c>
      <c r="U38" s="463" t="str">
        <f>IF(U37="","",VLOOKUP(U37,'シフト記号表（勤務時間帯）'!$C$6:$K$35,9,FALSE))</f>
        <v/>
      </c>
      <c r="V38" s="463" t="str">
        <f>IF(V37="","",VLOOKUP(V37,'シフト記号表（勤務時間帯）'!$C$6:$K$35,9,FALSE))</f>
        <v/>
      </c>
      <c r="W38" s="463" t="str">
        <f>IF(W37="","",VLOOKUP(W37,'シフト記号表（勤務時間帯）'!$C$6:$K$35,9,FALSE))</f>
        <v/>
      </c>
      <c r="X38" s="463" t="str">
        <f>IF(X37="","",VLOOKUP(X37,'シフト記号表（勤務時間帯）'!$C$6:$K$35,9,FALSE))</f>
        <v/>
      </c>
      <c r="Y38" s="464" t="str">
        <f>IF(Y37="","",VLOOKUP(Y37,'シフト記号表（勤務時間帯）'!$C$6:$K$35,9,FALSE))</f>
        <v/>
      </c>
      <c r="Z38" s="462" t="str">
        <f>IF(Z37="","",VLOOKUP(Z37,'シフト記号表（勤務時間帯）'!$C$6:$K$35,9,FALSE))</f>
        <v/>
      </c>
      <c r="AA38" s="463" t="str">
        <f>IF(AA37="","",VLOOKUP(AA37,'シフト記号表（勤務時間帯）'!$C$6:$K$35,9,FALSE))</f>
        <v/>
      </c>
      <c r="AB38" s="463" t="str">
        <f>IF(AB37="","",VLOOKUP(AB37,'シフト記号表（勤務時間帯）'!$C$6:$K$35,9,FALSE))</f>
        <v/>
      </c>
      <c r="AC38" s="463" t="str">
        <f>IF(AC37="","",VLOOKUP(AC37,'シフト記号表（勤務時間帯）'!$C$6:$K$35,9,FALSE))</f>
        <v/>
      </c>
      <c r="AD38" s="463" t="str">
        <f>IF(AD37="","",VLOOKUP(AD37,'シフト記号表（勤務時間帯）'!$C$6:$K$35,9,FALSE))</f>
        <v/>
      </c>
      <c r="AE38" s="463" t="str">
        <f>IF(AE37="","",VLOOKUP(AE37,'シフト記号表（勤務時間帯）'!$C$6:$K$35,9,FALSE))</f>
        <v/>
      </c>
      <c r="AF38" s="464" t="str">
        <f>IF(AF37="","",VLOOKUP(AF37,'シフト記号表（勤務時間帯）'!$C$6:$K$35,9,FALSE))</f>
        <v/>
      </c>
      <c r="AG38" s="462" t="str">
        <f>IF(AG37="","",VLOOKUP(AG37,'シフト記号表（勤務時間帯）'!$C$6:$K$35,9,FALSE))</f>
        <v/>
      </c>
      <c r="AH38" s="463" t="str">
        <f>IF(AH37="","",VLOOKUP(AH37,'シフト記号表（勤務時間帯）'!$C$6:$K$35,9,FALSE))</f>
        <v/>
      </c>
      <c r="AI38" s="463" t="str">
        <f>IF(AI37="","",VLOOKUP(AI37,'シフト記号表（勤務時間帯）'!$C$6:$K$35,9,FALSE))</f>
        <v/>
      </c>
      <c r="AJ38" s="463" t="str">
        <f>IF(AJ37="","",VLOOKUP(AJ37,'シフト記号表（勤務時間帯）'!$C$6:$K$35,9,FALSE))</f>
        <v/>
      </c>
      <c r="AK38" s="463" t="str">
        <f>IF(AK37="","",VLOOKUP(AK37,'シフト記号表（勤務時間帯）'!$C$6:$K$35,9,FALSE))</f>
        <v/>
      </c>
      <c r="AL38" s="463" t="str">
        <f>IF(AL37="","",VLOOKUP(AL37,'シフト記号表（勤務時間帯）'!$C$6:$K$35,9,FALSE))</f>
        <v/>
      </c>
      <c r="AM38" s="464" t="str">
        <f>IF(AM37="","",VLOOKUP(AM37,'シフト記号表（勤務時間帯）'!$C$6:$K$35,9,FALSE))</f>
        <v/>
      </c>
      <c r="AN38" s="462" t="str">
        <f>IF(AN37="","",VLOOKUP(AN37,'シフト記号表（勤務時間帯）'!$C$6:$K$35,9,FALSE))</f>
        <v/>
      </c>
      <c r="AO38" s="463" t="str">
        <f>IF(AO37="","",VLOOKUP(AO37,'シフト記号表（勤務時間帯）'!$C$6:$K$35,9,FALSE))</f>
        <v/>
      </c>
      <c r="AP38" s="463" t="str">
        <f>IF(AP37="","",VLOOKUP(AP37,'シフト記号表（勤務時間帯）'!$C$6:$K$35,9,FALSE))</f>
        <v/>
      </c>
      <c r="AQ38" s="463" t="str">
        <f>IF(AQ37="","",VLOOKUP(AQ37,'シフト記号表（勤務時間帯）'!$C$6:$K$35,9,FALSE))</f>
        <v/>
      </c>
      <c r="AR38" s="463" t="str">
        <f>IF(AR37="","",VLOOKUP(AR37,'シフト記号表（勤務時間帯）'!$C$6:$K$35,9,FALSE))</f>
        <v/>
      </c>
      <c r="AS38" s="463" t="str">
        <f>IF(AS37="","",VLOOKUP(AS37,'シフト記号表（勤務時間帯）'!$C$6:$K$35,9,FALSE))</f>
        <v/>
      </c>
      <c r="AT38" s="464" t="str">
        <f>IF(AT37="","",VLOOKUP(AT37,'シフト記号表（勤務時間帯）'!$C$6:$K$35,9,FALSE))</f>
        <v/>
      </c>
      <c r="AU38" s="462" t="str">
        <f>IF(AU37="","",VLOOKUP(AU37,'シフト記号表（勤務時間帯）'!$C$6:$K$35,9,FALSE))</f>
        <v/>
      </c>
      <c r="AV38" s="463" t="str">
        <f>IF(AV37="","",VLOOKUP(AV37,'シフト記号表（勤務時間帯）'!$C$6:$K$35,9,FALSE))</f>
        <v/>
      </c>
      <c r="AW38" s="463" t="str">
        <f>IF(AW37="","",VLOOKUP(AW37,'シフト記号表（勤務時間帯）'!$C$6:$K$35,9,FALSE))</f>
        <v/>
      </c>
      <c r="AX38" s="1139">
        <f>IF($BB$3="４週",SUM(S38:AT38),IF($BB$3="暦月",SUM(S38:AW38),""))</f>
        <v>0</v>
      </c>
      <c r="AY38" s="1140"/>
      <c r="AZ38" s="1141">
        <f>IF($BB$3="４週",AX38/4,IF($BB$3="暦月",'【標準様式1】勤務形態一覧（100名）'!AX38/('【標準様式1】勤務形態一覧（100名）'!$BB$8/7),""))</f>
        <v>0</v>
      </c>
      <c r="BA38" s="1142"/>
      <c r="BB38" s="1167"/>
      <c r="BC38" s="1168"/>
      <c r="BD38" s="1168"/>
      <c r="BE38" s="1168"/>
      <c r="BF38" s="1169"/>
    </row>
    <row r="39" spans="2:58" ht="20.25" customHeight="1" x14ac:dyDescent="0.3">
      <c r="B39" s="1176"/>
      <c r="C39" s="1184"/>
      <c r="D39" s="1185"/>
      <c r="E39" s="1186"/>
      <c r="F39" s="461">
        <f>C37</f>
        <v>0</v>
      </c>
      <c r="G39" s="1084"/>
      <c r="H39" s="1088"/>
      <c r="I39" s="1086"/>
      <c r="J39" s="1086"/>
      <c r="K39" s="1087"/>
      <c r="L39" s="1095"/>
      <c r="M39" s="1096"/>
      <c r="N39" s="1096"/>
      <c r="O39" s="1097"/>
      <c r="P39" s="1173" t="s">
        <v>217</v>
      </c>
      <c r="Q39" s="1174"/>
      <c r="R39" s="1175"/>
      <c r="S39" s="466" t="str">
        <f>IF(S37="","",VLOOKUP(S37,'シフト記号表（勤務時間帯）'!$C$6:$U$35,19,FALSE))</f>
        <v/>
      </c>
      <c r="T39" s="467" t="str">
        <f>IF(T37="","",VLOOKUP(T37,'シフト記号表（勤務時間帯）'!$C$6:$U$35,19,FALSE))</f>
        <v/>
      </c>
      <c r="U39" s="467" t="str">
        <f>IF(U37="","",VLOOKUP(U37,'シフト記号表（勤務時間帯）'!$C$6:$U$35,19,FALSE))</f>
        <v/>
      </c>
      <c r="V39" s="467" t="str">
        <f>IF(V37="","",VLOOKUP(V37,'シフト記号表（勤務時間帯）'!$C$6:$U$35,19,FALSE))</f>
        <v/>
      </c>
      <c r="W39" s="467" t="str">
        <f>IF(W37="","",VLOOKUP(W37,'シフト記号表（勤務時間帯）'!$C$6:$U$35,19,FALSE))</f>
        <v/>
      </c>
      <c r="X39" s="467" t="str">
        <f>IF(X37="","",VLOOKUP(X37,'シフト記号表（勤務時間帯）'!$C$6:$U$35,19,FALSE))</f>
        <v/>
      </c>
      <c r="Y39" s="468" t="str">
        <f>IF(Y37="","",VLOOKUP(Y37,'シフト記号表（勤務時間帯）'!$C$6:$U$35,19,FALSE))</f>
        <v/>
      </c>
      <c r="Z39" s="466" t="str">
        <f>IF(Z37="","",VLOOKUP(Z37,'シフト記号表（勤務時間帯）'!$C$6:$U$35,19,FALSE))</f>
        <v/>
      </c>
      <c r="AA39" s="467" t="str">
        <f>IF(AA37="","",VLOOKUP(AA37,'シフト記号表（勤務時間帯）'!$C$6:$U$35,19,FALSE))</f>
        <v/>
      </c>
      <c r="AB39" s="467" t="str">
        <f>IF(AB37="","",VLOOKUP(AB37,'シフト記号表（勤務時間帯）'!$C$6:$U$35,19,FALSE))</f>
        <v/>
      </c>
      <c r="AC39" s="467" t="str">
        <f>IF(AC37="","",VLOOKUP(AC37,'シフト記号表（勤務時間帯）'!$C$6:$U$35,19,FALSE))</f>
        <v/>
      </c>
      <c r="AD39" s="467" t="str">
        <f>IF(AD37="","",VLOOKUP(AD37,'シフト記号表（勤務時間帯）'!$C$6:$U$35,19,FALSE))</f>
        <v/>
      </c>
      <c r="AE39" s="467" t="str">
        <f>IF(AE37="","",VLOOKUP(AE37,'シフト記号表（勤務時間帯）'!$C$6:$U$35,19,FALSE))</f>
        <v/>
      </c>
      <c r="AF39" s="468" t="str">
        <f>IF(AF37="","",VLOOKUP(AF37,'シフト記号表（勤務時間帯）'!$C$6:$U$35,19,FALSE))</f>
        <v/>
      </c>
      <c r="AG39" s="466" t="str">
        <f>IF(AG37="","",VLOOKUP(AG37,'シフト記号表（勤務時間帯）'!$C$6:$U$35,19,FALSE))</f>
        <v/>
      </c>
      <c r="AH39" s="467" t="str">
        <f>IF(AH37="","",VLOOKUP(AH37,'シフト記号表（勤務時間帯）'!$C$6:$U$35,19,FALSE))</f>
        <v/>
      </c>
      <c r="AI39" s="467" t="str">
        <f>IF(AI37="","",VLOOKUP(AI37,'シフト記号表（勤務時間帯）'!$C$6:$U$35,19,FALSE))</f>
        <v/>
      </c>
      <c r="AJ39" s="467" t="str">
        <f>IF(AJ37="","",VLOOKUP(AJ37,'シフト記号表（勤務時間帯）'!$C$6:$U$35,19,FALSE))</f>
        <v/>
      </c>
      <c r="AK39" s="467" t="str">
        <f>IF(AK37="","",VLOOKUP(AK37,'シフト記号表（勤務時間帯）'!$C$6:$U$35,19,FALSE))</f>
        <v/>
      </c>
      <c r="AL39" s="467" t="str">
        <f>IF(AL37="","",VLOOKUP(AL37,'シフト記号表（勤務時間帯）'!$C$6:$U$35,19,FALSE))</f>
        <v/>
      </c>
      <c r="AM39" s="468" t="str">
        <f>IF(AM37="","",VLOOKUP(AM37,'シフト記号表（勤務時間帯）'!$C$6:$U$35,19,FALSE))</f>
        <v/>
      </c>
      <c r="AN39" s="466" t="str">
        <f>IF(AN37="","",VLOOKUP(AN37,'シフト記号表（勤務時間帯）'!$C$6:$U$35,19,FALSE))</f>
        <v/>
      </c>
      <c r="AO39" s="467" t="str">
        <f>IF(AO37="","",VLOOKUP(AO37,'シフト記号表（勤務時間帯）'!$C$6:$U$35,19,FALSE))</f>
        <v/>
      </c>
      <c r="AP39" s="467" t="str">
        <f>IF(AP37="","",VLOOKUP(AP37,'シフト記号表（勤務時間帯）'!$C$6:$U$35,19,FALSE))</f>
        <v/>
      </c>
      <c r="AQ39" s="467" t="str">
        <f>IF(AQ37="","",VLOOKUP(AQ37,'シフト記号表（勤務時間帯）'!$C$6:$U$35,19,FALSE))</f>
        <v/>
      </c>
      <c r="AR39" s="467" t="str">
        <f>IF(AR37="","",VLOOKUP(AR37,'シフト記号表（勤務時間帯）'!$C$6:$U$35,19,FALSE))</f>
        <v/>
      </c>
      <c r="AS39" s="467" t="str">
        <f>IF(AS37="","",VLOOKUP(AS37,'シフト記号表（勤務時間帯）'!$C$6:$U$35,19,FALSE))</f>
        <v/>
      </c>
      <c r="AT39" s="468" t="str">
        <f>IF(AT37="","",VLOOKUP(AT37,'シフト記号表（勤務時間帯）'!$C$6:$U$35,19,FALSE))</f>
        <v/>
      </c>
      <c r="AU39" s="466" t="str">
        <f>IF(AU37="","",VLOOKUP(AU37,'シフト記号表（勤務時間帯）'!$C$6:$U$35,19,FALSE))</f>
        <v/>
      </c>
      <c r="AV39" s="467" t="str">
        <f>IF(AV37="","",VLOOKUP(AV37,'シフト記号表（勤務時間帯）'!$C$6:$U$35,19,FALSE))</f>
        <v/>
      </c>
      <c r="AW39" s="467" t="str">
        <f>IF(AW37="","",VLOOKUP(AW37,'シフト記号表（勤務時間帯）'!$C$6:$U$35,19,FALSE))</f>
        <v/>
      </c>
      <c r="AX39" s="1146">
        <f>IF($BB$3="４週",SUM(S39:AT39),IF($BB$3="暦月",SUM(S39:AW39),""))</f>
        <v>0</v>
      </c>
      <c r="AY39" s="1147"/>
      <c r="AZ39" s="1148">
        <f>IF($BB$3="４週",AX39/4,IF($BB$3="暦月",'【標準様式1】勤務形態一覧（100名）'!AX39/('【標準様式1】勤務形態一覧（100名）'!$BB$8/7),""))</f>
        <v>0</v>
      </c>
      <c r="BA39" s="1149"/>
      <c r="BB39" s="1170"/>
      <c r="BC39" s="1171"/>
      <c r="BD39" s="1171"/>
      <c r="BE39" s="1171"/>
      <c r="BF39" s="1172"/>
    </row>
    <row r="40" spans="2:58" ht="20.25" customHeight="1" x14ac:dyDescent="0.3">
      <c r="B40" s="1176">
        <f>B37+1</f>
        <v>7</v>
      </c>
      <c r="C40" s="1178"/>
      <c r="D40" s="1179"/>
      <c r="E40" s="1180"/>
      <c r="F40" s="469"/>
      <c r="G40" s="1082"/>
      <c r="H40" s="1085"/>
      <c r="I40" s="1086"/>
      <c r="J40" s="1086"/>
      <c r="K40" s="1087"/>
      <c r="L40" s="1089"/>
      <c r="M40" s="1090"/>
      <c r="N40" s="1090"/>
      <c r="O40" s="1091"/>
      <c r="P40" s="1098" t="s">
        <v>215</v>
      </c>
      <c r="Q40" s="1099"/>
      <c r="R40" s="1100"/>
      <c r="S40" s="512"/>
      <c r="T40" s="513"/>
      <c r="U40" s="513"/>
      <c r="V40" s="513"/>
      <c r="W40" s="513"/>
      <c r="X40" s="513"/>
      <c r="Y40" s="514"/>
      <c r="Z40" s="512"/>
      <c r="AA40" s="513"/>
      <c r="AB40" s="513"/>
      <c r="AC40" s="513"/>
      <c r="AD40" s="513"/>
      <c r="AE40" s="513"/>
      <c r="AF40" s="514"/>
      <c r="AG40" s="512"/>
      <c r="AH40" s="513"/>
      <c r="AI40" s="513"/>
      <c r="AJ40" s="513"/>
      <c r="AK40" s="513"/>
      <c r="AL40" s="513"/>
      <c r="AM40" s="514"/>
      <c r="AN40" s="512"/>
      <c r="AO40" s="513"/>
      <c r="AP40" s="513"/>
      <c r="AQ40" s="513"/>
      <c r="AR40" s="513"/>
      <c r="AS40" s="513"/>
      <c r="AT40" s="514"/>
      <c r="AU40" s="512"/>
      <c r="AV40" s="513"/>
      <c r="AW40" s="513"/>
      <c r="AX40" s="1295"/>
      <c r="AY40" s="1296"/>
      <c r="AZ40" s="1297"/>
      <c r="BA40" s="1298"/>
      <c r="BB40" s="1164"/>
      <c r="BC40" s="1165"/>
      <c r="BD40" s="1165"/>
      <c r="BE40" s="1165"/>
      <c r="BF40" s="1166"/>
    </row>
    <row r="41" spans="2:58" ht="20.25" customHeight="1" x14ac:dyDescent="0.3">
      <c r="B41" s="1176"/>
      <c r="C41" s="1181"/>
      <c r="D41" s="1182"/>
      <c r="E41" s="1183"/>
      <c r="F41" s="461"/>
      <c r="G41" s="1083"/>
      <c r="H41" s="1088"/>
      <c r="I41" s="1086"/>
      <c r="J41" s="1086"/>
      <c r="K41" s="1087"/>
      <c r="L41" s="1092"/>
      <c r="M41" s="1093"/>
      <c r="N41" s="1093"/>
      <c r="O41" s="1094"/>
      <c r="P41" s="1136" t="s">
        <v>216</v>
      </c>
      <c r="Q41" s="1137"/>
      <c r="R41" s="1138"/>
      <c r="S41" s="462" t="str">
        <f>IF(S40="","",VLOOKUP(S40,'シフト記号表（勤務時間帯）'!$C$6:$K$35,9,FALSE))</f>
        <v/>
      </c>
      <c r="T41" s="463" t="str">
        <f>IF(T40="","",VLOOKUP(T40,'シフト記号表（勤務時間帯）'!$C$6:$K$35,9,FALSE))</f>
        <v/>
      </c>
      <c r="U41" s="463" t="str">
        <f>IF(U40="","",VLOOKUP(U40,'シフト記号表（勤務時間帯）'!$C$6:$K$35,9,FALSE))</f>
        <v/>
      </c>
      <c r="V41" s="463" t="str">
        <f>IF(V40="","",VLOOKUP(V40,'シフト記号表（勤務時間帯）'!$C$6:$K$35,9,FALSE))</f>
        <v/>
      </c>
      <c r="W41" s="463" t="str">
        <f>IF(W40="","",VLOOKUP(W40,'シフト記号表（勤務時間帯）'!$C$6:$K$35,9,FALSE))</f>
        <v/>
      </c>
      <c r="X41" s="463" t="str">
        <f>IF(X40="","",VLOOKUP(X40,'シフト記号表（勤務時間帯）'!$C$6:$K$35,9,FALSE))</f>
        <v/>
      </c>
      <c r="Y41" s="464" t="str">
        <f>IF(Y40="","",VLOOKUP(Y40,'シフト記号表（勤務時間帯）'!$C$6:$K$35,9,FALSE))</f>
        <v/>
      </c>
      <c r="Z41" s="462" t="str">
        <f>IF(Z40="","",VLOOKUP(Z40,'シフト記号表（勤務時間帯）'!$C$6:$K$35,9,FALSE))</f>
        <v/>
      </c>
      <c r="AA41" s="463" t="str">
        <f>IF(AA40="","",VLOOKUP(AA40,'シフト記号表（勤務時間帯）'!$C$6:$K$35,9,FALSE))</f>
        <v/>
      </c>
      <c r="AB41" s="463" t="str">
        <f>IF(AB40="","",VLOOKUP(AB40,'シフト記号表（勤務時間帯）'!$C$6:$K$35,9,FALSE))</f>
        <v/>
      </c>
      <c r="AC41" s="463" t="str">
        <f>IF(AC40="","",VLOOKUP(AC40,'シフト記号表（勤務時間帯）'!$C$6:$K$35,9,FALSE))</f>
        <v/>
      </c>
      <c r="AD41" s="463" t="str">
        <f>IF(AD40="","",VLOOKUP(AD40,'シフト記号表（勤務時間帯）'!$C$6:$K$35,9,FALSE))</f>
        <v/>
      </c>
      <c r="AE41" s="463" t="str">
        <f>IF(AE40="","",VLOOKUP(AE40,'シフト記号表（勤務時間帯）'!$C$6:$K$35,9,FALSE))</f>
        <v/>
      </c>
      <c r="AF41" s="464" t="str">
        <f>IF(AF40="","",VLOOKUP(AF40,'シフト記号表（勤務時間帯）'!$C$6:$K$35,9,FALSE))</f>
        <v/>
      </c>
      <c r="AG41" s="462" t="str">
        <f>IF(AG40="","",VLOOKUP(AG40,'シフト記号表（勤務時間帯）'!$C$6:$K$35,9,FALSE))</f>
        <v/>
      </c>
      <c r="AH41" s="463" t="str">
        <f>IF(AH40="","",VLOOKUP(AH40,'シフト記号表（勤務時間帯）'!$C$6:$K$35,9,FALSE))</f>
        <v/>
      </c>
      <c r="AI41" s="463" t="str">
        <f>IF(AI40="","",VLOOKUP(AI40,'シフト記号表（勤務時間帯）'!$C$6:$K$35,9,FALSE))</f>
        <v/>
      </c>
      <c r="AJ41" s="463" t="str">
        <f>IF(AJ40="","",VLOOKUP(AJ40,'シフト記号表（勤務時間帯）'!$C$6:$K$35,9,FALSE))</f>
        <v/>
      </c>
      <c r="AK41" s="463" t="str">
        <f>IF(AK40="","",VLOOKUP(AK40,'シフト記号表（勤務時間帯）'!$C$6:$K$35,9,FALSE))</f>
        <v/>
      </c>
      <c r="AL41" s="463" t="str">
        <f>IF(AL40="","",VLOOKUP(AL40,'シフト記号表（勤務時間帯）'!$C$6:$K$35,9,FALSE))</f>
        <v/>
      </c>
      <c r="AM41" s="464" t="str">
        <f>IF(AM40="","",VLOOKUP(AM40,'シフト記号表（勤務時間帯）'!$C$6:$K$35,9,FALSE))</f>
        <v/>
      </c>
      <c r="AN41" s="462" t="str">
        <f>IF(AN40="","",VLOOKUP(AN40,'シフト記号表（勤務時間帯）'!$C$6:$K$35,9,FALSE))</f>
        <v/>
      </c>
      <c r="AO41" s="463" t="str">
        <f>IF(AO40="","",VLOOKUP(AO40,'シフト記号表（勤務時間帯）'!$C$6:$K$35,9,FALSE))</f>
        <v/>
      </c>
      <c r="AP41" s="463" t="str">
        <f>IF(AP40="","",VLOOKUP(AP40,'シフト記号表（勤務時間帯）'!$C$6:$K$35,9,FALSE))</f>
        <v/>
      </c>
      <c r="AQ41" s="463" t="str">
        <f>IF(AQ40="","",VLOOKUP(AQ40,'シフト記号表（勤務時間帯）'!$C$6:$K$35,9,FALSE))</f>
        <v/>
      </c>
      <c r="AR41" s="463" t="str">
        <f>IF(AR40="","",VLOOKUP(AR40,'シフト記号表（勤務時間帯）'!$C$6:$K$35,9,FALSE))</f>
        <v/>
      </c>
      <c r="AS41" s="463" t="str">
        <f>IF(AS40="","",VLOOKUP(AS40,'シフト記号表（勤務時間帯）'!$C$6:$K$35,9,FALSE))</f>
        <v/>
      </c>
      <c r="AT41" s="464" t="str">
        <f>IF(AT40="","",VLOOKUP(AT40,'シフト記号表（勤務時間帯）'!$C$6:$K$35,9,FALSE))</f>
        <v/>
      </c>
      <c r="AU41" s="462" t="str">
        <f>IF(AU40="","",VLOOKUP(AU40,'シフト記号表（勤務時間帯）'!$C$6:$K$35,9,FALSE))</f>
        <v/>
      </c>
      <c r="AV41" s="463" t="str">
        <f>IF(AV40="","",VLOOKUP(AV40,'シフト記号表（勤務時間帯）'!$C$6:$K$35,9,FALSE))</f>
        <v/>
      </c>
      <c r="AW41" s="463" t="str">
        <f>IF(AW40="","",VLOOKUP(AW40,'シフト記号表（勤務時間帯）'!$C$6:$K$35,9,FALSE))</f>
        <v/>
      </c>
      <c r="AX41" s="1139">
        <f>IF($BB$3="４週",SUM(S41:AT41),IF($BB$3="暦月",SUM(S41:AW41),""))</f>
        <v>0</v>
      </c>
      <c r="AY41" s="1140"/>
      <c r="AZ41" s="1141">
        <f>IF($BB$3="４週",AX41/4,IF($BB$3="暦月",'【標準様式1】勤務形態一覧（100名）'!AX41/('【標準様式1】勤務形態一覧（100名）'!$BB$8/7),""))</f>
        <v>0</v>
      </c>
      <c r="BA41" s="1142"/>
      <c r="BB41" s="1167"/>
      <c r="BC41" s="1168"/>
      <c r="BD41" s="1168"/>
      <c r="BE41" s="1168"/>
      <c r="BF41" s="1169"/>
    </row>
    <row r="42" spans="2:58" ht="20.25" customHeight="1" x14ac:dyDescent="0.3">
      <c r="B42" s="1176"/>
      <c r="C42" s="1184"/>
      <c r="D42" s="1185"/>
      <c r="E42" s="1186"/>
      <c r="F42" s="461">
        <f>C40</f>
        <v>0</v>
      </c>
      <c r="G42" s="1084"/>
      <c r="H42" s="1088"/>
      <c r="I42" s="1086"/>
      <c r="J42" s="1086"/>
      <c r="K42" s="1087"/>
      <c r="L42" s="1095"/>
      <c r="M42" s="1096"/>
      <c r="N42" s="1096"/>
      <c r="O42" s="1097"/>
      <c r="P42" s="1173" t="s">
        <v>217</v>
      </c>
      <c r="Q42" s="1174"/>
      <c r="R42" s="1175"/>
      <c r="S42" s="466" t="str">
        <f>IF(S40="","",VLOOKUP(S40,'シフト記号表（勤務時間帯）'!$C$6:$U$35,19,FALSE))</f>
        <v/>
      </c>
      <c r="T42" s="467" t="str">
        <f>IF(T40="","",VLOOKUP(T40,'シフト記号表（勤務時間帯）'!$C$6:$U$35,19,FALSE))</f>
        <v/>
      </c>
      <c r="U42" s="467" t="str">
        <f>IF(U40="","",VLOOKUP(U40,'シフト記号表（勤務時間帯）'!$C$6:$U$35,19,FALSE))</f>
        <v/>
      </c>
      <c r="V42" s="467" t="str">
        <f>IF(V40="","",VLOOKUP(V40,'シフト記号表（勤務時間帯）'!$C$6:$U$35,19,FALSE))</f>
        <v/>
      </c>
      <c r="W42" s="467" t="str">
        <f>IF(W40="","",VLOOKUP(W40,'シフト記号表（勤務時間帯）'!$C$6:$U$35,19,FALSE))</f>
        <v/>
      </c>
      <c r="X42" s="467" t="str">
        <f>IF(X40="","",VLOOKUP(X40,'シフト記号表（勤務時間帯）'!$C$6:$U$35,19,FALSE))</f>
        <v/>
      </c>
      <c r="Y42" s="468" t="str">
        <f>IF(Y40="","",VLOOKUP(Y40,'シフト記号表（勤務時間帯）'!$C$6:$U$35,19,FALSE))</f>
        <v/>
      </c>
      <c r="Z42" s="466" t="str">
        <f>IF(Z40="","",VLOOKUP(Z40,'シフト記号表（勤務時間帯）'!$C$6:$U$35,19,FALSE))</f>
        <v/>
      </c>
      <c r="AA42" s="467" t="str">
        <f>IF(AA40="","",VLOOKUP(AA40,'シフト記号表（勤務時間帯）'!$C$6:$U$35,19,FALSE))</f>
        <v/>
      </c>
      <c r="AB42" s="467" t="str">
        <f>IF(AB40="","",VLOOKUP(AB40,'シフト記号表（勤務時間帯）'!$C$6:$U$35,19,FALSE))</f>
        <v/>
      </c>
      <c r="AC42" s="467" t="str">
        <f>IF(AC40="","",VLOOKUP(AC40,'シフト記号表（勤務時間帯）'!$C$6:$U$35,19,FALSE))</f>
        <v/>
      </c>
      <c r="AD42" s="467" t="str">
        <f>IF(AD40="","",VLOOKUP(AD40,'シフト記号表（勤務時間帯）'!$C$6:$U$35,19,FALSE))</f>
        <v/>
      </c>
      <c r="AE42" s="467" t="str">
        <f>IF(AE40="","",VLOOKUP(AE40,'シフト記号表（勤務時間帯）'!$C$6:$U$35,19,FALSE))</f>
        <v/>
      </c>
      <c r="AF42" s="468" t="str">
        <f>IF(AF40="","",VLOOKUP(AF40,'シフト記号表（勤務時間帯）'!$C$6:$U$35,19,FALSE))</f>
        <v/>
      </c>
      <c r="AG42" s="466" t="str">
        <f>IF(AG40="","",VLOOKUP(AG40,'シフト記号表（勤務時間帯）'!$C$6:$U$35,19,FALSE))</f>
        <v/>
      </c>
      <c r="AH42" s="467" t="str">
        <f>IF(AH40="","",VLOOKUP(AH40,'シフト記号表（勤務時間帯）'!$C$6:$U$35,19,FALSE))</f>
        <v/>
      </c>
      <c r="AI42" s="467" t="str">
        <f>IF(AI40="","",VLOOKUP(AI40,'シフト記号表（勤務時間帯）'!$C$6:$U$35,19,FALSE))</f>
        <v/>
      </c>
      <c r="AJ42" s="467" t="str">
        <f>IF(AJ40="","",VLOOKUP(AJ40,'シフト記号表（勤務時間帯）'!$C$6:$U$35,19,FALSE))</f>
        <v/>
      </c>
      <c r="AK42" s="467" t="str">
        <f>IF(AK40="","",VLOOKUP(AK40,'シフト記号表（勤務時間帯）'!$C$6:$U$35,19,FALSE))</f>
        <v/>
      </c>
      <c r="AL42" s="467" t="str">
        <f>IF(AL40="","",VLOOKUP(AL40,'シフト記号表（勤務時間帯）'!$C$6:$U$35,19,FALSE))</f>
        <v/>
      </c>
      <c r="AM42" s="468" t="str">
        <f>IF(AM40="","",VLOOKUP(AM40,'シフト記号表（勤務時間帯）'!$C$6:$U$35,19,FALSE))</f>
        <v/>
      </c>
      <c r="AN42" s="466" t="str">
        <f>IF(AN40="","",VLOOKUP(AN40,'シフト記号表（勤務時間帯）'!$C$6:$U$35,19,FALSE))</f>
        <v/>
      </c>
      <c r="AO42" s="467" t="str">
        <f>IF(AO40="","",VLOOKUP(AO40,'シフト記号表（勤務時間帯）'!$C$6:$U$35,19,FALSE))</f>
        <v/>
      </c>
      <c r="AP42" s="467" t="str">
        <f>IF(AP40="","",VLOOKUP(AP40,'シフト記号表（勤務時間帯）'!$C$6:$U$35,19,FALSE))</f>
        <v/>
      </c>
      <c r="AQ42" s="467" t="str">
        <f>IF(AQ40="","",VLOOKUP(AQ40,'シフト記号表（勤務時間帯）'!$C$6:$U$35,19,FALSE))</f>
        <v/>
      </c>
      <c r="AR42" s="467" t="str">
        <f>IF(AR40="","",VLOOKUP(AR40,'シフト記号表（勤務時間帯）'!$C$6:$U$35,19,FALSE))</f>
        <v/>
      </c>
      <c r="AS42" s="467" t="str">
        <f>IF(AS40="","",VLOOKUP(AS40,'シフト記号表（勤務時間帯）'!$C$6:$U$35,19,FALSE))</f>
        <v/>
      </c>
      <c r="AT42" s="468" t="str">
        <f>IF(AT40="","",VLOOKUP(AT40,'シフト記号表（勤務時間帯）'!$C$6:$U$35,19,FALSE))</f>
        <v/>
      </c>
      <c r="AU42" s="466" t="str">
        <f>IF(AU40="","",VLOOKUP(AU40,'シフト記号表（勤務時間帯）'!$C$6:$U$35,19,FALSE))</f>
        <v/>
      </c>
      <c r="AV42" s="467" t="str">
        <f>IF(AV40="","",VLOOKUP(AV40,'シフト記号表（勤務時間帯）'!$C$6:$U$35,19,FALSE))</f>
        <v/>
      </c>
      <c r="AW42" s="467" t="str">
        <f>IF(AW40="","",VLOOKUP(AW40,'シフト記号表（勤務時間帯）'!$C$6:$U$35,19,FALSE))</f>
        <v/>
      </c>
      <c r="AX42" s="1146">
        <f>IF($BB$3="４週",SUM(S42:AT42),IF($BB$3="暦月",SUM(S42:AW42),""))</f>
        <v>0</v>
      </c>
      <c r="AY42" s="1147"/>
      <c r="AZ42" s="1148">
        <f>IF($BB$3="４週",AX42/4,IF($BB$3="暦月",'【標準様式1】勤務形態一覧（100名）'!AX42/('【標準様式1】勤務形態一覧（100名）'!$BB$8/7),""))</f>
        <v>0</v>
      </c>
      <c r="BA42" s="1149"/>
      <c r="BB42" s="1170"/>
      <c r="BC42" s="1171"/>
      <c r="BD42" s="1171"/>
      <c r="BE42" s="1171"/>
      <c r="BF42" s="1172"/>
    </row>
    <row r="43" spans="2:58" ht="20.25" customHeight="1" x14ac:dyDescent="0.3">
      <c r="B43" s="1176">
        <f>B40+1</f>
        <v>8</v>
      </c>
      <c r="C43" s="1178"/>
      <c r="D43" s="1179"/>
      <c r="E43" s="1180"/>
      <c r="F43" s="469"/>
      <c r="G43" s="1082"/>
      <c r="H43" s="1085"/>
      <c r="I43" s="1086"/>
      <c r="J43" s="1086"/>
      <c r="K43" s="1087"/>
      <c r="L43" s="1089"/>
      <c r="M43" s="1090"/>
      <c r="N43" s="1090"/>
      <c r="O43" s="1091"/>
      <c r="P43" s="1098" t="s">
        <v>215</v>
      </c>
      <c r="Q43" s="1099"/>
      <c r="R43" s="1100"/>
      <c r="S43" s="512"/>
      <c r="T43" s="513"/>
      <c r="U43" s="513"/>
      <c r="V43" s="513"/>
      <c r="W43" s="513"/>
      <c r="X43" s="513"/>
      <c r="Y43" s="514"/>
      <c r="Z43" s="512"/>
      <c r="AA43" s="513"/>
      <c r="AB43" s="513"/>
      <c r="AC43" s="513"/>
      <c r="AD43" s="513"/>
      <c r="AE43" s="513"/>
      <c r="AF43" s="514"/>
      <c r="AG43" s="512"/>
      <c r="AH43" s="513"/>
      <c r="AI43" s="513"/>
      <c r="AJ43" s="513"/>
      <c r="AK43" s="513"/>
      <c r="AL43" s="513"/>
      <c r="AM43" s="514"/>
      <c r="AN43" s="512"/>
      <c r="AO43" s="513"/>
      <c r="AP43" s="513"/>
      <c r="AQ43" s="513"/>
      <c r="AR43" s="513"/>
      <c r="AS43" s="513"/>
      <c r="AT43" s="514"/>
      <c r="AU43" s="512"/>
      <c r="AV43" s="513"/>
      <c r="AW43" s="513"/>
      <c r="AX43" s="1295"/>
      <c r="AY43" s="1296"/>
      <c r="AZ43" s="1297"/>
      <c r="BA43" s="1298"/>
      <c r="BB43" s="1164"/>
      <c r="BC43" s="1165"/>
      <c r="BD43" s="1165"/>
      <c r="BE43" s="1165"/>
      <c r="BF43" s="1166"/>
    </row>
    <row r="44" spans="2:58" ht="20.25" customHeight="1" x14ac:dyDescent="0.3">
      <c r="B44" s="1176"/>
      <c r="C44" s="1181"/>
      <c r="D44" s="1182"/>
      <c r="E44" s="1183"/>
      <c r="F44" s="461"/>
      <c r="G44" s="1083"/>
      <c r="H44" s="1088"/>
      <c r="I44" s="1086"/>
      <c r="J44" s="1086"/>
      <c r="K44" s="1087"/>
      <c r="L44" s="1092"/>
      <c r="M44" s="1093"/>
      <c r="N44" s="1093"/>
      <c r="O44" s="1094"/>
      <c r="P44" s="1136" t="s">
        <v>216</v>
      </c>
      <c r="Q44" s="1137"/>
      <c r="R44" s="1138"/>
      <c r="S44" s="462" t="str">
        <f>IF(S43="","",VLOOKUP(S43,'シフト記号表（勤務時間帯）'!$C$6:$K$35,9,FALSE))</f>
        <v/>
      </c>
      <c r="T44" s="463" t="str">
        <f>IF(T43="","",VLOOKUP(T43,'シフト記号表（勤務時間帯）'!$C$6:$K$35,9,FALSE))</f>
        <v/>
      </c>
      <c r="U44" s="463" t="str">
        <f>IF(U43="","",VLOOKUP(U43,'シフト記号表（勤務時間帯）'!$C$6:$K$35,9,FALSE))</f>
        <v/>
      </c>
      <c r="V44" s="463" t="str">
        <f>IF(V43="","",VLOOKUP(V43,'シフト記号表（勤務時間帯）'!$C$6:$K$35,9,FALSE))</f>
        <v/>
      </c>
      <c r="W44" s="463" t="str">
        <f>IF(W43="","",VLOOKUP(W43,'シフト記号表（勤務時間帯）'!$C$6:$K$35,9,FALSE))</f>
        <v/>
      </c>
      <c r="X44" s="463" t="str">
        <f>IF(X43="","",VLOOKUP(X43,'シフト記号表（勤務時間帯）'!$C$6:$K$35,9,FALSE))</f>
        <v/>
      </c>
      <c r="Y44" s="464" t="str">
        <f>IF(Y43="","",VLOOKUP(Y43,'シフト記号表（勤務時間帯）'!$C$6:$K$35,9,FALSE))</f>
        <v/>
      </c>
      <c r="Z44" s="462" t="str">
        <f>IF(Z43="","",VLOOKUP(Z43,'シフト記号表（勤務時間帯）'!$C$6:$K$35,9,FALSE))</f>
        <v/>
      </c>
      <c r="AA44" s="463" t="str">
        <f>IF(AA43="","",VLOOKUP(AA43,'シフト記号表（勤務時間帯）'!$C$6:$K$35,9,FALSE))</f>
        <v/>
      </c>
      <c r="AB44" s="463" t="str">
        <f>IF(AB43="","",VLOOKUP(AB43,'シフト記号表（勤務時間帯）'!$C$6:$K$35,9,FALSE))</f>
        <v/>
      </c>
      <c r="AC44" s="463" t="str">
        <f>IF(AC43="","",VLOOKUP(AC43,'シフト記号表（勤務時間帯）'!$C$6:$K$35,9,FALSE))</f>
        <v/>
      </c>
      <c r="AD44" s="463" t="str">
        <f>IF(AD43="","",VLOOKUP(AD43,'シフト記号表（勤務時間帯）'!$C$6:$K$35,9,FALSE))</f>
        <v/>
      </c>
      <c r="AE44" s="463" t="str">
        <f>IF(AE43="","",VLOOKUP(AE43,'シフト記号表（勤務時間帯）'!$C$6:$K$35,9,FALSE))</f>
        <v/>
      </c>
      <c r="AF44" s="464" t="str">
        <f>IF(AF43="","",VLOOKUP(AF43,'シフト記号表（勤務時間帯）'!$C$6:$K$35,9,FALSE))</f>
        <v/>
      </c>
      <c r="AG44" s="462" t="str">
        <f>IF(AG43="","",VLOOKUP(AG43,'シフト記号表（勤務時間帯）'!$C$6:$K$35,9,FALSE))</f>
        <v/>
      </c>
      <c r="AH44" s="463" t="str">
        <f>IF(AH43="","",VLOOKUP(AH43,'シフト記号表（勤務時間帯）'!$C$6:$K$35,9,FALSE))</f>
        <v/>
      </c>
      <c r="AI44" s="463" t="str">
        <f>IF(AI43="","",VLOOKUP(AI43,'シフト記号表（勤務時間帯）'!$C$6:$K$35,9,FALSE))</f>
        <v/>
      </c>
      <c r="AJ44" s="463" t="str">
        <f>IF(AJ43="","",VLOOKUP(AJ43,'シフト記号表（勤務時間帯）'!$C$6:$K$35,9,FALSE))</f>
        <v/>
      </c>
      <c r="AK44" s="463" t="str">
        <f>IF(AK43="","",VLOOKUP(AK43,'シフト記号表（勤務時間帯）'!$C$6:$K$35,9,FALSE))</f>
        <v/>
      </c>
      <c r="AL44" s="463" t="str">
        <f>IF(AL43="","",VLOOKUP(AL43,'シフト記号表（勤務時間帯）'!$C$6:$K$35,9,FALSE))</f>
        <v/>
      </c>
      <c r="AM44" s="464" t="str">
        <f>IF(AM43="","",VLOOKUP(AM43,'シフト記号表（勤務時間帯）'!$C$6:$K$35,9,FALSE))</f>
        <v/>
      </c>
      <c r="AN44" s="462" t="str">
        <f>IF(AN43="","",VLOOKUP(AN43,'シフト記号表（勤務時間帯）'!$C$6:$K$35,9,FALSE))</f>
        <v/>
      </c>
      <c r="AO44" s="463" t="str">
        <f>IF(AO43="","",VLOOKUP(AO43,'シフト記号表（勤務時間帯）'!$C$6:$K$35,9,FALSE))</f>
        <v/>
      </c>
      <c r="AP44" s="463" t="str">
        <f>IF(AP43="","",VLOOKUP(AP43,'シフト記号表（勤務時間帯）'!$C$6:$K$35,9,FALSE))</f>
        <v/>
      </c>
      <c r="AQ44" s="463" t="str">
        <f>IF(AQ43="","",VLOOKUP(AQ43,'シフト記号表（勤務時間帯）'!$C$6:$K$35,9,FALSE))</f>
        <v/>
      </c>
      <c r="AR44" s="463" t="str">
        <f>IF(AR43="","",VLOOKUP(AR43,'シフト記号表（勤務時間帯）'!$C$6:$K$35,9,FALSE))</f>
        <v/>
      </c>
      <c r="AS44" s="463" t="str">
        <f>IF(AS43="","",VLOOKUP(AS43,'シフト記号表（勤務時間帯）'!$C$6:$K$35,9,FALSE))</f>
        <v/>
      </c>
      <c r="AT44" s="464" t="str">
        <f>IF(AT43="","",VLOOKUP(AT43,'シフト記号表（勤務時間帯）'!$C$6:$K$35,9,FALSE))</f>
        <v/>
      </c>
      <c r="AU44" s="462" t="str">
        <f>IF(AU43="","",VLOOKUP(AU43,'シフト記号表（勤務時間帯）'!$C$6:$K$35,9,FALSE))</f>
        <v/>
      </c>
      <c r="AV44" s="463" t="str">
        <f>IF(AV43="","",VLOOKUP(AV43,'シフト記号表（勤務時間帯）'!$C$6:$K$35,9,FALSE))</f>
        <v/>
      </c>
      <c r="AW44" s="463" t="str">
        <f>IF(AW43="","",VLOOKUP(AW43,'シフト記号表（勤務時間帯）'!$C$6:$K$35,9,FALSE))</f>
        <v/>
      </c>
      <c r="AX44" s="1139">
        <f>IF($BB$3="４週",SUM(S44:AT44),IF($BB$3="暦月",SUM(S44:AW44),""))</f>
        <v>0</v>
      </c>
      <c r="AY44" s="1140"/>
      <c r="AZ44" s="1141">
        <f>IF($BB$3="４週",AX44/4,IF($BB$3="暦月",'【標準様式1】勤務形態一覧（100名）'!AX44/('【標準様式1】勤務形態一覧（100名）'!$BB$8/7),""))</f>
        <v>0</v>
      </c>
      <c r="BA44" s="1142"/>
      <c r="BB44" s="1167"/>
      <c r="BC44" s="1168"/>
      <c r="BD44" s="1168"/>
      <c r="BE44" s="1168"/>
      <c r="BF44" s="1169"/>
    </row>
    <row r="45" spans="2:58" ht="20.25" customHeight="1" x14ac:dyDescent="0.3">
      <c r="B45" s="1176"/>
      <c r="C45" s="1184"/>
      <c r="D45" s="1185"/>
      <c r="E45" s="1186"/>
      <c r="F45" s="461">
        <f>C43</f>
        <v>0</v>
      </c>
      <c r="G45" s="1084"/>
      <c r="H45" s="1088"/>
      <c r="I45" s="1086"/>
      <c r="J45" s="1086"/>
      <c r="K45" s="1087"/>
      <c r="L45" s="1095"/>
      <c r="M45" s="1096"/>
      <c r="N45" s="1096"/>
      <c r="O45" s="1097"/>
      <c r="P45" s="1173" t="s">
        <v>217</v>
      </c>
      <c r="Q45" s="1174"/>
      <c r="R45" s="1175"/>
      <c r="S45" s="466" t="str">
        <f>IF(S43="","",VLOOKUP(S43,'シフト記号表（勤務時間帯）'!$C$6:$U$35,19,FALSE))</f>
        <v/>
      </c>
      <c r="T45" s="467" t="str">
        <f>IF(T43="","",VLOOKUP(T43,'シフト記号表（勤務時間帯）'!$C$6:$U$35,19,FALSE))</f>
        <v/>
      </c>
      <c r="U45" s="467" t="str">
        <f>IF(U43="","",VLOOKUP(U43,'シフト記号表（勤務時間帯）'!$C$6:$U$35,19,FALSE))</f>
        <v/>
      </c>
      <c r="V45" s="467" t="str">
        <f>IF(V43="","",VLOOKUP(V43,'シフト記号表（勤務時間帯）'!$C$6:$U$35,19,FALSE))</f>
        <v/>
      </c>
      <c r="W45" s="467" t="str">
        <f>IF(W43="","",VLOOKUP(W43,'シフト記号表（勤務時間帯）'!$C$6:$U$35,19,FALSE))</f>
        <v/>
      </c>
      <c r="X45" s="467" t="str">
        <f>IF(X43="","",VLOOKUP(X43,'シフト記号表（勤務時間帯）'!$C$6:$U$35,19,FALSE))</f>
        <v/>
      </c>
      <c r="Y45" s="468" t="str">
        <f>IF(Y43="","",VLOOKUP(Y43,'シフト記号表（勤務時間帯）'!$C$6:$U$35,19,FALSE))</f>
        <v/>
      </c>
      <c r="Z45" s="466" t="str">
        <f>IF(Z43="","",VLOOKUP(Z43,'シフト記号表（勤務時間帯）'!$C$6:$U$35,19,FALSE))</f>
        <v/>
      </c>
      <c r="AA45" s="467" t="str">
        <f>IF(AA43="","",VLOOKUP(AA43,'シフト記号表（勤務時間帯）'!$C$6:$U$35,19,FALSE))</f>
        <v/>
      </c>
      <c r="AB45" s="467" t="str">
        <f>IF(AB43="","",VLOOKUP(AB43,'シフト記号表（勤務時間帯）'!$C$6:$U$35,19,FALSE))</f>
        <v/>
      </c>
      <c r="AC45" s="467" t="str">
        <f>IF(AC43="","",VLOOKUP(AC43,'シフト記号表（勤務時間帯）'!$C$6:$U$35,19,FALSE))</f>
        <v/>
      </c>
      <c r="AD45" s="467" t="str">
        <f>IF(AD43="","",VLOOKUP(AD43,'シフト記号表（勤務時間帯）'!$C$6:$U$35,19,FALSE))</f>
        <v/>
      </c>
      <c r="AE45" s="467" t="str">
        <f>IF(AE43="","",VLOOKUP(AE43,'シフト記号表（勤務時間帯）'!$C$6:$U$35,19,FALSE))</f>
        <v/>
      </c>
      <c r="AF45" s="468" t="str">
        <f>IF(AF43="","",VLOOKUP(AF43,'シフト記号表（勤務時間帯）'!$C$6:$U$35,19,FALSE))</f>
        <v/>
      </c>
      <c r="AG45" s="466" t="str">
        <f>IF(AG43="","",VLOOKUP(AG43,'シフト記号表（勤務時間帯）'!$C$6:$U$35,19,FALSE))</f>
        <v/>
      </c>
      <c r="AH45" s="467" t="str">
        <f>IF(AH43="","",VLOOKUP(AH43,'シフト記号表（勤務時間帯）'!$C$6:$U$35,19,FALSE))</f>
        <v/>
      </c>
      <c r="AI45" s="467" t="str">
        <f>IF(AI43="","",VLOOKUP(AI43,'シフト記号表（勤務時間帯）'!$C$6:$U$35,19,FALSE))</f>
        <v/>
      </c>
      <c r="AJ45" s="467" t="str">
        <f>IF(AJ43="","",VLOOKUP(AJ43,'シフト記号表（勤務時間帯）'!$C$6:$U$35,19,FALSE))</f>
        <v/>
      </c>
      <c r="AK45" s="467" t="str">
        <f>IF(AK43="","",VLOOKUP(AK43,'シフト記号表（勤務時間帯）'!$C$6:$U$35,19,FALSE))</f>
        <v/>
      </c>
      <c r="AL45" s="467" t="str">
        <f>IF(AL43="","",VLOOKUP(AL43,'シフト記号表（勤務時間帯）'!$C$6:$U$35,19,FALSE))</f>
        <v/>
      </c>
      <c r="AM45" s="468" t="str">
        <f>IF(AM43="","",VLOOKUP(AM43,'シフト記号表（勤務時間帯）'!$C$6:$U$35,19,FALSE))</f>
        <v/>
      </c>
      <c r="AN45" s="466" t="str">
        <f>IF(AN43="","",VLOOKUP(AN43,'シフト記号表（勤務時間帯）'!$C$6:$U$35,19,FALSE))</f>
        <v/>
      </c>
      <c r="AO45" s="467" t="str">
        <f>IF(AO43="","",VLOOKUP(AO43,'シフト記号表（勤務時間帯）'!$C$6:$U$35,19,FALSE))</f>
        <v/>
      </c>
      <c r="AP45" s="467" t="str">
        <f>IF(AP43="","",VLOOKUP(AP43,'シフト記号表（勤務時間帯）'!$C$6:$U$35,19,FALSE))</f>
        <v/>
      </c>
      <c r="AQ45" s="467" t="str">
        <f>IF(AQ43="","",VLOOKUP(AQ43,'シフト記号表（勤務時間帯）'!$C$6:$U$35,19,FALSE))</f>
        <v/>
      </c>
      <c r="AR45" s="467" t="str">
        <f>IF(AR43="","",VLOOKUP(AR43,'シフト記号表（勤務時間帯）'!$C$6:$U$35,19,FALSE))</f>
        <v/>
      </c>
      <c r="AS45" s="467" t="str">
        <f>IF(AS43="","",VLOOKUP(AS43,'シフト記号表（勤務時間帯）'!$C$6:$U$35,19,FALSE))</f>
        <v/>
      </c>
      <c r="AT45" s="468" t="str">
        <f>IF(AT43="","",VLOOKUP(AT43,'シフト記号表（勤務時間帯）'!$C$6:$U$35,19,FALSE))</f>
        <v/>
      </c>
      <c r="AU45" s="466" t="str">
        <f>IF(AU43="","",VLOOKUP(AU43,'シフト記号表（勤務時間帯）'!$C$6:$U$35,19,FALSE))</f>
        <v/>
      </c>
      <c r="AV45" s="467" t="str">
        <f>IF(AV43="","",VLOOKUP(AV43,'シフト記号表（勤務時間帯）'!$C$6:$U$35,19,FALSE))</f>
        <v/>
      </c>
      <c r="AW45" s="467" t="str">
        <f>IF(AW43="","",VLOOKUP(AW43,'シフト記号表（勤務時間帯）'!$C$6:$U$35,19,FALSE))</f>
        <v/>
      </c>
      <c r="AX45" s="1146">
        <f>IF($BB$3="４週",SUM(S45:AT45),IF($BB$3="暦月",SUM(S45:AW45),""))</f>
        <v>0</v>
      </c>
      <c r="AY45" s="1147"/>
      <c r="AZ45" s="1148">
        <f>IF($BB$3="４週",AX45/4,IF($BB$3="暦月",'【標準様式1】勤務形態一覧（100名）'!AX45/('【標準様式1】勤務形態一覧（100名）'!$BB$8/7),""))</f>
        <v>0</v>
      </c>
      <c r="BA45" s="1149"/>
      <c r="BB45" s="1170"/>
      <c r="BC45" s="1171"/>
      <c r="BD45" s="1171"/>
      <c r="BE45" s="1171"/>
      <c r="BF45" s="1172"/>
    </row>
    <row r="46" spans="2:58" ht="20.25" customHeight="1" x14ac:dyDescent="0.3">
      <c r="B46" s="1176">
        <f>B43+1</f>
        <v>9</v>
      </c>
      <c r="C46" s="1178"/>
      <c r="D46" s="1179"/>
      <c r="E46" s="1180"/>
      <c r="F46" s="469"/>
      <c r="G46" s="1082"/>
      <c r="H46" s="1085"/>
      <c r="I46" s="1086"/>
      <c r="J46" s="1086"/>
      <c r="K46" s="1087"/>
      <c r="L46" s="1089"/>
      <c r="M46" s="1090"/>
      <c r="N46" s="1090"/>
      <c r="O46" s="1091"/>
      <c r="P46" s="1098" t="s">
        <v>215</v>
      </c>
      <c r="Q46" s="1099"/>
      <c r="R46" s="1100"/>
      <c r="S46" s="512"/>
      <c r="T46" s="513"/>
      <c r="U46" s="513"/>
      <c r="V46" s="513"/>
      <c r="W46" s="513"/>
      <c r="X46" s="513"/>
      <c r="Y46" s="514"/>
      <c r="Z46" s="512"/>
      <c r="AA46" s="513"/>
      <c r="AB46" s="513"/>
      <c r="AC46" s="513"/>
      <c r="AD46" s="513"/>
      <c r="AE46" s="513"/>
      <c r="AF46" s="514"/>
      <c r="AG46" s="512"/>
      <c r="AH46" s="513"/>
      <c r="AI46" s="513"/>
      <c r="AJ46" s="513"/>
      <c r="AK46" s="513"/>
      <c r="AL46" s="513"/>
      <c r="AM46" s="514"/>
      <c r="AN46" s="512"/>
      <c r="AO46" s="513"/>
      <c r="AP46" s="513"/>
      <c r="AQ46" s="513"/>
      <c r="AR46" s="513"/>
      <c r="AS46" s="513"/>
      <c r="AT46" s="514"/>
      <c r="AU46" s="512"/>
      <c r="AV46" s="513"/>
      <c r="AW46" s="513"/>
      <c r="AX46" s="1295"/>
      <c r="AY46" s="1296"/>
      <c r="AZ46" s="1297"/>
      <c r="BA46" s="1298"/>
      <c r="BB46" s="1164"/>
      <c r="BC46" s="1165"/>
      <c r="BD46" s="1165"/>
      <c r="BE46" s="1165"/>
      <c r="BF46" s="1166"/>
    </row>
    <row r="47" spans="2:58" ht="20.25" customHeight="1" x14ac:dyDescent="0.3">
      <c r="B47" s="1176"/>
      <c r="C47" s="1181"/>
      <c r="D47" s="1182"/>
      <c r="E47" s="1183"/>
      <c r="F47" s="461"/>
      <c r="G47" s="1083"/>
      <c r="H47" s="1088"/>
      <c r="I47" s="1086"/>
      <c r="J47" s="1086"/>
      <c r="K47" s="1087"/>
      <c r="L47" s="1092"/>
      <c r="M47" s="1093"/>
      <c r="N47" s="1093"/>
      <c r="O47" s="1094"/>
      <c r="P47" s="1136" t="s">
        <v>216</v>
      </c>
      <c r="Q47" s="1137"/>
      <c r="R47" s="1138"/>
      <c r="S47" s="462" t="str">
        <f>IF(S46="","",VLOOKUP(S46,'シフト記号表（勤務時間帯）'!$C$6:$K$35,9,FALSE))</f>
        <v/>
      </c>
      <c r="T47" s="463" t="str">
        <f>IF(T46="","",VLOOKUP(T46,'シフト記号表（勤務時間帯）'!$C$6:$K$35,9,FALSE))</f>
        <v/>
      </c>
      <c r="U47" s="463" t="str">
        <f>IF(U46="","",VLOOKUP(U46,'シフト記号表（勤務時間帯）'!$C$6:$K$35,9,FALSE))</f>
        <v/>
      </c>
      <c r="V47" s="463" t="str">
        <f>IF(V46="","",VLOOKUP(V46,'シフト記号表（勤務時間帯）'!$C$6:$K$35,9,FALSE))</f>
        <v/>
      </c>
      <c r="W47" s="463" t="str">
        <f>IF(W46="","",VLOOKUP(W46,'シフト記号表（勤務時間帯）'!$C$6:$K$35,9,FALSE))</f>
        <v/>
      </c>
      <c r="X47" s="463" t="str">
        <f>IF(X46="","",VLOOKUP(X46,'シフト記号表（勤務時間帯）'!$C$6:$K$35,9,FALSE))</f>
        <v/>
      </c>
      <c r="Y47" s="464" t="str">
        <f>IF(Y46="","",VLOOKUP(Y46,'シフト記号表（勤務時間帯）'!$C$6:$K$35,9,FALSE))</f>
        <v/>
      </c>
      <c r="Z47" s="462" t="str">
        <f>IF(Z46="","",VLOOKUP(Z46,'シフト記号表（勤務時間帯）'!$C$6:$K$35,9,FALSE))</f>
        <v/>
      </c>
      <c r="AA47" s="463" t="str">
        <f>IF(AA46="","",VLOOKUP(AA46,'シフト記号表（勤務時間帯）'!$C$6:$K$35,9,FALSE))</f>
        <v/>
      </c>
      <c r="AB47" s="463" t="str">
        <f>IF(AB46="","",VLOOKUP(AB46,'シフト記号表（勤務時間帯）'!$C$6:$K$35,9,FALSE))</f>
        <v/>
      </c>
      <c r="AC47" s="463" t="str">
        <f>IF(AC46="","",VLOOKUP(AC46,'シフト記号表（勤務時間帯）'!$C$6:$K$35,9,FALSE))</f>
        <v/>
      </c>
      <c r="AD47" s="463" t="str">
        <f>IF(AD46="","",VLOOKUP(AD46,'シフト記号表（勤務時間帯）'!$C$6:$K$35,9,FALSE))</f>
        <v/>
      </c>
      <c r="AE47" s="463" t="str">
        <f>IF(AE46="","",VLOOKUP(AE46,'シフト記号表（勤務時間帯）'!$C$6:$K$35,9,FALSE))</f>
        <v/>
      </c>
      <c r="AF47" s="464" t="str">
        <f>IF(AF46="","",VLOOKUP(AF46,'シフト記号表（勤務時間帯）'!$C$6:$K$35,9,FALSE))</f>
        <v/>
      </c>
      <c r="AG47" s="462" t="str">
        <f>IF(AG46="","",VLOOKUP(AG46,'シフト記号表（勤務時間帯）'!$C$6:$K$35,9,FALSE))</f>
        <v/>
      </c>
      <c r="AH47" s="463" t="str">
        <f>IF(AH46="","",VLOOKUP(AH46,'シフト記号表（勤務時間帯）'!$C$6:$K$35,9,FALSE))</f>
        <v/>
      </c>
      <c r="AI47" s="463" t="str">
        <f>IF(AI46="","",VLOOKUP(AI46,'シフト記号表（勤務時間帯）'!$C$6:$K$35,9,FALSE))</f>
        <v/>
      </c>
      <c r="AJ47" s="463" t="str">
        <f>IF(AJ46="","",VLOOKUP(AJ46,'シフト記号表（勤務時間帯）'!$C$6:$K$35,9,FALSE))</f>
        <v/>
      </c>
      <c r="AK47" s="463" t="str">
        <f>IF(AK46="","",VLOOKUP(AK46,'シフト記号表（勤務時間帯）'!$C$6:$K$35,9,FALSE))</f>
        <v/>
      </c>
      <c r="AL47" s="463" t="str">
        <f>IF(AL46="","",VLOOKUP(AL46,'シフト記号表（勤務時間帯）'!$C$6:$K$35,9,FALSE))</f>
        <v/>
      </c>
      <c r="AM47" s="464" t="str">
        <f>IF(AM46="","",VLOOKUP(AM46,'シフト記号表（勤務時間帯）'!$C$6:$K$35,9,FALSE))</f>
        <v/>
      </c>
      <c r="AN47" s="462" t="str">
        <f>IF(AN46="","",VLOOKUP(AN46,'シフト記号表（勤務時間帯）'!$C$6:$K$35,9,FALSE))</f>
        <v/>
      </c>
      <c r="AO47" s="463" t="str">
        <f>IF(AO46="","",VLOOKUP(AO46,'シフト記号表（勤務時間帯）'!$C$6:$K$35,9,FALSE))</f>
        <v/>
      </c>
      <c r="AP47" s="463" t="str">
        <f>IF(AP46="","",VLOOKUP(AP46,'シフト記号表（勤務時間帯）'!$C$6:$K$35,9,FALSE))</f>
        <v/>
      </c>
      <c r="AQ47" s="463" t="str">
        <f>IF(AQ46="","",VLOOKUP(AQ46,'シフト記号表（勤務時間帯）'!$C$6:$K$35,9,FALSE))</f>
        <v/>
      </c>
      <c r="AR47" s="463" t="str">
        <f>IF(AR46="","",VLOOKUP(AR46,'シフト記号表（勤務時間帯）'!$C$6:$K$35,9,FALSE))</f>
        <v/>
      </c>
      <c r="AS47" s="463" t="str">
        <f>IF(AS46="","",VLOOKUP(AS46,'シフト記号表（勤務時間帯）'!$C$6:$K$35,9,FALSE))</f>
        <v/>
      </c>
      <c r="AT47" s="464" t="str">
        <f>IF(AT46="","",VLOOKUP(AT46,'シフト記号表（勤務時間帯）'!$C$6:$K$35,9,FALSE))</f>
        <v/>
      </c>
      <c r="AU47" s="462" t="str">
        <f>IF(AU46="","",VLOOKUP(AU46,'シフト記号表（勤務時間帯）'!$C$6:$K$35,9,FALSE))</f>
        <v/>
      </c>
      <c r="AV47" s="463" t="str">
        <f>IF(AV46="","",VLOOKUP(AV46,'シフト記号表（勤務時間帯）'!$C$6:$K$35,9,FALSE))</f>
        <v/>
      </c>
      <c r="AW47" s="463" t="str">
        <f>IF(AW46="","",VLOOKUP(AW46,'シフト記号表（勤務時間帯）'!$C$6:$K$35,9,FALSE))</f>
        <v/>
      </c>
      <c r="AX47" s="1139">
        <f>IF($BB$3="４週",SUM(S47:AT47),IF($BB$3="暦月",SUM(S47:AW47),""))</f>
        <v>0</v>
      </c>
      <c r="AY47" s="1140"/>
      <c r="AZ47" s="1141">
        <f>IF($BB$3="４週",AX47/4,IF($BB$3="暦月",'【標準様式1】勤務形態一覧（100名）'!AX47/('【標準様式1】勤務形態一覧（100名）'!$BB$8/7),""))</f>
        <v>0</v>
      </c>
      <c r="BA47" s="1142"/>
      <c r="BB47" s="1167"/>
      <c r="BC47" s="1168"/>
      <c r="BD47" s="1168"/>
      <c r="BE47" s="1168"/>
      <c r="BF47" s="1169"/>
    </row>
    <row r="48" spans="2:58" ht="20.25" customHeight="1" x14ac:dyDescent="0.3">
      <c r="B48" s="1176"/>
      <c r="C48" s="1184"/>
      <c r="D48" s="1185"/>
      <c r="E48" s="1186"/>
      <c r="F48" s="461">
        <f>C46</f>
        <v>0</v>
      </c>
      <c r="G48" s="1084"/>
      <c r="H48" s="1088"/>
      <c r="I48" s="1086"/>
      <c r="J48" s="1086"/>
      <c r="K48" s="1087"/>
      <c r="L48" s="1095"/>
      <c r="M48" s="1096"/>
      <c r="N48" s="1096"/>
      <c r="O48" s="1097"/>
      <c r="P48" s="1173" t="s">
        <v>217</v>
      </c>
      <c r="Q48" s="1174"/>
      <c r="R48" s="1175"/>
      <c r="S48" s="466" t="str">
        <f>IF(S46="","",VLOOKUP(S46,'シフト記号表（勤務時間帯）'!$C$6:$U$35,19,FALSE))</f>
        <v/>
      </c>
      <c r="T48" s="467" t="str">
        <f>IF(T46="","",VLOOKUP(T46,'シフト記号表（勤務時間帯）'!$C$6:$U$35,19,FALSE))</f>
        <v/>
      </c>
      <c r="U48" s="467" t="str">
        <f>IF(U46="","",VLOOKUP(U46,'シフト記号表（勤務時間帯）'!$C$6:$U$35,19,FALSE))</f>
        <v/>
      </c>
      <c r="V48" s="467" t="str">
        <f>IF(V46="","",VLOOKUP(V46,'シフト記号表（勤務時間帯）'!$C$6:$U$35,19,FALSE))</f>
        <v/>
      </c>
      <c r="W48" s="467" t="str">
        <f>IF(W46="","",VLOOKUP(W46,'シフト記号表（勤務時間帯）'!$C$6:$U$35,19,FALSE))</f>
        <v/>
      </c>
      <c r="X48" s="467" t="str">
        <f>IF(X46="","",VLOOKUP(X46,'シフト記号表（勤務時間帯）'!$C$6:$U$35,19,FALSE))</f>
        <v/>
      </c>
      <c r="Y48" s="468" t="str">
        <f>IF(Y46="","",VLOOKUP(Y46,'シフト記号表（勤務時間帯）'!$C$6:$U$35,19,FALSE))</f>
        <v/>
      </c>
      <c r="Z48" s="466" t="str">
        <f>IF(Z46="","",VLOOKUP(Z46,'シフト記号表（勤務時間帯）'!$C$6:$U$35,19,FALSE))</f>
        <v/>
      </c>
      <c r="AA48" s="467" t="str">
        <f>IF(AA46="","",VLOOKUP(AA46,'シフト記号表（勤務時間帯）'!$C$6:$U$35,19,FALSE))</f>
        <v/>
      </c>
      <c r="AB48" s="467" t="str">
        <f>IF(AB46="","",VLOOKUP(AB46,'シフト記号表（勤務時間帯）'!$C$6:$U$35,19,FALSE))</f>
        <v/>
      </c>
      <c r="AC48" s="467" t="str">
        <f>IF(AC46="","",VLOOKUP(AC46,'シフト記号表（勤務時間帯）'!$C$6:$U$35,19,FALSE))</f>
        <v/>
      </c>
      <c r="AD48" s="467" t="str">
        <f>IF(AD46="","",VLOOKUP(AD46,'シフト記号表（勤務時間帯）'!$C$6:$U$35,19,FALSE))</f>
        <v/>
      </c>
      <c r="AE48" s="467" t="str">
        <f>IF(AE46="","",VLOOKUP(AE46,'シフト記号表（勤務時間帯）'!$C$6:$U$35,19,FALSE))</f>
        <v/>
      </c>
      <c r="AF48" s="468" t="str">
        <f>IF(AF46="","",VLOOKUP(AF46,'シフト記号表（勤務時間帯）'!$C$6:$U$35,19,FALSE))</f>
        <v/>
      </c>
      <c r="AG48" s="466" t="str">
        <f>IF(AG46="","",VLOOKUP(AG46,'シフト記号表（勤務時間帯）'!$C$6:$U$35,19,FALSE))</f>
        <v/>
      </c>
      <c r="AH48" s="467" t="str">
        <f>IF(AH46="","",VLOOKUP(AH46,'シフト記号表（勤務時間帯）'!$C$6:$U$35,19,FALSE))</f>
        <v/>
      </c>
      <c r="AI48" s="467" t="str">
        <f>IF(AI46="","",VLOOKUP(AI46,'シフト記号表（勤務時間帯）'!$C$6:$U$35,19,FALSE))</f>
        <v/>
      </c>
      <c r="AJ48" s="467" t="str">
        <f>IF(AJ46="","",VLOOKUP(AJ46,'シフト記号表（勤務時間帯）'!$C$6:$U$35,19,FALSE))</f>
        <v/>
      </c>
      <c r="AK48" s="467" t="str">
        <f>IF(AK46="","",VLOOKUP(AK46,'シフト記号表（勤務時間帯）'!$C$6:$U$35,19,FALSE))</f>
        <v/>
      </c>
      <c r="AL48" s="467" t="str">
        <f>IF(AL46="","",VLOOKUP(AL46,'シフト記号表（勤務時間帯）'!$C$6:$U$35,19,FALSE))</f>
        <v/>
      </c>
      <c r="AM48" s="468" t="str">
        <f>IF(AM46="","",VLOOKUP(AM46,'シフト記号表（勤務時間帯）'!$C$6:$U$35,19,FALSE))</f>
        <v/>
      </c>
      <c r="AN48" s="466" t="str">
        <f>IF(AN46="","",VLOOKUP(AN46,'シフト記号表（勤務時間帯）'!$C$6:$U$35,19,FALSE))</f>
        <v/>
      </c>
      <c r="AO48" s="467" t="str">
        <f>IF(AO46="","",VLOOKUP(AO46,'シフト記号表（勤務時間帯）'!$C$6:$U$35,19,FALSE))</f>
        <v/>
      </c>
      <c r="AP48" s="467" t="str">
        <f>IF(AP46="","",VLOOKUP(AP46,'シフト記号表（勤務時間帯）'!$C$6:$U$35,19,FALSE))</f>
        <v/>
      </c>
      <c r="AQ48" s="467" t="str">
        <f>IF(AQ46="","",VLOOKUP(AQ46,'シフト記号表（勤務時間帯）'!$C$6:$U$35,19,FALSE))</f>
        <v/>
      </c>
      <c r="AR48" s="467" t="str">
        <f>IF(AR46="","",VLOOKUP(AR46,'シフト記号表（勤務時間帯）'!$C$6:$U$35,19,FALSE))</f>
        <v/>
      </c>
      <c r="AS48" s="467" t="str">
        <f>IF(AS46="","",VLOOKUP(AS46,'シフト記号表（勤務時間帯）'!$C$6:$U$35,19,FALSE))</f>
        <v/>
      </c>
      <c r="AT48" s="468" t="str">
        <f>IF(AT46="","",VLOOKUP(AT46,'シフト記号表（勤務時間帯）'!$C$6:$U$35,19,FALSE))</f>
        <v/>
      </c>
      <c r="AU48" s="466" t="str">
        <f>IF(AU46="","",VLOOKUP(AU46,'シフト記号表（勤務時間帯）'!$C$6:$U$35,19,FALSE))</f>
        <v/>
      </c>
      <c r="AV48" s="467" t="str">
        <f>IF(AV46="","",VLOOKUP(AV46,'シフト記号表（勤務時間帯）'!$C$6:$U$35,19,FALSE))</f>
        <v/>
      </c>
      <c r="AW48" s="467" t="str">
        <f>IF(AW46="","",VLOOKUP(AW46,'シフト記号表（勤務時間帯）'!$C$6:$U$35,19,FALSE))</f>
        <v/>
      </c>
      <c r="AX48" s="1146">
        <f>IF($BB$3="４週",SUM(S48:AT48),IF($BB$3="暦月",SUM(S48:AW48),""))</f>
        <v>0</v>
      </c>
      <c r="AY48" s="1147"/>
      <c r="AZ48" s="1148">
        <f>IF($BB$3="４週",AX48/4,IF($BB$3="暦月",'【標準様式1】勤務形態一覧（100名）'!AX48/('【標準様式1】勤務形態一覧（100名）'!$BB$8/7),""))</f>
        <v>0</v>
      </c>
      <c r="BA48" s="1149"/>
      <c r="BB48" s="1170"/>
      <c r="BC48" s="1171"/>
      <c r="BD48" s="1171"/>
      <c r="BE48" s="1171"/>
      <c r="BF48" s="1172"/>
    </row>
    <row r="49" spans="2:58" ht="20.25" customHeight="1" x14ac:dyDescent="0.3">
      <c r="B49" s="1176">
        <f>B46+1</f>
        <v>10</v>
      </c>
      <c r="C49" s="1178"/>
      <c r="D49" s="1179"/>
      <c r="E49" s="1180"/>
      <c r="F49" s="469"/>
      <c r="G49" s="1082"/>
      <c r="H49" s="1085"/>
      <c r="I49" s="1086"/>
      <c r="J49" s="1086"/>
      <c r="K49" s="1087"/>
      <c r="L49" s="1089"/>
      <c r="M49" s="1090"/>
      <c r="N49" s="1090"/>
      <c r="O49" s="1091"/>
      <c r="P49" s="1098" t="s">
        <v>215</v>
      </c>
      <c r="Q49" s="1099"/>
      <c r="R49" s="1100"/>
      <c r="S49" s="512"/>
      <c r="T49" s="513"/>
      <c r="U49" s="513"/>
      <c r="V49" s="513"/>
      <c r="W49" s="513"/>
      <c r="X49" s="513"/>
      <c r="Y49" s="514"/>
      <c r="Z49" s="512"/>
      <c r="AA49" s="513"/>
      <c r="AB49" s="513"/>
      <c r="AC49" s="513"/>
      <c r="AD49" s="513"/>
      <c r="AE49" s="513"/>
      <c r="AF49" s="514"/>
      <c r="AG49" s="512"/>
      <c r="AH49" s="513"/>
      <c r="AI49" s="513"/>
      <c r="AJ49" s="513"/>
      <c r="AK49" s="513"/>
      <c r="AL49" s="513"/>
      <c r="AM49" s="514"/>
      <c r="AN49" s="512"/>
      <c r="AO49" s="513"/>
      <c r="AP49" s="513"/>
      <c r="AQ49" s="513"/>
      <c r="AR49" s="513"/>
      <c r="AS49" s="513"/>
      <c r="AT49" s="514"/>
      <c r="AU49" s="512"/>
      <c r="AV49" s="513"/>
      <c r="AW49" s="513"/>
      <c r="AX49" s="1295"/>
      <c r="AY49" s="1296"/>
      <c r="AZ49" s="1297"/>
      <c r="BA49" s="1298"/>
      <c r="BB49" s="1164"/>
      <c r="BC49" s="1165"/>
      <c r="BD49" s="1165"/>
      <c r="BE49" s="1165"/>
      <c r="BF49" s="1166"/>
    </row>
    <row r="50" spans="2:58" ht="20.25" customHeight="1" x14ac:dyDescent="0.3">
      <c r="B50" s="1176"/>
      <c r="C50" s="1181"/>
      <c r="D50" s="1182"/>
      <c r="E50" s="1183"/>
      <c r="F50" s="461"/>
      <c r="G50" s="1083"/>
      <c r="H50" s="1088"/>
      <c r="I50" s="1086"/>
      <c r="J50" s="1086"/>
      <c r="K50" s="1087"/>
      <c r="L50" s="1092"/>
      <c r="M50" s="1093"/>
      <c r="N50" s="1093"/>
      <c r="O50" s="1094"/>
      <c r="P50" s="1136" t="s">
        <v>216</v>
      </c>
      <c r="Q50" s="1137"/>
      <c r="R50" s="1138"/>
      <c r="S50" s="462" t="str">
        <f>IF(S49="","",VLOOKUP(S49,'シフト記号表（勤務時間帯）'!$C$6:$K$35,9,FALSE))</f>
        <v/>
      </c>
      <c r="T50" s="463" t="str">
        <f>IF(T49="","",VLOOKUP(T49,'シフト記号表（勤務時間帯）'!$C$6:$K$35,9,FALSE))</f>
        <v/>
      </c>
      <c r="U50" s="463" t="str">
        <f>IF(U49="","",VLOOKUP(U49,'シフト記号表（勤務時間帯）'!$C$6:$K$35,9,FALSE))</f>
        <v/>
      </c>
      <c r="V50" s="463" t="str">
        <f>IF(V49="","",VLOOKUP(V49,'シフト記号表（勤務時間帯）'!$C$6:$K$35,9,FALSE))</f>
        <v/>
      </c>
      <c r="W50" s="463" t="str">
        <f>IF(W49="","",VLOOKUP(W49,'シフト記号表（勤務時間帯）'!$C$6:$K$35,9,FALSE))</f>
        <v/>
      </c>
      <c r="X50" s="463" t="str">
        <f>IF(X49="","",VLOOKUP(X49,'シフト記号表（勤務時間帯）'!$C$6:$K$35,9,FALSE))</f>
        <v/>
      </c>
      <c r="Y50" s="464" t="str">
        <f>IF(Y49="","",VLOOKUP(Y49,'シフト記号表（勤務時間帯）'!$C$6:$K$35,9,FALSE))</f>
        <v/>
      </c>
      <c r="Z50" s="462" t="str">
        <f>IF(Z49="","",VLOOKUP(Z49,'シフト記号表（勤務時間帯）'!$C$6:$K$35,9,FALSE))</f>
        <v/>
      </c>
      <c r="AA50" s="463" t="str">
        <f>IF(AA49="","",VLOOKUP(AA49,'シフト記号表（勤務時間帯）'!$C$6:$K$35,9,FALSE))</f>
        <v/>
      </c>
      <c r="AB50" s="463" t="str">
        <f>IF(AB49="","",VLOOKUP(AB49,'シフト記号表（勤務時間帯）'!$C$6:$K$35,9,FALSE))</f>
        <v/>
      </c>
      <c r="AC50" s="463" t="str">
        <f>IF(AC49="","",VLOOKUP(AC49,'シフト記号表（勤務時間帯）'!$C$6:$K$35,9,FALSE))</f>
        <v/>
      </c>
      <c r="AD50" s="463" t="str">
        <f>IF(AD49="","",VLOOKUP(AD49,'シフト記号表（勤務時間帯）'!$C$6:$K$35,9,FALSE))</f>
        <v/>
      </c>
      <c r="AE50" s="463" t="str">
        <f>IF(AE49="","",VLOOKUP(AE49,'シフト記号表（勤務時間帯）'!$C$6:$K$35,9,FALSE))</f>
        <v/>
      </c>
      <c r="AF50" s="464" t="str">
        <f>IF(AF49="","",VLOOKUP(AF49,'シフト記号表（勤務時間帯）'!$C$6:$K$35,9,FALSE))</f>
        <v/>
      </c>
      <c r="AG50" s="462" t="str">
        <f>IF(AG49="","",VLOOKUP(AG49,'シフト記号表（勤務時間帯）'!$C$6:$K$35,9,FALSE))</f>
        <v/>
      </c>
      <c r="AH50" s="463" t="str">
        <f>IF(AH49="","",VLOOKUP(AH49,'シフト記号表（勤務時間帯）'!$C$6:$K$35,9,FALSE))</f>
        <v/>
      </c>
      <c r="AI50" s="463" t="str">
        <f>IF(AI49="","",VLOOKUP(AI49,'シフト記号表（勤務時間帯）'!$C$6:$K$35,9,FALSE))</f>
        <v/>
      </c>
      <c r="AJ50" s="463" t="str">
        <f>IF(AJ49="","",VLOOKUP(AJ49,'シフト記号表（勤務時間帯）'!$C$6:$K$35,9,FALSE))</f>
        <v/>
      </c>
      <c r="AK50" s="463" t="str">
        <f>IF(AK49="","",VLOOKUP(AK49,'シフト記号表（勤務時間帯）'!$C$6:$K$35,9,FALSE))</f>
        <v/>
      </c>
      <c r="AL50" s="463" t="str">
        <f>IF(AL49="","",VLOOKUP(AL49,'シフト記号表（勤務時間帯）'!$C$6:$K$35,9,FALSE))</f>
        <v/>
      </c>
      <c r="AM50" s="464" t="str">
        <f>IF(AM49="","",VLOOKUP(AM49,'シフト記号表（勤務時間帯）'!$C$6:$K$35,9,FALSE))</f>
        <v/>
      </c>
      <c r="AN50" s="462" t="str">
        <f>IF(AN49="","",VLOOKUP(AN49,'シフト記号表（勤務時間帯）'!$C$6:$K$35,9,FALSE))</f>
        <v/>
      </c>
      <c r="AO50" s="463" t="str">
        <f>IF(AO49="","",VLOOKUP(AO49,'シフト記号表（勤務時間帯）'!$C$6:$K$35,9,FALSE))</f>
        <v/>
      </c>
      <c r="AP50" s="463" t="str">
        <f>IF(AP49="","",VLOOKUP(AP49,'シフト記号表（勤務時間帯）'!$C$6:$K$35,9,FALSE))</f>
        <v/>
      </c>
      <c r="AQ50" s="463" t="str">
        <f>IF(AQ49="","",VLOOKUP(AQ49,'シフト記号表（勤務時間帯）'!$C$6:$K$35,9,FALSE))</f>
        <v/>
      </c>
      <c r="AR50" s="463" t="str">
        <f>IF(AR49="","",VLOOKUP(AR49,'シフト記号表（勤務時間帯）'!$C$6:$K$35,9,FALSE))</f>
        <v/>
      </c>
      <c r="AS50" s="463" t="str">
        <f>IF(AS49="","",VLOOKUP(AS49,'シフト記号表（勤務時間帯）'!$C$6:$K$35,9,FALSE))</f>
        <v/>
      </c>
      <c r="AT50" s="464" t="str">
        <f>IF(AT49="","",VLOOKUP(AT49,'シフト記号表（勤務時間帯）'!$C$6:$K$35,9,FALSE))</f>
        <v/>
      </c>
      <c r="AU50" s="462" t="str">
        <f>IF(AU49="","",VLOOKUP(AU49,'シフト記号表（勤務時間帯）'!$C$6:$K$35,9,FALSE))</f>
        <v/>
      </c>
      <c r="AV50" s="463" t="str">
        <f>IF(AV49="","",VLOOKUP(AV49,'シフト記号表（勤務時間帯）'!$C$6:$K$35,9,FALSE))</f>
        <v/>
      </c>
      <c r="AW50" s="463" t="str">
        <f>IF(AW49="","",VLOOKUP(AW49,'シフト記号表（勤務時間帯）'!$C$6:$K$35,9,FALSE))</f>
        <v/>
      </c>
      <c r="AX50" s="1139">
        <f>IF($BB$3="４週",SUM(S50:AT50),IF($BB$3="暦月",SUM(S50:AW50),""))</f>
        <v>0</v>
      </c>
      <c r="AY50" s="1140"/>
      <c r="AZ50" s="1141">
        <f>IF($BB$3="４週",AX50/4,IF($BB$3="暦月",'【標準様式1】勤務形態一覧（100名）'!AX50/('【標準様式1】勤務形態一覧（100名）'!$BB$8/7),""))</f>
        <v>0</v>
      </c>
      <c r="BA50" s="1142"/>
      <c r="BB50" s="1167"/>
      <c r="BC50" s="1168"/>
      <c r="BD50" s="1168"/>
      <c r="BE50" s="1168"/>
      <c r="BF50" s="1169"/>
    </row>
    <row r="51" spans="2:58" ht="20.25" customHeight="1" x14ac:dyDescent="0.3">
      <c r="B51" s="1176"/>
      <c r="C51" s="1184"/>
      <c r="D51" s="1185"/>
      <c r="E51" s="1186"/>
      <c r="F51" s="461">
        <f>C49</f>
        <v>0</v>
      </c>
      <c r="G51" s="1084"/>
      <c r="H51" s="1088"/>
      <c r="I51" s="1086"/>
      <c r="J51" s="1086"/>
      <c r="K51" s="1087"/>
      <c r="L51" s="1095"/>
      <c r="M51" s="1096"/>
      <c r="N51" s="1096"/>
      <c r="O51" s="1097"/>
      <c r="P51" s="1173" t="s">
        <v>217</v>
      </c>
      <c r="Q51" s="1174"/>
      <c r="R51" s="1175"/>
      <c r="S51" s="466" t="str">
        <f>IF(S49="","",VLOOKUP(S49,'シフト記号表（勤務時間帯）'!$C$6:$U$35,19,FALSE))</f>
        <v/>
      </c>
      <c r="T51" s="467" t="str">
        <f>IF(T49="","",VLOOKUP(T49,'シフト記号表（勤務時間帯）'!$C$6:$U$35,19,FALSE))</f>
        <v/>
      </c>
      <c r="U51" s="467" t="str">
        <f>IF(U49="","",VLOOKUP(U49,'シフト記号表（勤務時間帯）'!$C$6:$U$35,19,FALSE))</f>
        <v/>
      </c>
      <c r="V51" s="467" t="str">
        <f>IF(V49="","",VLOOKUP(V49,'シフト記号表（勤務時間帯）'!$C$6:$U$35,19,FALSE))</f>
        <v/>
      </c>
      <c r="W51" s="467" t="str">
        <f>IF(W49="","",VLOOKUP(W49,'シフト記号表（勤務時間帯）'!$C$6:$U$35,19,FALSE))</f>
        <v/>
      </c>
      <c r="X51" s="467" t="str">
        <f>IF(X49="","",VLOOKUP(X49,'シフト記号表（勤務時間帯）'!$C$6:$U$35,19,FALSE))</f>
        <v/>
      </c>
      <c r="Y51" s="468" t="str">
        <f>IF(Y49="","",VLOOKUP(Y49,'シフト記号表（勤務時間帯）'!$C$6:$U$35,19,FALSE))</f>
        <v/>
      </c>
      <c r="Z51" s="466" t="str">
        <f>IF(Z49="","",VLOOKUP(Z49,'シフト記号表（勤務時間帯）'!$C$6:$U$35,19,FALSE))</f>
        <v/>
      </c>
      <c r="AA51" s="467" t="str">
        <f>IF(AA49="","",VLOOKUP(AA49,'シフト記号表（勤務時間帯）'!$C$6:$U$35,19,FALSE))</f>
        <v/>
      </c>
      <c r="AB51" s="467" t="str">
        <f>IF(AB49="","",VLOOKUP(AB49,'シフト記号表（勤務時間帯）'!$C$6:$U$35,19,FALSE))</f>
        <v/>
      </c>
      <c r="AC51" s="467" t="str">
        <f>IF(AC49="","",VLOOKUP(AC49,'シフト記号表（勤務時間帯）'!$C$6:$U$35,19,FALSE))</f>
        <v/>
      </c>
      <c r="AD51" s="467" t="str">
        <f>IF(AD49="","",VLOOKUP(AD49,'シフト記号表（勤務時間帯）'!$C$6:$U$35,19,FALSE))</f>
        <v/>
      </c>
      <c r="AE51" s="467" t="str">
        <f>IF(AE49="","",VLOOKUP(AE49,'シフト記号表（勤務時間帯）'!$C$6:$U$35,19,FALSE))</f>
        <v/>
      </c>
      <c r="AF51" s="468" t="str">
        <f>IF(AF49="","",VLOOKUP(AF49,'シフト記号表（勤務時間帯）'!$C$6:$U$35,19,FALSE))</f>
        <v/>
      </c>
      <c r="AG51" s="466" t="str">
        <f>IF(AG49="","",VLOOKUP(AG49,'シフト記号表（勤務時間帯）'!$C$6:$U$35,19,FALSE))</f>
        <v/>
      </c>
      <c r="AH51" s="467" t="str">
        <f>IF(AH49="","",VLOOKUP(AH49,'シフト記号表（勤務時間帯）'!$C$6:$U$35,19,FALSE))</f>
        <v/>
      </c>
      <c r="AI51" s="467" t="str">
        <f>IF(AI49="","",VLOOKUP(AI49,'シフト記号表（勤務時間帯）'!$C$6:$U$35,19,FALSE))</f>
        <v/>
      </c>
      <c r="AJ51" s="467" t="str">
        <f>IF(AJ49="","",VLOOKUP(AJ49,'シフト記号表（勤務時間帯）'!$C$6:$U$35,19,FALSE))</f>
        <v/>
      </c>
      <c r="AK51" s="467" t="str">
        <f>IF(AK49="","",VLOOKUP(AK49,'シフト記号表（勤務時間帯）'!$C$6:$U$35,19,FALSE))</f>
        <v/>
      </c>
      <c r="AL51" s="467" t="str">
        <f>IF(AL49="","",VLOOKUP(AL49,'シフト記号表（勤務時間帯）'!$C$6:$U$35,19,FALSE))</f>
        <v/>
      </c>
      <c r="AM51" s="468" t="str">
        <f>IF(AM49="","",VLOOKUP(AM49,'シフト記号表（勤務時間帯）'!$C$6:$U$35,19,FALSE))</f>
        <v/>
      </c>
      <c r="AN51" s="466" t="str">
        <f>IF(AN49="","",VLOOKUP(AN49,'シフト記号表（勤務時間帯）'!$C$6:$U$35,19,FALSE))</f>
        <v/>
      </c>
      <c r="AO51" s="467" t="str">
        <f>IF(AO49="","",VLOOKUP(AO49,'シフト記号表（勤務時間帯）'!$C$6:$U$35,19,FALSE))</f>
        <v/>
      </c>
      <c r="AP51" s="467" t="str">
        <f>IF(AP49="","",VLOOKUP(AP49,'シフト記号表（勤務時間帯）'!$C$6:$U$35,19,FALSE))</f>
        <v/>
      </c>
      <c r="AQ51" s="467" t="str">
        <f>IF(AQ49="","",VLOOKUP(AQ49,'シフト記号表（勤務時間帯）'!$C$6:$U$35,19,FALSE))</f>
        <v/>
      </c>
      <c r="AR51" s="467" t="str">
        <f>IF(AR49="","",VLOOKUP(AR49,'シフト記号表（勤務時間帯）'!$C$6:$U$35,19,FALSE))</f>
        <v/>
      </c>
      <c r="AS51" s="467" t="str">
        <f>IF(AS49="","",VLOOKUP(AS49,'シフト記号表（勤務時間帯）'!$C$6:$U$35,19,FALSE))</f>
        <v/>
      </c>
      <c r="AT51" s="468" t="str">
        <f>IF(AT49="","",VLOOKUP(AT49,'シフト記号表（勤務時間帯）'!$C$6:$U$35,19,FALSE))</f>
        <v/>
      </c>
      <c r="AU51" s="466" t="str">
        <f>IF(AU49="","",VLOOKUP(AU49,'シフト記号表（勤務時間帯）'!$C$6:$U$35,19,FALSE))</f>
        <v/>
      </c>
      <c r="AV51" s="467" t="str">
        <f>IF(AV49="","",VLOOKUP(AV49,'シフト記号表（勤務時間帯）'!$C$6:$U$35,19,FALSE))</f>
        <v/>
      </c>
      <c r="AW51" s="467" t="str">
        <f>IF(AW49="","",VLOOKUP(AW49,'シフト記号表（勤務時間帯）'!$C$6:$U$35,19,FALSE))</f>
        <v/>
      </c>
      <c r="AX51" s="1146">
        <f>IF($BB$3="４週",SUM(S51:AT51),IF($BB$3="暦月",SUM(S51:AW51),""))</f>
        <v>0</v>
      </c>
      <c r="AY51" s="1147"/>
      <c r="AZ51" s="1148">
        <f>IF($BB$3="４週",AX51/4,IF($BB$3="暦月",'【標準様式1】勤務形態一覧（100名）'!AX51/('【標準様式1】勤務形態一覧（100名）'!$BB$8/7),""))</f>
        <v>0</v>
      </c>
      <c r="BA51" s="1149"/>
      <c r="BB51" s="1170"/>
      <c r="BC51" s="1171"/>
      <c r="BD51" s="1171"/>
      <c r="BE51" s="1171"/>
      <c r="BF51" s="1172"/>
    </row>
    <row r="52" spans="2:58" ht="20.25" customHeight="1" x14ac:dyDescent="0.3">
      <c r="B52" s="1176">
        <f>B49+1</f>
        <v>11</v>
      </c>
      <c r="C52" s="1178"/>
      <c r="D52" s="1179"/>
      <c r="E52" s="1180"/>
      <c r="F52" s="469"/>
      <c r="G52" s="1082"/>
      <c r="H52" s="1085"/>
      <c r="I52" s="1086"/>
      <c r="J52" s="1086"/>
      <c r="K52" s="1087"/>
      <c r="L52" s="1089"/>
      <c r="M52" s="1090"/>
      <c r="N52" s="1090"/>
      <c r="O52" s="1091"/>
      <c r="P52" s="1098" t="s">
        <v>215</v>
      </c>
      <c r="Q52" s="1099"/>
      <c r="R52" s="1100"/>
      <c r="S52" s="512"/>
      <c r="T52" s="513"/>
      <c r="U52" s="513"/>
      <c r="V52" s="513"/>
      <c r="W52" s="513"/>
      <c r="X52" s="513"/>
      <c r="Y52" s="514"/>
      <c r="Z52" s="512"/>
      <c r="AA52" s="513"/>
      <c r="AB52" s="513"/>
      <c r="AC52" s="513"/>
      <c r="AD52" s="513"/>
      <c r="AE52" s="513"/>
      <c r="AF52" s="514"/>
      <c r="AG52" s="512"/>
      <c r="AH52" s="513"/>
      <c r="AI52" s="513"/>
      <c r="AJ52" s="513"/>
      <c r="AK52" s="513"/>
      <c r="AL52" s="513"/>
      <c r="AM52" s="514"/>
      <c r="AN52" s="512"/>
      <c r="AO52" s="513"/>
      <c r="AP52" s="513"/>
      <c r="AQ52" s="513"/>
      <c r="AR52" s="513"/>
      <c r="AS52" s="513"/>
      <c r="AT52" s="514"/>
      <c r="AU52" s="512"/>
      <c r="AV52" s="513"/>
      <c r="AW52" s="513"/>
      <c r="AX52" s="1295"/>
      <c r="AY52" s="1296"/>
      <c r="AZ52" s="1297"/>
      <c r="BA52" s="1298"/>
      <c r="BB52" s="1164"/>
      <c r="BC52" s="1165"/>
      <c r="BD52" s="1165"/>
      <c r="BE52" s="1165"/>
      <c r="BF52" s="1166"/>
    </row>
    <row r="53" spans="2:58" ht="20.25" customHeight="1" x14ac:dyDescent="0.3">
      <c r="B53" s="1176"/>
      <c r="C53" s="1181"/>
      <c r="D53" s="1182"/>
      <c r="E53" s="1183"/>
      <c r="F53" s="461"/>
      <c r="G53" s="1083"/>
      <c r="H53" s="1088"/>
      <c r="I53" s="1086"/>
      <c r="J53" s="1086"/>
      <c r="K53" s="1087"/>
      <c r="L53" s="1092"/>
      <c r="M53" s="1093"/>
      <c r="N53" s="1093"/>
      <c r="O53" s="1094"/>
      <c r="P53" s="1136" t="s">
        <v>216</v>
      </c>
      <c r="Q53" s="1137"/>
      <c r="R53" s="1138"/>
      <c r="S53" s="462" t="str">
        <f>IF(S52="","",VLOOKUP(S52,'シフト記号表（勤務時間帯）'!$C$6:$K$35,9,FALSE))</f>
        <v/>
      </c>
      <c r="T53" s="463" t="str">
        <f>IF(T52="","",VLOOKUP(T52,'シフト記号表（勤務時間帯）'!$C$6:$K$35,9,FALSE))</f>
        <v/>
      </c>
      <c r="U53" s="463" t="str">
        <f>IF(U52="","",VLOOKUP(U52,'シフト記号表（勤務時間帯）'!$C$6:$K$35,9,FALSE))</f>
        <v/>
      </c>
      <c r="V53" s="463" t="str">
        <f>IF(V52="","",VLOOKUP(V52,'シフト記号表（勤務時間帯）'!$C$6:$K$35,9,FALSE))</f>
        <v/>
      </c>
      <c r="W53" s="463" t="str">
        <f>IF(W52="","",VLOOKUP(W52,'シフト記号表（勤務時間帯）'!$C$6:$K$35,9,FALSE))</f>
        <v/>
      </c>
      <c r="X53" s="463" t="str">
        <f>IF(X52="","",VLOOKUP(X52,'シフト記号表（勤務時間帯）'!$C$6:$K$35,9,FALSE))</f>
        <v/>
      </c>
      <c r="Y53" s="464" t="str">
        <f>IF(Y52="","",VLOOKUP(Y52,'シフト記号表（勤務時間帯）'!$C$6:$K$35,9,FALSE))</f>
        <v/>
      </c>
      <c r="Z53" s="462" t="str">
        <f>IF(Z52="","",VLOOKUP(Z52,'シフト記号表（勤務時間帯）'!$C$6:$K$35,9,FALSE))</f>
        <v/>
      </c>
      <c r="AA53" s="463" t="str">
        <f>IF(AA52="","",VLOOKUP(AA52,'シフト記号表（勤務時間帯）'!$C$6:$K$35,9,FALSE))</f>
        <v/>
      </c>
      <c r="AB53" s="463" t="str">
        <f>IF(AB52="","",VLOOKUP(AB52,'シフト記号表（勤務時間帯）'!$C$6:$K$35,9,FALSE))</f>
        <v/>
      </c>
      <c r="AC53" s="463" t="str">
        <f>IF(AC52="","",VLOOKUP(AC52,'シフト記号表（勤務時間帯）'!$C$6:$K$35,9,FALSE))</f>
        <v/>
      </c>
      <c r="AD53" s="463" t="str">
        <f>IF(AD52="","",VLOOKUP(AD52,'シフト記号表（勤務時間帯）'!$C$6:$K$35,9,FALSE))</f>
        <v/>
      </c>
      <c r="AE53" s="463" t="str">
        <f>IF(AE52="","",VLOOKUP(AE52,'シフト記号表（勤務時間帯）'!$C$6:$K$35,9,FALSE))</f>
        <v/>
      </c>
      <c r="AF53" s="464" t="str">
        <f>IF(AF52="","",VLOOKUP(AF52,'シフト記号表（勤務時間帯）'!$C$6:$K$35,9,FALSE))</f>
        <v/>
      </c>
      <c r="AG53" s="462" t="str">
        <f>IF(AG52="","",VLOOKUP(AG52,'シフト記号表（勤務時間帯）'!$C$6:$K$35,9,FALSE))</f>
        <v/>
      </c>
      <c r="AH53" s="463" t="str">
        <f>IF(AH52="","",VLOOKUP(AH52,'シフト記号表（勤務時間帯）'!$C$6:$K$35,9,FALSE))</f>
        <v/>
      </c>
      <c r="AI53" s="463" t="str">
        <f>IF(AI52="","",VLOOKUP(AI52,'シフト記号表（勤務時間帯）'!$C$6:$K$35,9,FALSE))</f>
        <v/>
      </c>
      <c r="AJ53" s="463" t="str">
        <f>IF(AJ52="","",VLOOKUP(AJ52,'シフト記号表（勤務時間帯）'!$C$6:$K$35,9,FALSE))</f>
        <v/>
      </c>
      <c r="AK53" s="463" t="str">
        <f>IF(AK52="","",VLOOKUP(AK52,'シフト記号表（勤務時間帯）'!$C$6:$K$35,9,FALSE))</f>
        <v/>
      </c>
      <c r="AL53" s="463" t="str">
        <f>IF(AL52="","",VLOOKUP(AL52,'シフト記号表（勤務時間帯）'!$C$6:$K$35,9,FALSE))</f>
        <v/>
      </c>
      <c r="AM53" s="464" t="str">
        <f>IF(AM52="","",VLOOKUP(AM52,'シフト記号表（勤務時間帯）'!$C$6:$K$35,9,FALSE))</f>
        <v/>
      </c>
      <c r="AN53" s="462" t="str">
        <f>IF(AN52="","",VLOOKUP(AN52,'シフト記号表（勤務時間帯）'!$C$6:$K$35,9,FALSE))</f>
        <v/>
      </c>
      <c r="AO53" s="463" t="str">
        <f>IF(AO52="","",VLOOKUP(AO52,'シフト記号表（勤務時間帯）'!$C$6:$K$35,9,FALSE))</f>
        <v/>
      </c>
      <c r="AP53" s="463" t="str">
        <f>IF(AP52="","",VLOOKUP(AP52,'シフト記号表（勤務時間帯）'!$C$6:$K$35,9,FALSE))</f>
        <v/>
      </c>
      <c r="AQ53" s="463" t="str">
        <f>IF(AQ52="","",VLOOKUP(AQ52,'シフト記号表（勤務時間帯）'!$C$6:$K$35,9,FALSE))</f>
        <v/>
      </c>
      <c r="AR53" s="463" t="str">
        <f>IF(AR52="","",VLOOKUP(AR52,'シフト記号表（勤務時間帯）'!$C$6:$K$35,9,FALSE))</f>
        <v/>
      </c>
      <c r="AS53" s="463" t="str">
        <f>IF(AS52="","",VLOOKUP(AS52,'シフト記号表（勤務時間帯）'!$C$6:$K$35,9,FALSE))</f>
        <v/>
      </c>
      <c r="AT53" s="464" t="str">
        <f>IF(AT52="","",VLOOKUP(AT52,'シフト記号表（勤務時間帯）'!$C$6:$K$35,9,FALSE))</f>
        <v/>
      </c>
      <c r="AU53" s="462" t="str">
        <f>IF(AU52="","",VLOOKUP(AU52,'シフト記号表（勤務時間帯）'!$C$6:$K$35,9,FALSE))</f>
        <v/>
      </c>
      <c r="AV53" s="463" t="str">
        <f>IF(AV52="","",VLOOKUP(AV52,'シフト記号表（勤務時間帯）'!$C$6:$K$35,9,FALSE))</f>
        <v/>
      </c>
      <c r="AW53" s="463" t="str">
        <f>IF(AW52="","",VLOOKUP(AW52,'シフト記号表（勤務時間帯）'!$C$6:$K$35,9,FALSE))</f>
        <v/>
      </c>
      <c r="AX53" s="1139">
        <f>IF($BB$3="４週",SUM(S53:AT53),IF($BB$3="暦月",SUM(S53:AW53),""))</f>
        <v>0</v>
      </c>
      <c r="AY53" s="1140"/>
      <c r="AZ53" s="1141">
        <f>IF($BB$3="４週",AX53/4,IF($BB$3="暦月",'【標準様式1】勤務形態一覧（100名）'!AX53/('【標準様式1】勤務形態一覧（100名）'!$BB$8/7),""))</f>
        <v>0</v>
      </c>
      <c r="BA53" s="1142"/>
      <c r="BB53" s="1167"/>
      <c r="BC53" s="1168"/>
      <c r="BD53" s="1168"/>
      <c r="BE53" s="1168"/>
      <c r="BF53" s="1169"/>
    </row>
    <row r="54" spans="2:58" ht="20.25" customHeight="1" x14ac:dyDescent="0.3">
      <c r="B54" s="1176"/>
      <c r="C54" s="1184"/>
      <c r="D54" s="1185"/>
      <c r="E54" s="1186"/>
      <c r="F54" s="461">
        <f>C52</f>
        <v>0</v>
      </c>
      <c r="G54" s="1084"/>
      <c r="H54" s="1088"/>
      <c r="I54" s="1086"/>
      <c r="J54" s="1086"/>
      <c r="K54" s="1087"/>
      <c r="L54" s="1095"/>
      <c r="M54" s="1096"/>
      <c r="N54" s="1096"/>
      <c r="O54" s="1097"/>
      <c r="P54" s="1173" t="s">
        <v>217</v>
      </c>
      <c r="Q54" s="1174"/>
      <c r="R54" s="1175"/>
      <c r="S54" s="466" t="str">
        <f>IF(S52="","",VLOOKUP(S52,'シフト記号表（勤務時間帯）'!$C$6:$U$35,19,FALSE))</f>
        <v/>
      </c>
      <c r="T54" s="467" t="str">
        <f>IF(T52="","",VLOOKUP(T52,'シフト記号表（勤務時間帯）'!$C$6:$U$35,19,FALSE))</f>
        <v/>
      </c>
      <c r="U54" s="467" t="str">
        <f>IF(U52="","",VLOOKUP(U52,'シフト記号表（勤務時間帯）'!$C$6:$U$35,19,FALSE))</f>
        <v/>
      </c>
      <c r="V54" s="467" t="str">
        <f>IF(V52="","",VLOOKUP(V52,'シフト記号表（勤務時間帯）'!$C$6:$U$35,19,FALSE))</f>
        <v/>
      </c>
      <c r="W54" s="467" t="str">
        <f>IF(W52="","",VLOOKUP(W52,'シフト記号表（勤務時間帯）'!$C$6:$U$35,19,FALSE))</f>
        <v/>
      </c>
      <c r="X54" s="467" t="str">
        <f>IF(X52="","",VLOOKUP(X52,'シフト記号表（勤務時間帯）'!$C$6:$U$35,19,FALSE))</f>
        <v/>
      </c>
      <c r="Y54" s="468" t="str">
        <f>IF(Y52="","",VLOOKUP(Y52,'シフト記号表（勤務時間帯）'!$C$6:$U$35,19,FALSE))</f>
        <v/>
      </c>
      <c r="Z54" s="466" t="str">
        <f>IF(Z52="","",VLOOKUP(Z52,'シフト記号表（勤務時間帯）'!$C$6:$U$35,19,FALSE))</f>
        <v/>
      </c>
      <c r="AA54" s="467" t="str">
        <f>IF(AA52="","",VLOOKUP(AA52,'シフト記号表（勤務時間帯）'!$C$6:$U$35,19,FALSE))</f>
        <v/>
      </c>
      <c r="AB54" s="467" t="str">
        <f>IF(AB52="","",VLOOKUP(AB52,'シフト記号表（勤務時間帯）'!$C$6:$U$35,19,FALSE))</f>
        <v/>
      </c>
      <c r="AC54" s="467" t="str">
        <f>IF(AC52="","",VLOOKUP(AC52,'シフト記号表（勤務時間帯）'!$C$6:$U$35,19,FALSE))</f>
        <v/>
      </c>
      <c r="AD54" s="467" t="str">
        <f>IF(AD52="","",VLOOKUP(AD52,'シフト記号表（勤務時間帯）'!$C$6:$U$35,19,FALSE))</f>
        <v/>
      </c>
      <c r="AE54" s="467" t="str">
        <f>IF(AE52="","",VLOOKUP(AE52,'シフト記号表（勤務時間帯）'!$C$6:$U$35,19,FALSE))</f>
        <v/>
      </c>
      <c r="AF54" s="468" t="str">
        <f>IF(AF52="","",VLOOKUP(AF52,'シフト記号表（勤務時間帯）'!$C$6:$U$35,19,FALSE))</f>
        <v/>
      </c>
      <c r="AG54" s="466" t="str">
        <f>IF(AG52="","",VLOOKUP(AG52,'シフト記号表（勤務時間帯）'!$C$6:$U$35,19,FALSE))</f>
        <v/>
      </c>
      <c r="AH54" s="467" t="str">
        <f>IF(AH52="","",VLOOKUP(AH52,'シフト記号表（勤務時間帯）'!$C$6:$U$35,19,FALSE))</f>
        <v/>
      </c>
      <c r="AI54" s="467" t="str">
        <f>IF(AI52="","",VLOOKUP(AI52,'シフト記号表（勤務時間帯）'!$C$6:$U$35,19,FALSE))</f>
        <v/>
      </c>
      <c r="AJ54" s="467" t="str">
        <f>IF(AJ52="","",VLOOKUP(AJ52,'シフト記号表（勤務時間帯）'!$C$6:$U$35,19,FALSE))</f>
        <v/>
      </c>
      <c r="AK54" s="467" t="str">
        <f>IF(AK52="","",VLOOKUP(AK52,'シフト記号表（勤務時間帯）'!$C$6:$U$35,19,FALSE))</f>
        <v/>
      </c>
      <c r="AL54" s="467" t="str">
        <f>IF(AL52="","",VLOOKUP(AL52,'シフト記号表（勤務時間帯）'!$C$6:$U$35,19,FALSE))</f>
        <v/>
      </c>
      <c r="AM54" s="468" t="str">
        <f>IF(AM52="","",VLOOKUP(AM52,'シフト記号表（勤務時間帯）'!$C$6:$U$35,19,FALSE))</f>
        <v/>
      </c>
      <c r="AN54" s="466" t="str">
        <f>IF(AN52="","",VLOOKUP(AN52,'シフト記号表（勤務時間帯）'!$C$6:$U$35,19,FALSE))</f>
        <v/>
      </c>
      <c r="AO54" s="467" t="str">
        <f>IF(AO52="","",VLOOKUP(AO52,'シフト記号表（勤務時間帯）'!$C$6:$U$35,19,FALSE))</f>
        <v/>
      </c>
      <c r="AP54" s="467" t="str">
        <f>IF(AP52="","",VLOOKUP(AP52,'シフト記号表（勤務時間帯）'!$C$6:$U$35,19,FALSE))</f>
        <v/>
      </c>
      <c r="AQ54" s="467" t="str">
        <f>IF(AQ52="","",VLOOKUP(AQ52,'シフト記号表（勤務時間帯）'!$C$6:$U$35,19,FALSE))</f>
        <v/>
      </c>
      <c r="AR54" s="467" t="str">
        <f>IF(AR52="","",VLOOKUP(AR52,'シフト記号表（勤務時間帯）'!$C$6:$U$35,19,FALSE))</f>
        <v/>
      </c>
      <c r="AS54" s="467" t="str">
        <f>IF(AS52="","",VLOOKUP(AS52,'シフト記号表（勤務時間帯）'!$C$6:$U$35,19,FALSE))</f>
        <v/>
      </c>
      <c r="AT54" s="468" t="str">
        <f>IF(AT52="","",VLOOKUP(AT52,'シフト記号表（勤務時間帯）'!$C$6:$U$35,19,FALSE))</f>
        <v/>
      </c>
      <c r="AU54" s="466" t="str">
        <f>IF(AU52="","",VLOOKUP(AU52,'シフト記号表（勤務時間帯）'!$C$6:$U$35,19,FALSE))</f>
        <v/>
      </c>
      <c r="AV54" s="467" t="str">
        <f>IF(AV52="","",VLOOKUP(AV52,'シフト記号表（勤務時間帯）'!$C$6:$U$35,19,FALSE))</f>
        <v/>
      </c>
      <c r="AW54" s="467" t="str">
        <f>IF(AW52="","",VLOOKUP(AW52,'シフト記号表（勤務時間帯）'!$C$6:$U$35,19,FALSE))</f>
        <v/>
      </c>
      <c r="AX54" s="1146">
        <f>IF($BB$3="４週",SUM(S54:AT54),IF($BB$3="暦月",SUM(S54:AW54),""))</f>
        <v>0</v>
      </c>
      <c r="AY54" s="1147"/>
      <c r="AZ54" s="1148">
        <f>IF($BB$3="４週",AX54/4,IF($BB$3="暦月",'【標準様式1】勤務形態一覧（100名）'!AX54/('【標準様式1】勤務形態一覧（100名）'!$BB$8/7),""))</f>
        <v>0</v>
      </c>
      <c r="BA54" s="1149"/>
      <c r="BB54" s="1170"/>
      <c r="BC54" s="1171"/>
      <c r="BD54" s="1171"/>
      <c r="BE54" s="1171"/>
      <c r="BF54" s="1172"/>
    </row>
    <row r="55" spans="2:58" ht="20.25" customHeight="1" x14ac:dyDescent="0.3">
      <c r="B55" s="1176">
        <f>B52+1</f>
        <v>12</v>
      </c>
      <c r="C55" s="1178"/>
      <c r="D55" s="1179"/>
      <c r="E55" s="1180"/>
      <c r="F55" s="469"/>
      <c r="G55" s="1082"/>
      <c r="H55" s="1085"/>
      <c r="I55" s="1086"/>
      <c r="J55" s="1086"/>
      <c r="K55" s="1087"/>
      <c r="L55" s="1089"/>
      <c r="M55" s="1090"/>
      <c r="N55" s="1090"/>
      <c r="O55" s="1091"/>
      <c r="P55" s="1098" t="s">
        <v>215</v>
      </c>
      <c r="Q55" s="1099"/>
      <c r="R55" s="1100"/>
      <c r="S55" s="512"/>
      <c r="T55" s="513"/>
      <c r="U55" s="513"/>
      <c r="V55" s="513"/>
      <c r="W55" s="513"/>
      <c r="X55" s="513"/>
      <c r="Y55" s="514"/>
      <c r="Z55" s="512"/>
      <c r="AA55" s="513"/>
      <c r="AB55" s="513"/>
      <c r="AC55" s="513"/>
      <c r="AD55" s="513"/>
      <c r="AE55" s="513"/>
      <c r="AF55" s="514"/>
      <c r="AG55" s="512"/>
      <c r="AH55" s="513"/>
      <c r="AI55" s="513"/>
      <c r="AJ55" s="513"/>
      <c r="AK55" s="513"/>
      <c r="AL55" s="513"/>
      <c r="AM55" s="514"/>
      <c r="AN55" s="512"/>
      <c r="AO55" s="513"/>
      <c r="AP55" s="513"/>
      <c r="AQ55" s="513"/>
      <c r="AR55" s="513"/>
      <c r="AS55" s="513"/>
      <c r="AT55" s="514"/>
      <c r="AU55" s="512"/>
      <c r="AV55" s="513"/>
      <c r="AW55" s="513"/>
      <c r="AX55" s="1295"/>
      <c r="AY55" s="1296"/>
      <c r="AZ55" s="1297"/>
      <c r="BA55" s="1298"/>
      <c r="BB55" s="1131"/>
      <c r="BC55" s="1090"/>
      <c r="BD55" s="1090"/>
      <c r="BE55" s="1090"/>
      <c r="BF55" s="1091"/>
    </row>
    <row r="56" spans="2:58" ht="20.25" customHeight="1" x14ac:dyDescent="0.3">
      <c r="B56" s="1176"/>
      <c r="C56" s="1181"/>
      <c r="D56" s="1182"/>
      <c r="E56" s="1183"/>
      <c r="F56" s="461"/>
      <c r="G56" s="1083"/>
      <c r="H56" s="1088"/>
      <c r="I56" s="1086"/>
      <c r="J56" s="1086"/>
      <c r="K56" s="1087"/>
      <c r="L56" s="1092"/>
      <c r="M56" s="1093"/>
      <c r="N56" s="1093"/>
      <c r="O56" s="1094"/>
      <c r="P56" s="1136" t="s">
        <v>216</v>
      </c>
      <c r="Q56" s="1137"/>
      <c r="R56" s="1138"/>
      <c r="S56" s="462" t="str">
        <f>IF(S55="","",VLOOKUP(S55,'シフト記号表（勤務時間帯）'!$C$6:$K$35,9,FALSE))</f>
        <v/>
      </c>
      <c r="T56" s="463" t="str">
        <f>IF(T55="","",VLOOKUP(T55,'シフト記号表（勤務時間帯）'!$C$6:$K$35,9,FALSE))</f>
        <v/>
      </c>
      <c r="U56" s="463" t="str">
        <f>IF(U55="","",VLOOKUP(U55,'シフト記号表（勤務時間帯）'!$C$6:$K$35,9,FALSE))</f>
        <v/>
      </c>
      <c r="V56" s="463" t="str">
        <f>IF(V55="","",VLOOKUP(V55,'シフト記号表（勤務時間帯）'!$C$6:$K$35,9,FALSE))</f>
        <v/>
      </c>
      <c r="W56" s="463" t="str">
        <f>IF(W55="","",VLOOKUP(W55,'シフト記号表（勤務時間帯）'!$C$6:$K$35,9,FALSE))</f>
        <v/>
      </c>
      <c r="X56" s="463" t="str">
        <f>IF(X55="","",VLOOKUP(X55,'シフト記号表（勤務時間帯）'!$C$6:$K$35,9,FALSE))</f>
        <v/>
      </c>
      <c r="Y56" s="464" t="str">
        <f>IF(Y55="","",VLOOKUP(Y55,'シフト記号表（勤務時間帯）'!$C$6:$K$35,9,FALSE))</f>
        <v/>
      </c>
      <c r="Z56" s="462" t="str">
        <f>IF(Z55="","",VLOOKUP(Z55,'シフト記号表（勤務時間帯）'!$C$6:$K$35,9,FALSE))</f>
        <v/>
      </c>
      <c r="AA56" s="463" t="str">
        <f>IF(AA55="","",VLOOKUP(AA55,'シフト記号表（勤務時間帯）'!$C$6:$K$35,9,FALSE))</f>
        <v/>
      </c>
      <c r="AB56" s="463" t="str">
        <f>IF(AB55="","",VLOOKUP(AB55,'シフト記号表（勤務時間帯）'!$C$6:$K$35,9,FALSE))</f>
        <v/>
      </c>
      <c r="AC56" s="463" t="str">
        <f>IF(AC55="","",VLOOKUP(AC55,'シフト記号表（勤務時間帯）'!$C$6:$K$35,9,FALSE))</f>
        <v/>
      </c>
      <c r="AD56" s="463" t="str">
        <f>IF(AD55="","",VLOOKUP(AD55,'シフト記号表（勤務時間帯）'!$C$6:$K$35,9,FALSE))</f>
        <v/>
      </c>
      <c r="AE56" s="463" t="str">
        <f>IF(AE55="","",VLOOKUP(AE55,'シフト記号表（勤務時間帯）'!$C$6:$K$35,9,FALSE))</f>
        <v/>
      </c>
      <c r="AF56" s="464" t="str">
        <f>IF(AF55="","",VLOOKUP(AF55,'シフト記号表（勤務時間帯）'!$C$6:$K$35,9,FALSE))</f>
        <v/>
      </c>
      <c r="AG56" s="462" t="str">
        <f>IF(AG55="","",VLOOKUP(AG55,'シフト記号表（勤務時間帯）'!$C$6:$K$35,9,FALSE))</f>
        <v/>
      </c>
      <c r="AH56" s="463" t="str">
        <f>IF(AH55="","",VLOOKUP(AH55,'シフト記号表（勤務時間帯）'!$C$6:$K$35,9,FALSE))</f>
        <v/>
      </c>
      <c r="AI56" s="463" t="str">
        <f>IF(AI55="","",VLOOKUP(AI55,'シフト記号表（勤務時間帯）'!$C$6:$K$35,9,FALSE))</f>
        <v/>
      </c>
      <c r="AJ56" s="463" t="str">
        <f>IF(AJ55="","",VLOOKUP(AJ55,'シフト記号表（勤務時間帯）'!$C$6:$K$35,9,FALSE))</f>
        <v/>
      </c>
      <c r="AK56" s="463" t="str">
        <f>IF(AK55="","",VLOOKUP(AK55,'シフト記号表（勤務時間帯）'!$C$6:$K$35,9,FALSE))</f>
        <v/>
      </c>
      <c r="AL56" s="463" t="str">
        <f>IF(AL55="","",VLOOKUP(AL55,'シフト記号表（勤務時間帯）'!$C$6:$K$35,9,FALSE))</f>
        <v/>
      </c>
      <c r="AM56" s="464" t="str">
        <f>IF(AM55="","",VLOOKUP(AM55,'シフト記号表（勤務時間帯）'!$C$6:$K$35,9,FALSE))</f>
        <v/>
      </c>
      <c r="AN56" s="462" t="str">
        <f>IF(AN55="","",VLOOKUP(AN55,'シフト記号表（勤務時間帯）'!$C$6:$K$35,9,FALSE))</f>
        <v/>
      </c>
      <c r="AO56" s="463" t="str">
        <f>IF(AO55="","",VLOOKUP(AO55,'シフト記号表（勤務時間帯）'!$C$6:$K$35,9,FALSE))</f>
        <v/>
      </c>
      <c r="AP56" s="463" t="str">
        <f>IF(AP55="","",VLOOKUP(AP55,'シフト記号表（勤務時間帯）'!$C$6:$K$35,9,FALSE))</f>
        <v/>
      </c>
      <c r="AQ56" s="463" t="str">
        <f>IF(AQ55="","",VLOOKUP(AQ55,'シフト記号表（勤務時間帯）'!$C$6:$K$35,9,FALSE))</f>
        <v/>
      </c>
      <c r="AR56" s="463" t="str">
        <f>IF(AR55="","",VLOOKUP(AR55,'シフト記号表（勤務時間帯）'!$C$6:$K$35,9,FALSE))</f>
        <v/>
      </c>
      <c r="AS56" s="463" t="str">
        <f>IF(AS55="","",VLOOKUP(AS55,'シフト記号表（勤務時間帯）'!$C$6:$K$35,9,FALSE))</f>
        <v/>
      </c>
      <c r="AT56" s="464" t="str">
        <f>IF(AT55="","",VLOOKUP(AT55,'シフト記号表（勤務時間帯）'!$C$6:$K$35,9,FALSE))</f>
        <v/>
      </c>
      <c r="AU56" s="462" t="str">
        <f>IF(AU55="","",VLOOKUP(AU55,'シフト記号表（勤務時間帯）'!$C$6:$K$35,9,FALSE))</f>
        <v/>
      </c>
      <c r="AV56" s="463" t="str">
        <f>IF(AV55="","",VLOOKUP(AV55,'シフト記号表（勤務時間帯）'!$C$6:$K$35,9,FALSE))</f>
        <v/>
      </c>
      <c r="AW56" s="463" t="str">
        <f>IF(AW55="","",VLOOKUP(AW55,'シフト記号表（勤務時間帯）'!$C$6:$K$35,9,FALSE))</f>
        <v/>
      </c>
      <c r="AX56" s="1139">
        <f>IF($BB$3="４週",SUM(S56:AT56),IF($BB$3="暦月",SUM(S56:AW56),""))</f>
        <v>0</v>
      </c>
      <c r="AY56" s="1140"/>
      <c r="AZ56" s="1141">
        <f>IF($BB$3="４週",AX56/4,IF($BB$3="暦月",'【標準様式1】勤務形態一覧（100名）'!AX56/('【標準様式1】勤務形態一覧（100名）'!$BB$8/7),""))</f>
        <v>0</v>
      </c>
      <c r="BA56" s="1142"/>
      <c r="BB56" s="1132"/>
      <c r="BC56" s="1093"/>
      <c r="BD56" s="1093"/>
      <c r="BE56" s="1093"/>
      <c r="BF56" s="1094"/>
    </row>
    <row r="57" spans="2:58" ht="20.25" customHeight="1" x14ac:dyDescent="0.3">
      <c r="B57" s="1176"/>
      <c r="C57" s="1184"/>
      <c r="D57" s="1185"/>
      <c r="E57" s="1186"/>
      <c r="F57" s="461">
        <f>C55</f>
        <v>0</v>
      </c>
      <c r="G57" s="1084"/>
      <c r="H57" s="1088"/>
      <c r="I57" s="1086"/>
      <c r="J57" s="1086"/>
      <c r="K57" s="1087"/>
      <c r="L57" s="1095"/>
      <c r="M57" s="1096"/>
      <c r="N57" s="1096"/>
      <c r="O57" s="1097"/>
      <c r="P57" s="1173" t="s">
        <v>217</v>
      </c>
      <c r="Q57" s="1174"/>
      <c r="R57" s="1175"/>
      <c r="S57" s="466" t="str">
        <f>IF(S55="","",VLOOKUP(S55,'シフト記号表（勤務時間帯）'!$C$6:$U$35,19,FALSE))</f>
        <v/>
      </c>
      <c r="T57" s="467" t="str">
        <f>IF(T55="","",VLOOKUP(T55,'シフト記号表（勤務時間帯）'!$C$6:$U$35,19,FALSE))</f>
        <v/>
      </c>
      <c r="U57" s="467" t="str">
        <f>IF(U55="","",VLOOKUP(U55,'シフト記号表（勤務時間帯）'!$C$6:$U$35,19,FALSE))</f>
        <v/>
      </c>
      <c r="V57" s="467" t="str">
        <f>IF(V55="","",VLOOKUP(V55,'シフト記号表（勤務時間帯）'!$C$6:$U$35,19,FALSE))</f>
        <v/>
      </c>
      <c r="W57" s="467" t="str">
        <f>IF(W55="","",VLOOKUP(W55,'シフト記号表（勤務時間帯）'!$C$6:$U$35,19,FALSE))</f>
        <v/>
      </c>
      <c r="X57" s="467" t="str">
        <f>IF(X55="","",VLOOKUP(X55,'シフト記号表（勤務時間帯）'!$C$6:$U$35,19,FALSE))</f>
        <v/>
      </c>
      <c r="Y57" s="468" t="str">
        <f>IF(Y55="","",VLOOKUP(Y55,'シフト記号表（勤務時間帯）'!$C$6:$U$35,19,FALSE))</f>
        <v/>
      </c>
      <c r="Z57" s="466" t="str">
        <f>IF(Z55="","",VLOOKUP(Z55,'シフト記号表（勤務時間帯）'!$C$6:$U$35,19,FALSE))</f>
        <v/>
      </c>
      <c r="AA57" s="467" t="str">
        <f>IF(AA55="","",VLOOKUP(AA55,'シフト記号表（勤務時間帯）'!$C$6:$U$35,19,FALSE))</f>
        <v/>
      </c>
      <c r="AB57" s="467" t="str">
        <f>IF(AB55="","",VLOOKUP(AB55,'シフト記号表（勤務時間帯）'!$C$6:$U$35,19,FALSE))</f>
        <v/>
      </c>
      <c r="AC57" s="467" t="str">
        <f>IF(AC55="","",VLOOKUP(AC55,'シフト記号表（勤務時間帯）'!$C$6:$U$35,19,FALSE))</f>
        <v/>
      </c>
      <c r="AD57" s="467" t="str">
        <f>IF(AD55="","",VLOOKUP(AD55,'シフト記号表（勤務時間帯）'!$C$6:$U$35,19,FALSE))</f>
        <v/>
      </c>
      <c r="AE57" s="467" t="str">
        <f>IF(AE55="","",VLOOKUP(AE55,'シフト記号表（勤務時間帯）'!$C$6:$U$35,19,FALSE))</f>
        <v/>
      </c>
      <c r="AF57" s="468" t="str">
        <f>IF(AF55="","",VLOOKUP(AF55,'シフト記号表（勤務時間帯）'!$C$6:$U$35,19,FALSE))</f>
        <v/>
      </c>
      <c r="AG57" s="466" t="str">
        <f>IF(AG55="","",VLOOKUP(AG55,'シフト記号表（勤務時間帯）'!$C$6:$U$35,19,FALSE))</f>
        <v/>
      </c>
      <c r="AH57" s="467" t="str">
        <f>IF(AH55="","",VLOOKUP(AH55,'シフト記号表（勤務時間帯）'!$C$6:$U$35,19,FALSE))</f>
        <v/>
      </c>
      <c r="AI57" s="467" t="str">
        <f>IF(AI55="","",VLOOKUP(AI55,'シフト記号表（勤務時間帯）'!$C$6:$U$35,19,FALSE))</f>
        <v/>
      </c>
      <c r="AJ57" s="467" t="str">
        <f>IF(AJ55="","",VLOOKUP(AJ55,'シフト記号表（勤務時間帯）'!$C$6:$U$35,19,FALSE))</f>
        <v/>
      </c>
      <c r="AK57" s="467" t="str">
        <f>IF(AK55="","",VLOOKUP(AK55,'シフト記号表（勤務時間帯）'!$C$6:$U$35,19,FALSE))</f>
        <v/>
      </c>
      <c r="AL57" s="467" t="str">
        <f>IF(AL55="","",VLOOKUP(AL55,'シフト記号表（勤務時間帯）'!$C$6:$U$35,19,FALSE))</f>
        <v/>
      </c>
      <c r="AM57" s="468" t="str">
        <f>IF(AM55="","",VLOOKUP(AM55,'シフト記号表（勤務時間帯）'!$C$6:$U$35,19,FALSE))</f>
        <v/>
      </c>
      <c r="AN57" s="466" t="str">
        <f>IF(AN55="","",VLOOKUP(AN55,'シフト記号表（勤務時間帯）'!$C$6:$U$35,19,FALSE))</f>
        <v/>
      </c>
      <c r="AO57" s="467" t="str">
        <f>IF(AO55="","",VLOOKUP(AO55,'シフト記号表（勤務時間帯）'!$C$6:$U$35,19,FALSE))</f>
        <v/>
      </c>
      <c r="AP57" s="467" t="str">
        <f>IF(AP55="","",VLOOKUP(AP55,'シフト記号表（勤務時間帯）'!$C$6:$U$35,19,FALSE))</f>
        <v/>
      </c>
      <c r="AQ57" s="467" t="str">
        <f>IF(AQ55="","",VLOOKUP(AQ55,'シフト記号表（勤務時間帯）'!$C$6:$U$35,19,FALSE))</f>
        <v/>
      </c>
      <c r="AR57" s="467" t="str">
        <f>IF(AR55="","",VLOOKUP(AR55,'シフト記号表（勤務時間帯）'!$C$6:$U$35,19,FALSE))</f>
        <v/>
      </c>
      <c r="AS57" s="467" t="str">
        <f>IF(AS55="","",VLOOKUP(AS55,'シフト記号表（勤務時間帯）'!$C$6:$U$35,19,FALSE))</f>
        <v/>
      </c>
      <c r="AT57" s="468" t="str">
        <f>IF(AT55="","",VLOOKUP(AT55,'シフト記号表（勤務時間帯）'!$C$6:$U$35,19,FALSE))</f>
        <v/>
      </c>
      <c r="AU57" s="466" t="str">
        <f>IF(AU55="","",VLOOKUP(AU55,'シフト記号表（勤務時間帯）'!$C$6:$U$35,19,FALSE))</f>
        <v/>
      </c>
      <c r="AV57" s="467" t="str">
        <f>IF(AV55="","",VLOOKUP(AV55,'シフト記号表（勤務時間帯）'!$C$6:$U$35,19,FALSE))</f>
        <v/>
      </c>
      <c r="AW57" s="467" t="str">
        <f>IF(AW55="","",VLOOKUP(AW55,'シフト記号表（勤務時間帯）'!$C$6:$U$35,19,FALSE))</f>
        <v/>
      </c>
      <c r="AX57" s="1146">
        <f>IF($BB$3="４週",SUM(S57:AT57),IF($BB$3="暦月",SUM(S57:AW57),""))</f>
        <v>0</v>
      </c>
      <c r="AY57" s="1147"/>
      <c r="AZ57" s="1148">
        <f>IF($BB$3="４週",AX57/4,IF($BB$3="暦月",'【標準様式1】勤務形態一覧（100名）'!AX57/('【標準様式1】勤務形態一覧（100名）'!$BB$8/7),""))</f>
        <v>0</v>
      </c>
      <c r="BA57" s="1149"/>
      <c r="BB57" s="1192"/>
      <c r="BC57" s="1096"/>
      <c r="BD57" s="1096"/>
      <c r="BE57" s="1096"/>
      <c r="BF57" s="1097"/>
    </row>
    <row r="58" spans="2:58" ht="20.25" customHeight="1" x14ac:dyDescent="0.3">
      <c r="B58" s="1176">
        <f>B55+1</f>
        <v>13</v>
      </c>
      <c r="C58" s="1178"/>
      <c r="D58" s="1179"/>
      <c r="E58" s="1180"/>
      <c r="F58" s="469"/>
      <c r="G58" s="1082"/>
      <c r="H58" s="1085"/>
      <c r="I58" s="1086"/>
      <c r="J58" s="1086"/>
      <c r="K58" s="1087"/>
      <c r="L58" s="1089"/>
      <c r="M58" s="1090"/>
      <c r="N58" s="1090"/>
      <c r="O58" s="1091"/>
      <c r="P58" s="1098" t="s">
        <v>215</v>
      </c>
      <c r="Q58" s="1099"/>
      <c r="R58" s="1100"/>
      <c r="S58" s="512"/>
      <c r="T58" s="513"/>
      <c r="U58" s="513"/>
      <c r="V58" s="513"/>
      <c r="W58" s="513"/>
      <c r="X58" s="513"/>
      <c r="Y58" s="514"/>
      <c r="Z58" s="512"/>
      <c r="AA58" s="513"/>
      <c r="AB58" s="513"/>
      <c r="AC58" s="513"/>
      <c r="AD58" s="513"/>
      <c r="AE58" s="513"/>
      <c r="AF58" s="514"/>
      <c r="AG58" s="512"/>
      <c r="AH58" s="513"/>
      <c r="AI58" s="513"/>
      <c r="AJ58" s="513"/>
      <c r="AK58" s="513"/>
      <c r="AL58" s="513"/>
      <c r="AM58" s="514"/>
      <c r="AN58" s="512"/>
      <c r="AO58" s="513"/>
      <c r="AP58" s="513"/>
      <c r="AQ58" s="513"/>
      <c r="AR58" s="513"/>
      <c r="AS58" s="513"/>
      <c r="AT58" s="514"/>
      <c r="AU58" s="512"/>
      <c r="AV58" s="513"/>
      <c r="AW58" s="513"/>
      <c r="AX58" s="1295"/>
      <c r="AY58" s="1296"/>
      <c r="AZ58" s="1297"/>
      <c r="BA58" s="1298"/>
      <c r="BB58" s="1131"/>
      <c r="BC58" s="1090"/>
      <c r="BD58" s="1090"/>
      <c r="BE58" s="1090"/>
      <c r="BF58" s="1091"/>
    </row>
    <row r="59" spans="2:58" ht="20.25" customHeight="1" x14ac:dyDescent="0.3">
      <c r="B59" s="1176"/>
      <c r="C59" s="1181"/>
      <c r="D59" s="1182"/>
      <c r="E59" s="1183"/>
      <c r="F59" s="461"/>
      <c r="G59" s="1083"/>
      <c r="H59" s="1088"/>
      <c r="I59" s="1086"/>
      <c r="J59" s="1086"/>
      <c r="K59" s="1087"/>
      <c r="L59" s="1092"/>
      <c r="M59" s="1093"/>
      <c r="N59" s="1093"/>
      <c r="O59" s="1094"/>
      <c r="P59" s="1136" t="s">
        <v>216</v>
      </c>
      <c r="Q59" s="1137"/>
      <c r="R59" s="1138"/>
      <c r="S59" s="462" t="str">
        <f>IF(S58="","",VLOOKUP(S58,'シフト記号表（勤務時間帯）'!$C$6:$K$35,9,FALSE))</f>
        <v/>
      </c>
      <c r="T59" s="463" t="str">
        <f>IF(T58="","",VLOOKUP(T58,'シフト記号表（勤務時間帯）'!$C$6:$K$35,9,FALSE))</f>
        <v/>
      </c>
      <c r="U59" s="463" t="str">
        <f>IF(U58="","",VLOOKUP(U58,'シフト記号表（勤務時間帯）'!$C$6:$K$35,9,FALSE))</f>
        <v/>
      </c>
      <c r="V59" s="463" t="str">
        <f>IF(V58="","",VLOOKUP(V58,'シフト記号表（勤務時間帯）'!$C$6:$K$35,9,FALSE))</f>
        <v/>
      </c>
      <c r="W59" s="463" t="str">
        <f>IF(W58="","",VLOOKUP(W58,'シフト記号表（勤務時間帯）'!$C$6:$K$35,9,FALSE))</f>
        <v/>
      </c>
      <c r="X59" s="463" t="str">
        <f>IF(X58="","",VLOOKUP(X58,'シフト記号表（勤務時間帯）'!$C$6:$K$35,9,FALSE))</f>
        <v/>
      </c>
      <c r="Y59" s="464" t="str">
        <f>IF(Y58="","",VLOOKUP(Y58,'シフト記号表（勤務時間帯）'!$C$6:$K$35,9,FALSE))</f>
        <v/>
      </c>
      <c r="Z59" s="462" t="str">
        <f>IF(Z58="","",VLOOKUP(Z58,'シフト記号表（勤務時間帯）'!$C$6:$K$35,9,FALSE))</f>
        <v/>
      </c>
      <c r="AA59" s="463" t="str">
        <f>IF(AA58="","",VLOOKUP(AA58,'シフト記号表（勤務時間帯）'!$C$6:$K$35,9,FALSE))</f>
        <v/>
      </c>
      <c r="AB59" s="463" t="str">
        <f>IF(AB58="","",VLOOKUP(AB58,'シフト記号表（勤務時間帯）'!$C$6:$K$35,9,FALSE))</f>
        <v/>
      </c>
      <c r="AC59" s="463" t="str">
        <f>IF(AC58="","",VLOOKUP(AC58,'シフト記号表（勤務時間帯）'!$C$6:$K$35,9,FALSE))</f>
        <v/>
      </c>
      <c r="AD59" s="463" t="str">
        <f>IF(AD58="","",VLOOKUP(AD58,'シフト記号表（勤務時間帯）'!$C$6:$K$35,9,FALSE))</f>
        <v/>
      </c>
      <c r="AE59" s="463" t="str">
        <f>IF(AE58="","",VLOOKUP(AE58,'シフト記号表（勤務時間帯）'!$C$6:$K$35,9,FALSE))</f>
        <v/>
      </c>
      <c r="AF59" s="464" t="str">
        <f>IF(AF58="","",VLOOKUP(AF58,'シフト記号表（勤務時間帯）'!$C$6:$K$35,9,FALSE))</f>
        <v/>
      </c>
      <c r="AG59" s="462" t="str">
        <f>IF(AG58="","",VLOOKUP(AG58,'シフト記号表（勤務時間帯）'!$C$6:$K$35,9,FALSE))</f>
        <v/>
      </c>
      <c r="AH59" s="463" t="str">
        <f>IF(AH58="","",VLOOKUP(AH58,'シフト記号表（勤務時間帯）'!$C$6:$K$35,9,FALSE))</f>
        <v/>
      </c>
      <c r="AI59" s="463" t="str">
        <f>IF(AI58="","",VLOOKUP(AI58,'シフト記号表（勤務時間帯）'!$C$6:$K$35,9,FALSE))</f>
        <v/>
      </c>
      <c r="AJ59" s="463" t="str">
        <f>IF(AJ58="","",VLOOKUP(AJ58,'シフト記号表（勤務時間帯）'!$C$6:$K$35,9,FALSE))</f>
        <v/>
      </c>
      <c r="AK59" s="463" t="str">
        <f>IF(AK58="","",VLOOKUP(AK58,'シフト記号表（勤務時間帯）'!$C$6:$K$35,9,FALSE))</f>
        <v/>
      </c>
      <c r="AL59" s="463" t="str">
        <f>IF(AL58="","",VLOOKUP(AL58,'シフト記号表（勤務時間帯）'!$C$6:$K$35,9,FALSE))</f>
        <v/>
      </c>
      <c r="AM59" s="464" t="str">
        <f>IF(AM58="","",VLOOKUP(AM58,'シフト記号表（勤務時間帯）'!$C$6:$K$35,9,FALSE))</f>
        <v/>
      </c>
      <c r="AN59" s="462" t="str">
        <f>IF(AN58="","",VLOOKUP(AN58,'シフト記号表（勤務時間帯）'!$C$6:$K$35,9,FALSE))</f>
        <v/>
      </c>
      <c r="AO59" s="463" t="str">
        <f>IF(AO58="","",VLOOKUP(AO58,'シフト記号表（勤務時間帯）'!$C$6:$K$35,9,FALSE))</f>
        <v/>
      </c>
      <c r="AP59" s="463" t="str">
        <f>IF(AP58="","",VLOOKUP(AP58,'シフト記号表（勤務時間帯）'!$C$6:$K$35,9,FALSE))</f>
        <v/>
      </c>
      <c r="AQ59" s="463" t="str">
        <f>IF(AQ58="","",VLOOKUP(AQ58,'シフト記号表（勤務時間帯）'!$C$6:$K$35,9,FALSE))</f>
        <v/>
      </c>
      <c r="AR59" s="463" t="str">
        <f>IF(AR58="","",VLOOKUP(AR58,'シフト記号表（勤務時間帯）'!$C$6:$K$35,9,FALSE))</f>
        <v/>
      </c>
      <c r="AS59" s="463" t="str">
        <f>IF(AS58="","",VLOOKUP(AS58,'シフト記号表（勤務時間帯）'!$C$6:$K$35,9,FALSE))</f>
        <v/>
      </c>
      <c r="AT59" s="464" t="str">
        <f>IF(AT58="","",VLOOKUP(AT58,'シフト記号表（勤務時間帯）'!$C$6:$K$35,9,FALSE))</f>
        <v/>
      </c>
      <c r="AU59" s="462" t="str">
        <f>IF(AU58="","",VLOOKUP(AU58,'シフト記号表（勤務時間帯）'!$C$6:$K$35,9,FALSE))</f>
        <v/>
      </c>
      <c r="AV59" s="463" t="str">
        <f>IF(AV58="","",VLOOKUP(AV58,'シフト記号表（勤務時間帯）'!$C$6:$K$35,9,FALSE))</f>
        <v/>
      </c>
      <c r="AW59" s="463" t="str">
        <f>IF(AW58="","",VLOOKUP(AW58,'シフト記号表（勤務時間帯）'!$C$6:$K$35,9,FALSE))</f>
        <v/>
      </c>
      <c r="AX59" s="1139">
        <f>IF($BB$3="４週",SUM(S59:AT59),IF($BB$3="暦月",SUM(S59:AW59),""))</f>
        <v>0</v>
      </c>
      <c r="AY59" s="1140"/>
      <c r="AZ59" s="1141">
        <f>IF($BB$3="４週",AX59/4,IF($BB$3="暦月",'【標準様式1】勤務形態一覧（100名）'!AX59/('【標準様式1】勤務形態一覧（100名）'!$BB$8/7),""))</f>
        <v>0</v>
      </c>
      <c r="BA59" s="1142"/>
      <c r="BB59" s="1132"/>
      <c r="BC59" s="1093"/>
      <c r="BD59" s="1093"/>
      <c r="BE59" s="1093"/>
      <c r="BF59" s="1094"/>
    </row>
    <row r="60" spans="2:58" ht="20.25" customHeight="1" x14ac:dyDescent="0.3">
      <c r="B60" s="1176"/>
      <c r="C60" s="1184"/>
      <c r="D60" s="1185"/>
      <c r="E60" s="1186"/>
      <c r="F60" s="515">
        <f>C58</f>
        <v>0</v>
      </c>
      <c r="G60" s="1084"/>
      <c r="H60" s="1088"/>
      <c r="I60" s="1086"/>
      <c r="J60" s="1086"/>
      <c r="K60" s="1087"/>
      <c r="L60" s="1095"/>
      <c r="M60" s="1096"/>
      <c r="N60" s="1096"/>
      <c r="O60" s="1097"/>
      <c r="P60" s="1173" t="s">
        <v>217</v>
      </c>
      <c r="Q60" s="1174"/>
      <c r="R60" s="1175"/>
      <c r="S60" s="466" t="str">
        <f>IF(S58="","",VLOOKUP(S58,'シフト記号表（勤務時間帯）'!$C$6:$U$35,19,FALSE))</f>
        <v/>
      </c>
      <c r="T60" s="467" t="str">
        <f>IF(T58="","",VLOOKUP(T58,'シフト記号表（勤務時間帯）'!$C$6:$U$35,19,FALSE))</f>
        <v/>
      </c>
      <c r="U60" s="467" t="str">
        <f>IF(U58="","",VLOOKUP(U58,'シフト記号表（勤務時間帯）'!$C$6:$U$35,19,FALSE))</f>
        <v/>
      </c>
      <c r="V60" s="467" t="str">
        <f>IF(V58="","",VLOOKUP(V58,'シフト記号表（勤務時間帯）'!$C$6:$U$35,19,FALSE))</f>
        <v/>
      </c>
      <c r="W60" s="467" t="str">
        <f>IF(W58="","",VLOOKUP(W58,'シフト記号表（勤務時間帯）'!$C$6:$U$35,19,FALSE))</f>
        <v/>
      </c>
      <c r="X60" s="467" t="str">
        <f>IF(X58="","",VLOOKUP(X58,'シフト記号表（勤務時間帯）'!$C$6:$U$35,19,FALSE))</f>
        <v/>
      </c>
      <c r="Y60" s="468" t="str">
        <f>IF(Y58="","",VLOOKUP(Y58,'シフト記号表（勤務時間帯）'!$C$6:$U$35,19,FALSE))</f>
        <v/>
      </c>
      <c r="Z60" s="466" t="str">
        <f>IF(Z58="","",VLOOKUP(Z58,'シフト記号表（勤務時間帯）'!$C$6:$U$35,19,FALSE))</f>
        <v/>
      </c>
      <c r="AA60" s="467" t="str">
        <f>IF(AA58="","",VLOOKUP(AA58,'シフト記号表（勤務時間帯）'!$C$6:$U$35,19,FALSE))</f>
        <v/>
      </c>
      <c r="AB60" s="467" t="str">
        <f>IF(AB58="","",VLOOKUP(AB58,'シフト記号表（勤務時間帯）'!$C$6:$U$35,19,FALSE))</f>
        <v/>
      </c>
      <c r="AC60" s="467" t="str">
        <f>IF(AC58="","",VLOOKUP(AC58,'シフト記号表（勤務時間帯）'!$C$6:$U$35,19,FALSE))</f>
        <v/>
      </c>
      <c r="AD60" s="467" t="str">
        <f>IF(AD58="","",VLOOKUP(AD58,'シフト記号表（勤務時間帯）'!$C$6:$U$35,19,FALSE))</f>
        <v/>
      </c>
      <c r="AE60" s="467" t="str">
        <f>IF(AE58="","",VLOOKUP(AE58,'シフト記号表（勤務時間帯）'!$C$6:$U$35,19,FALSE))</f>
        <v/>
      </c>
      <c r="AF60" s="468" t="str">
        <f>IF(AF58="","",VLOOKUP(AF58,'シフト記号表（勤務時間帯）'!$C$6:$U$35,19,FALSE))</f>
        <v/>
      </c>
      <c r="AG60" s="466" t="str">
        <f>IF(AG58="","",VLOOKUP(AG58,'シフト記号表（勤務時間帯）'!$C$6:$U$35,19,FALSE))</f>
        <v/>
      </c>
      <c r="AH60" s="467" t="str">
        <f>IF(AH58="","",VLOOKUP(AH58,'シフト記号表（勤務時間帯）'!$C$6:$U$35,19,FALSE))</f>
        <v/>
      </c>
      <c r="AI60" s="467" t="str">
        <f>IF(AI58="","",VLOOKUP(AI58,'シフト記号表（勤務時間帯）'!$C$6:$U$35,19,FALSE))</f>
        <v/>
      </c>
      <c r="AJ60" s="467" t="str">
        <f>IF(AJ58="","",VLOOKUP(AJ58,'シフト記号表（勤務時間帯）'!$C$6:$U$35,19,FALSE))</f>
        <v/>
      </c>
      <c r="AK60" s="467" t="str">
        <f>IF(AK58="","",VLOOKUP(AK58,'シフト記号表（勤務時間帯）'!$C$6:$U$35,19,FALSE))</f>
        <v/>
      </c>
      <c r="AL60" s="467" t="str">
        <f>IF(AL58="","",VLOOKUP(AL58,'シフト記号表（勤務時間帯）'!$C$6:$U$35,19,FALSE))</f>
        <v/>
      </c>
      <c r="AM60" s="468" t="str">
        <f>IF(AM58="","",VLOOKUP(AM58,'シフト記号表（勤務時間帯）'!$C$6:$U$35,19,FALSE))</f>
        <v/>
      </c>
      <c r="AN60" s="466" t="str">
        <f>IF(AN58="","",VLOOKUP(AN58,'シフト記号表（勤務時間帯）'!$C$6:$U$35,19,FALSE))</f>
        <v/>
      </c>
      <c r="AO60" s="467" t="str">
        <f>IF(AO58="","",VLOOKUP(AO58,'シフト記号表（勤務時間帯）'!$C$6:$U$35,19,FALSE))</f>
        <v/>
      </c>
      <c r="AP60" s="467" t="str">
        <f>IF(AP58="","",VLOOKUP(AP58,'シフト記号表（勤務時間帯）'!$C$6:$U$35,19,FALSE))</f>
        <v/>
      </c>
      <c r="AQ60" s="467" t="str">
        <f>IF(AQ58="","",VLOOKUP(AQ58,'シフト記号表（勤務時間帯）'!$C$6:$U$35,19,FALSE))</f>
        <v/>
      </c>
      <c r="AR60" s="467" t="str">
        <f>IF(AR58="","",VLOOKUP(AR58,'シフト記号表（勤務時間帯）'!$C$6:$U$35,19,FALSE))</f>
        <v/>
      </c>
      <c r="AS60" s="467" t="str">
        <f>IF(AS58="","",VLOOKUP(AS58,'シフト記号表（勤務時間帯）'!$C$6:$U$35,19,FALSE))</f>
        <v/>
      </c>
      <c r="AT60" s="468" t="str">
        <f>IF(AT58="","",VLOOKUP(AT58,'シフト記号表（勤務時間帯）'!$C$6:$U$35,19,FALSE))</f>
        <v/>
      </c>
      <c r="AU60" s="466" t="str">
        <f>IF(AU58="","",VLOOKUP(AU58,'シフト記号表（勤務時間帯）'!$C$6:$U$35,19,FALSE))</f>
        <v/>
      </c>
      <c r="AV60" s="467" t="str">
        <f>IF(AV58="","",VLOOKUP(AV58,'シフト記号表（勤務時間帯）'!$C$6:$U$35,19,FALSE))</f>
        <v/>
      </c>
      <c r="AW60" s="467" t="str">
        <f>IF(AW58="","",VLOOKUP(AW58,'シフト記号表（勤務時間帯）'!$C$6:$U$35,19,FALSE))</f>
        <v/>
      </c>
      <c r="AX60" s="1146">
        <f>IF($BB$3="４週",SUM(S60:AT60),IF($BB$3="暦月",SUM(S60:AW60),""))</f>
        <v>0</v>
      </c>
      <c r="AY60" s="1147"/>
      <c r="AZ60" s="1148">
        <f>IF($BB$3="４週",AX60/4,IF($BB$3="暦月",'【標準様式1】勤務形態一覧（100名）'!AX60/('【標準様式1】勤務形態一覧（100名）'!$BB$8/7),""))</f>
        <v>0</v>
      </c>
      <c r="BA60" s="1149"/>
      <c r="BB60" s="1192"/>
      <c r="BC60" s="1096"/>
      <c r="BD60" s="1096"/>
      <c r="BE60" s="1096"/>
      <c r="BF60" s="1097"/>
    </row>
    <row r="61" spans="2:58" ht="20.25" customHeight="1" x14ac:dyDescent="0.3">
      <c r="B61" s="1303">
        <f>B58+1</f>
        <v>14</v>
      </c>
      <c r="C61" s="1181"/>
      <c r="D61" s="1182"/>
      <c r="E61" s="1183"/>
      <c r="F61" s="516"/>
      <c r="G61" s="1304"/>
      <c r="H61" s="1305"/>
      <c r="I61" s="1306"/>
      <c r="J61" s="1306"/>
      <c r="K61" s="1307"/>
      <c r="L61" s="1092"/>
      <c r="M61" s="1093"/>
      <c r="N61" s="1093"/>
      <c r="O61" s="1094"/>
      <c r="P61" s="1308" t="s">
        <v>215</v>
      </c>
      <c r="Q61" s="1309"/>
      <c r="R61" s="1310"/>
      <c r="S61" s="512"/>
      <c r="T61" s="513"/>
      <c r="U61" s="513"/>
      <c r="V61" s="513"/>
      <c r="W61" s="513"/>
      <c r="X61" s="513"/>
      <c r="Y61" s="514"/>
      <c r="Z61" s="512"/>
      <c r="AA61" s="513"/>
      <c r="AB61" s="513"/>
      <c r="AC61" s="513"/>
      <c r="AD61" s="513"/>
      <c r="AE61" s="513"/>
      <c r="AF61" s="514"/>
      <c r="AG61" s="512"/>
      <c r="AH61" s="513"/>
      <c r="AI61" s="513"/>
      <c r="AJ61" s="513"/>
      <c r="AK61" s="513"/>
      <c r="AL61" s="513"/>
      <c r="AM61" s="514"/>
      <c r="AN61" s="512"/>
      <c r="AO61" s="513"/>
      <c r="AP61" s="513"/>
      <c r="AQ61" s="513"/>
      <c r="AR61" s="513"/>
      <c r="AS61" s="513"/>
      <c r="AT61" s="514"/>
      <c r="AU61" s="512"/>
      <c r="AV61" s="513"/>
      <c r="AW61" s="513"/>
      <c r="AX61" s="1299"/>
      <c r="AY61" s="1300"/>
      <c r="AZ61" s="1301"/>
      <c r="BA61" s="1302"/>
      <c r="BB61" s="1132"/>
      <c r="BC61" s="1093"/>
      <c r="BD61" s="1093"/>
      <c r="BE61" s="1093"/>
      <c r="BF61" s="1094"/>
    </row>
    <row r="62" spans="2:58" ht="20.25" customHeight="1" x14ac:dyDescent="0.3">
      <c r="B62" s="1176"/>
      <c r="C62" s="1181"/>
      <c r="D62" s="1182"/>
      <c r="E62" s="1183"/>
      <c r="F62" s="461"/>
      <c r="G62" s="1083"/>
      <c r="H62" s="1088"/>
      <c r="I62" s="1086"/>
      <c r="J62" s="1086"/>
      <c r="K62" s="1087"/>
      <c r="L62" s="1092"/>
      <c r="M62" s="1093"/>
      <c r="N62" s="1093"/>
      <c r="O62" s="1094"/>
      <c r="P62" s="1136" t="s">
        <v>216</v>
      </c>
      <c r="Q62" s="1137"/>
      <c r="R62" s="1138"/>
      <c r="S62" s="462" t="str">
        <f>IF(S61="","",VLOOKUP(S61,'シフト記号表（勤務時間帯）'!$C$6:$K$35,9,FALSE))</f>
        <v/>
      </c>
      <c r="T62" s="463" t="str">
        <f>IF(T61="","",VLOOKUP(T61,'シフト記号表（勤務時間帯）'!$C$6:$K$35,9,FALSE))</f>
        <v/>
      </c>
      <c r="U62" s="463" t="str">
        <f>IF(U61="","",VLOOKUP(U61,'シフト記号表（勤務時間帯）'!$C$6:$K$35,9,FALSE))</f>
        <v/>
      </c>
      <c r="V62" s="463" t="str">
        <f>IF(V61="","",VLOOKUP(V61,'シフト記号表（勤務時間帯）'!$C$6:$K$35,9,FALSE))</f>
        <v/>
      </c>
      <c r="W62" s="463" t="str">
        <f>IF(W61="","",VLOOKUP(W61,'シフト記号表（勤務時間帯）'!$C$6:$K$35,9,FALSE))</f>
        <v/>
      </c>
      <c r="X62" s="463" t="str">
        <f>IF(X61="","",VLOOKUP(X61,'シフト記号表（勤務時間帯）'!$C$6:$K$35,9,FALSE))</f>
        <v/>
      </c>
      <c r="Y62" s="464" t="str">
        <f>IF(Y61="","",VLOOKUP(Y61,'シフト記号表（勤務時間帯）'!$C$6:$K$35,9,FALSE))</f>
        <v/>
      </c>
      <c r="Z62" s="462" t="str">
        <f>IF(Z61="","",VLOOKUP(Z61,'シフト記号表（勤務時間帯）'!$C$6:$K$35,9,FALSE))</f>
        <v/>
      </c>
      <c r="AA62" s="463" t="str">
        <f>IF(AA61="","",VLOOKUP(AA61,'シフト記号表（勤務時間帯）'!$C$6:$K$35,9,FALSE))</f>
        <v/>
      </c>
      <c r="AB62" s="463" t="str">
        <f>IF(AB61="","",VLOOKUP(AB61,'シフト記号表（勤務時間帯）'!$C$6:$K$35,9,FALSE))</f>
        <v/>
      </c>
      <c r="AC62" s="463" t="str">
        <f>IF(AC61="","",VLOOKUP(AC61,'シフト記号表（勤務時間帯）'!$C$6:$K$35,9,FALSE))</f>
        <v/>
      </c>
      <c r="AD62" s="463" t="str">
        <f>IF(AD61="","",VLOOKUP(AD61,'シフト記号表（勤務時間帯）'!$C$6:$K$35,9,FALSE))</f>
        <v/>
      </c>
      <c r="AE62" s="463" t="str">
        <f>IF(AE61="","",VLOOKUP(AE61,'シフト記号表（勤務時間帯）'!$C$6:$K$35,9,FALSE))</f>
        <v/>
      </c>
      <c r="AF62" s="464" t="str">
        <f>IF(AF61="","",VLOOKUP(AF61,'シフト記号表（勤務時間帯）'!$C$6:$K$35,9,FALSE))</f>
        <v/>
      </c>
      <c r="AG62" s="462" t="str">
        <f>IF(AG61="","",VLOOKUP(AG61,'シフト記号表（勤務時間帯）'!$C$6:$K$35,9,FALSE))</f>
        <v/>
      </c>
      <c r="AH62" s="463" t="str">
        <f>IF(AH61="","",VLOOKUP(AH61,'シフト記号表（勤務時間帯）'!$C$6:$K$35,9,FALSE))</f>
        <v/>
      </c>
      <c r="AI62" s="463" t="str">
        <f>IF(AI61="","",VLOOKUP(AI61,'シフト記号表（勤務時間帯）'!$C$6:$K$35,9,FALSE))</f>
        <v/>
      </c>
      <c r="AJ62" s="463" t="str">
        <f>IF(AJ61="","",VLOOKUP(AJ61,'シフト記号表（勤務時間帯）'!$C$6:$K$35,9,FALSE))</f>
        <v/>
      </c>
      <c r="AK62" s="463" t="str">
        <f>IF(AK61="","",VLOOKUP(AK61,'シフト記号表（勤務時間帯）'!$C$6:$K$35,9,FALSE))</f>
        <v/>
      </c>
      <c r="AL62" s="463" t="str">
        <f>IF(AL61="","",VLOOKUP(AL61,'シフト記号表（勤務時間帯）'!$C$6:$K$35,9,FALSE))</f>
        <v/>
      </c>
      <c r="AM62" s="464" t="str">
        <f>IF(AM61="","",VLOOKUP(AM61,'シフト記号表（勤務時間帯）'!$C$6:$K$35,9,FALSE))</f>
        <v/>
      </c>
      <c r="AN62" s="462" t="str">
        <f>IF(AN61="","",VLOOKUP(AN61,'シフト記号表（勤務時間帯）'!$C$6:$K$35,9,FALSE))</f>
        <v/>
      </c>
      <c r="AO62" s="463" t="str">
        <f>IF(AO61="","",VLOOKUP(AO61,'シフト記号表（勤務時間帯）'!$C$6:$K$35,9,FALSE))</f>
        <v/>
      </c>
      <c r="AP62" s="463" t="str">
        <f>IF(AP61="","",VLOOKUP(AP61,'シフト記号表（勤務時間帯）'!$C$6:$K$35,9,FALSE))</f>
        <v/>
      </c>
      <c r="AQ62" s="463" t="str">
        <f>IF(AQ61="","",VLOOKUP(AQ61,'シフト記号表（勤務時間帯）'!$C$6:$K$35,9,FALSE))</f>
        <v/>
      </c>
      <c r="AR62" s="463" t="str">
        <f>IF(AR61="","",VLOOKUP(AR61,'シフト記号表（勤務時間帯）'!$C$6:$K$35,9,FALSE))</f>
        <v/>
      </c>
      <c r="AS62" s="463" t="str">
        <f>IF(AS61="","",VLOOKUP(AS61,'シフト記号表（勤務時間帯）'!$C$6:$K$35,9,FALSE))</f>
        <v/>
      </c>
      <c r="AT62" s="464" t="str">
        <f>IF(AT61="","",VLOOKUP(AT61,'シフト記号表（勤務時間帯）'!$C$6:$K$35,9,FALSE))</f>
        <v/>
      </c>
      <c r="AU62" s="462" t="str">
        <f>IF(AU61="","",VLOOKUP(AU61,'シフト記号表（勤務時間帯）'!$C$6:$K$35,9,FALSE))</f>
        <v/>
      </c>
      <c r="AV62" s="463" t="str">
        <f>IF(AV61="","",VLOOKUP(AV61,'シフト記号表（勤務時間帯）'!$C$6:$K$35,9,FALSE))</f>
        <v/>
      </c>
      <c r="AW62" s="463" t="str">
        <f>IF(AW61="","",VLOOKUP(AW61,'シフト記号表（勤務時間帯）'!$C$6:$K$35,9,FALSE))</f>
        <v/>
      </c>
      <c r="AX62" s="1139">
        <f>IF($BB$3="４週",SUM(S62:AT62),IF($BB$3="暦月",SUM(S62:AW62),""))</f>
        <v>0</v>
      </c>
      <c r="AY62" s="1140"/>
      <c r="AZ62" s="1141">
        <f>IF($BB$3="４週",AX62/4,IF($BB$3="暦月",'【標準様式1】勤務形態一覧（100名）'!AX62/('【標準様式1】勤務形態一覧（100名）'!$BB$8/7),""))</f>
        <v>0</v>
      </c>
      <c r="BA62" s="1142"/>
      <c r="BB62" s="1132"/>
      <c r="BC62" s="1093"/>
      <c r="BD62" s="1093"/>
      <c r="BE62" s="1093"/>
      <c r="BF62" s="1094"/>
    </row>
    <row r="63" spans="2:58" ht="20.25" customHeight="1" x14ac:dyDescent="0.3">
      <c r="B63" s="1176"/>
      <c r="C63" s="1184"/>
      <c r="D63" s="1185"/>
      <c r="E63" s="1186"/>
      <c r="F63" s="515">
        <f>C61</f>
        <v>0</v>
      </c>
      <c r="G63" s="1084"/>
      <c r="H63" s="1088"/>
      <c r="I63" s="1086"/>
      <c r="J63" s="1086"/>
      <c r="K63" s="1087"/>
      <c r="L63" s="1095"/>
      <c r="M63" s="1096"/>
      <c r="N63" s="1096"/>
      <c r="O63" s="1097"/>
      <c r="P63" s="1173" t="s">
        <v>217</v>
      </c>
      <c r="Q63" s="1174"/>
      <c r="R63" s="1175"/>
      <c r="S63" s="466" t="str">
        <f>IF(S61="","",VLOOKUP(S61,'シフト記号表（勤務時間帯）'!$C$6:$U$35,19,FALSE))</f>
        <v/>
      </c>
      <c r="T63" s="467" t="str">
        <f>IF(T61="","",VLOOKUP(T61,'シフト記号表（勤務時間帯）'!$C$6:$U$35,19,FALSE))</f>
        <v/>
      </c>
      <c r="U63" s="467" t="str">
        <f>IF(U61="","",VLOOKUP(U61,'シフト記号表（勤務時間帯）'!$C$6:$U$35,19,FALSE))</f>
        <v/>
      </c>
      <c r="V63" s="467" t="str">
        <f>IF(V61="","",VLOOKUP(V61,'シフト記号表（勤務時間帯）'!$C$6:$U$35,19,FALSE))</f>
        <v/>
      </c>
      <c r="W63" s="467" t="str">
        <f>IF(W61="","",VLOOKUP(W61,'シフト記号表（勤務時間帯）'!$C$6:$U$35,19,FALSE))</f>
        <v/>
      </c>
      <c r="X63" s="467" t="str">
        <f>IF(X61="","",VLOOKUP(X61,'シフト記号表（勤務時間帯）'!$C$6:$U$35,19,FALSE))</f>
        <v/>
      </c>
      <c r="Y63" s="468" t="str">
        <f>IF(Y61="","",VLOOKUP(Y61,'シフト記号表（勤務時間帯）'!$C$6:$U$35,19,FALSE))</f>
        <v/>
      </c>
      <c r="Z63" s="466" t="str">
        <f>IF(Z61="","",VLOOKUP(Z61,'シフト記号表（勤務時間帯）'!$C$6:$U$35,19,FALSE))</f>
        <v/>
      </c>
      <c r="AA63" s="467" t="str">
        <f>IF(AA61="","",VLOOKUP(AA61,'シフト記号表（勤務時間帯）'!$C$6:$U$35,19,FALSE))</f>
        <v/>
      </c>
      <c r="AB63" s="467" t="str">
        <f>IF(AB61="","",VLOOKUP(AB61,'シフト記号表（勤務時間帯）'!$C$6:$U$35,19,FALSE))</f>
        <v/>
      </c>
      <c r="AC63" s="467" t="str">
        <f>IF(AC61="","",VLOOKUP(AC61,'シフト記号表（勤務時間帯）'!$C$6:$U$35,19,FALSE))</f>
        <v/>
      </c>
      <c r="AD63" s="467" t="str">
        <f>IF(AD61="","",VLOOKUP(AD61,'シフト記号表（勤務時間帯）'!$C$6:$U$35,19,FALSE))</f>
        <v/>
      </c>
      <c r="AE63" s="467" t="str">
        <f>IF(AE61="","",VLOOKUP(AE61,'シフト記号表（勤務時間帯）'!$C$6:$U$35,19,FALSE))</f>
        <v/>
      </c>
      <c r="AF63" s="468" t="str">
        <f>IF(AF61="","",VLOOKUP(AF61,'シフト記号表（勤務時間帯）'!$C$6:$U$35,19,FALSE))</f>
        <v/>
      </c>
      <c r="AG63" s="466" t="str">
        <f>IF(AG61="","",VLOOKUP(AG61,'シフト記号表（勤務時間帯）'!$C$6:$U$35,19,FALSE))</f>
        <v/>
      </c>
      <c r="AH63" s="467" t="str">
        <f>IF(AH61="","",VLOOKUP(AH61,'シフト記号表（勤務時間帯）'!$C$6:$U$35,19,FALSE))</f>
        <v/>
      </c>
      <c r="AI63" s="467" t="str">
        <f>IF(AI61="","",VLOOKUP(AI61,'シフト記号表（勤務時間帯）'!$C$6:$U$35,19,FALSE))</f>
        <v/>
      </c>
      <c r="AJ63" s="467" t="str">
        <f>IF(AJ61="","",VLOOKUP(AJ61,'シフト記号表（勤務時間帯）'!$C$6:$U$35,19,FALSE))</f>
        <v/>
      </c>
      <c r="AK63" s="467" t="str">
        <f>IF(AK61="","",VLOOKUP(AK61,'シフト記号表（勤務時間帯）'!$C$6:$U$35,19,FALSE))</f>
        <v/>
      </c>
      <c r="AL63" s="467" t="str">
        <f>IF(AL61="","",VLOOKUP(AL61,'シフト記号表（勤務時間帯）'!$C$6:$U$35,19,FALSE))</f>
        <v/>
      </c>
      <c r="AM63" s="468" t="str">
        <f>IF(AM61="","",VLOOKUP(AM61,'シフト記号表（勤務時間帯）'!$C$6:$U$35,19,FALSE))</f>
        <v/>
      </c>
      <c r="AN63" s="466" t="str">
        <f>IF(AN61="","",VLOOKUP(AN61,'シフト記号表（勤務時間帯）'!$C$6:$U$35,19,FALSE))</f>
        <v/>
      </c>
      <c r="AO63" s="467" t="str">
        <f>IF(AO61="","",VLOOKUP(AO61,'シフト記号表（勤務時間帯）'!$C$6:$U$35,19,FALSE))</f>
        <v/>
      </c>
      <c r="AP63" s="467" t="str">
        <f>IF(AP61="","",VLOOKUP(AP61,'シフト記号表（勤務時間帯）'!$C$6:$U$35,19,FALSE))</f>
        <v/>
      </c>
      <c r="AQ63" s="467" t="str">
        <f>IF(AQ61="","",VLOOKUP(AQ61,'シフト記号表（勤務時間帯）'!$C$6:$U$35,19,FALSE))</f>
        <v/>
      </c>
      <c r="AR63" s="467" t="str">
        <f>IF(AR61="","",VLOOKUP(AR61,'シフト記号表（勤務時間帯）'!$C$6:$U$35,19,FALSE))</f>
        <v/>
      </c>
      <c r="AS63" s="467" t="str">
        <f>IF(AS61="","",VLOOKUP(AS61,'シフト記号表（勤務時間帯）'!$C$6:$U$35,19,FALSE))</f>
        <v/>
      </c>
      <c r="AT63" s="468" t="str">
        <f>IF(AT61="","",VLOOKUP(AT61,'シフト記号表（勤務時間帯）'!$C$6:$U$35,19,FALSE))</f>
        <v/>
      </c>
      <c r="AU63" s="466" t="str">
        <f>IF(AU61="","",VLOOKUP(AU61,'シフト記号表（勤務時間帯）'!$C$6:$U$35,19,FALSE))</f>
        <v/>
      </c>
      <c r="AV63" s="467" t="str">
        <f>IF(AV61="","",VLOOKUP(AV61,'シフト記号表（勤務時間帯）'!$C$6:$U$35,19,FALSE))</f>
        <v/>
      </c>
      <c r="AW63" s="467" t="str">
        <f>IF(AW61="","",VLOOKUP(AW61,'シフト記号表（勤務時間帯）'!$C$6:$U$35,19,FALSE))</f>
        <v/>
      </c>
      <c r="AX63" s="1146">
        <f>IF($BB$3="４週",SUM(S63:AT63),IF($BB$3="暦月",SUM(S63:AW63),""))</f>
        <v>0</v>
      </c>
      <c r="AY63" s="1147"/>
      <c r="AZ63" s="1148">
        <f>IF($BB$3="４週",AX63/4,IF($BB$3="暦月",'【標準様式1】勤務形態一覧（100名）'!AX63/('【標準様式1】勤務形態一覧（100名）'!$BB$8/7),""))</f>
        <v>0</v>
      </c>
      <c r="BA63" s="1149"/>
      <c r="BB63" s="1192"/>
      <c r="BC63" s="1096"/>
      <c r="BD63" s="1096"/>
      <c r="BE63" s="1096"/>
      <c r="BF63" s="1097"/>
    </row>
    <row r="64" spans="2:58" ht="20.25" customHeight="1" x14ac:dyDescent="0.3">
      <c r="B64" s="1176">
        <f>B61+1</f>
        <v>15</v>
      </c>
      <c r="C64" s="1178"/>
      <c r="D64" s="1179"/>
      <c r="E64" s="1180"/>
      <c r="F64" s="469"/>
      <c r="G64" s="1082"/>
      <c r="H64" s="1085"/>
      <c r="I64" s="1086"/>
      <c r="J64" s="1086"/>
      <c r="K64" s="1087"/>
      <c r="L64" s="1089"/>
      <c r="M64" s="1090"/>
      <c r="N64" s="1090"/>
      <c r="O64" s="1091"/>
      <c r="P64" s="1098" t="s">
        <v>215</v>
      </c>
      <c r="Q64" s="1099"/>
      <c r="R64" s="1100"/>
      <c r="S64" s="512"/>
      <c r="T64" s="513"/>
      <c r="U64" s="513"/>
      <c r="V64" s="513"/>
      <c r="W64" s="513"/>
      <c r="X64" s="513"/>
      <c r="Y64" s="514"/>
      <c r="Z64" s="512"/>
      <c r="AA64" s="513"/>
      <c r="AB64" s="513"/>
      <c r="AC64" s="513"/>
      <c r="AD64" s="513"/>
      <c r="AE64" s="513"/>
      <c r="AF64" s="514"/>
      <c r="AG64" s="512"/>
      <c r="AH64" s="513"/>
      <c r="AI64" s="513"/>
      <c r="AJ64" s="513"/>
      <c r="AK64" s="513"/>
      <c r="AL64" s="513"/>
      <c r="AM64" s="514"/>
      <c r="AN64" s="512"/>
      <c r="AO64" s="513"/>
      <c r="AP64" s="513"/>
      <c r="AQ64" s="513"/>
      <c r="AR64" s="513"/>
      <c r="AS64" s="513"/>
      <c r="AT64" s="514"/>
      <c r="AU64" s="512"/>
      <c r="AV64" s="513"/>
      <c r="AW64" s="513"/>
      <c r="AX64" s="1295"/>
      <c r="AY64" s="1296"/>
      <c r="AZ64" s="1297"/>
      <c r="BA64" s="1298"/>
      <c r="BB64" s="1131"/>
      <c r="BC64" s="1090"/>
      <c r="BD64" s="1090"/>
      <c r="BE64" s="1090"/>
      <c r="BF64" s="1091"/>
    </row>
    <row r="65" spans="2:58" ht="20.25" customHeight="1" x14ac:dyDescent="0.3">
      <c r="B65" s="1176"/>
      <c r="C65" s="1181"/>
      <c r="D65" s="1182"/>
      <c r="E65" s="1183"/>
      <c r="F65" s="461"/>
      <c r="G65" s="1083"/>
      <c r="H65" s="1088"/>
      <c r="I65" s="1086"/>
      <c r="J65" s="1086"/>
      <c r="K65" s="1087"/>
      <c r="L65" s="1092"/>
      <c r="M65" s="1093"/>
      <c r="N65" s="1093"/>
      <c r="O65" s="1094"/>
      <c r="P65" s="1136" t="s">
        <v>216</v>
      </c>
      <c r="Q65" s="1137"/>
      <c r="R65" s="1138"/>
      <c r="S65" s="462" t="str">
        <f>IF(S64="","",VLOOKUP(S64,'シフト記号表（勤務時間帯）'!$C$6:$K$35,9,FALSE))</f>
        <v/>
      </c>
      <c r="T65" s="463" t="str">
        <f>IF(T64="","",VLOOKUP(T64,'シフト記号表（勤務時間帯）'!$C$6:$K$35,9,FALSE))</f>
        <v/>
      </c>
      <c r="U65" s="463" t="str">
        <f>IF(U64="","",VLOOKUP(U64,'シフト記号表（勤務時間帯）'!$C$6:$K$35,9,FALSE))</f>
        <v/>
      </c>
      <c r="V65" s="463" t="str">
        <f>IF(V64="","",VLOOKUP(V64,'シフト記号表（勤務時間帯）'!$C$6:$K$35,9,FALSE))</f>
        <v/>
      </c>
      <c r="W65" s="463" t="str">
        <f>IF(W64="","",VLOOKUP(W64,'シフト記号表（勤務時間帯）'!$C$6:$K$35,9,FALSE))</f>
        <v/>
      </c>
      <c r="X65" s="463" t="str">
        <f>IF(X64="","",VLOOKUP(X64,'シフト記号表（勤務時間帯）'!$C$6:$K$35,9,FALSE))</f>
        <v/>
      </c>
      <c r="Y65" s="464" t="str">
        <f>IF(Y64="","",VLOOKUP(Y64,'シフト記号表（勤務時間帯）'!$C$6:$K$35,9,FALSE))</f>
        <v/>
      </c>
      <c r="Z65" s="462" t="str">
        <f>IF(Z64="","",VLOOKUP(Z64,'シフト記号表（勤務時間帯）'!$C$6:$K$35,9,FALSE))</f>
        <v/>
      </c>
      <c r="AA65" s="463" t="str">
        <f>IF(AA64="","",VLOOKUP(AA64,'シフト記号表（勤務時間帯）'!$C$6:$K$35,9,FALSE))</f>
        <v/>
      </c>
      <c r="AB65" s="463" t="str">
        <f>IF(AB64="","",VLOOKUP(AB64,'シフト記号表（勤務時間帯）'!$C$6:$K$35,9,FALSE))</f>
        <v/>
      </c>
      <c r="AC65" s="463" t="str">
        <f>IF(AC64="","",VLOOKUP(AC64,'シフト記号表（勤務時間帯）'!$C$6:$K$35,9,FALSE))</f>
        <v/>
      </c>
      <c r="AD65" s="463" t="str">
        <f>IF(AD64="","",VLOOKUP(AD64,'シフト記号表（勤務時間帯）'!$C$6:$K$35,9,FALSE))</f>
        <v/>
      </c>
      <c r="AE65" s="463" t="str">
        <f>IF(AE64="","",VLOOKUP(AE64,'シフト記号表（勤務時間帯）'!$C$6:$K$35,9,FALSE))</f>
        <v/>
      </c>
      <c r="AF65" s="464" t="str">
        <f>IF(AF64="","",VLOOKUP(AF64,'シフト記号表（勤務時間帯）'!$C$6:$K$35,9,FALSE))</f>
        <v/>
      </c>
      <c r="AG65" s="462" t="str">
        <f>IF(AG64="","",VLOOKUP(AG64,'シフト記号表（勤務時間帯）'!$C$6:$K$35,9,FALSE))</f>
        <v/>
      </c>
      <c r="AH65" s="463" t="str">
        <f>IF(AH64="","",VLOOKUP(AH64,'シフト記号表（勤務時間帯）'!$C$6:$K$35,9,FALSE))</f>
        <v/>
      </c>
      <c r="AI65" s="463" t="str">
        <f>IF(AI64="","",VLOOKUP(AI64,'シフト記号表（勤務時間帯）'!$C$6:$K$35,9,FALSE))</f>
        <v/>
      </c>
      <c r="AJ65" s="463" t="str">
        <f>IF(AJ64="","",VLOOKUP(AJ64,'シフト記号表（勤務時間帯）'!$C$6:$K$35,9,FALSE))</f>
        <v/>
      </c>
      <c r="AK65" s="463" t="str">
        <f>IF(AK64="","",VLOOKUP(AK64,'シフト記号表（勤務時間帯）'!$C$6:$K$35,9,FALSE))</f>
        <v/>
      </c>
      <c r="AL65" s="463" t="str">
        <f>IF(AL64="","",VLOOKUP(AL64,'シフト記号表（勤務時間帯）'!$C$6:$K$35,9,FALSE))</f>
        <v/>
      </c>
      <c r="AM65" s="464" t="str">
        <f>IF(AM64="","",VLOOKUP(AM64,'シフト記号表（勤務時間帯）'!$C$6:$K$35,9,FALSE))</f>
        <v/>
      </c>
      <c r="AN65" s="462" t="str">
        <f>IF(AN64="","",VLOOKUP(AN64,'シフト記号表（勤務時間帯）'!$C$6:$K$35,9,FALSE))</f>
        <v/>
      </c>
      <c r="AO65" s="463" t="str">
        <f>IF(AO64="","",VLOOKUP(AO64,'シフト記号表（勤務時間帯）'!$C$6:$K$35,9,FALSE))</f>
        <v/>
      </c>
      <c r="AP65" s="463" t="str">
        <f>IF(AP64="","",VLOOKUP(AP64,'シフト記号表（勤務時間帯）'!$C$6:$K$35,9,FALSE))</f>
        <v/>
      </c>
      <c r="AQ65" s="463" t="str">
        <f>IF(AQ64="","",VLOOKUP(AQ64,'シフト記号表（勤務時間帯）'!$C$6:$K$35,9,FALSE))</f>
        <v/>
      </c>
      <c r="AR65" s="463" t="str">
        <f>IF(AR64="","",VLOOKUP(AR64,'シフト記号表（勤務時間帯）'!$C$6:$K$35,9,FALSE))</f>
        <v/>
      </c>
      <c r="AS65" s="463" t="str">
        <f>IF(AS64="","",VLOOKUP(AS64,'シフト記号表（勤務時間帯）'!$C$6:$K$35,9,FALSE))</f>
        <v/>
      </c>
      <c r="AT65" s="464" t="str">
        <f>IF(AT64="","",VLOOKUP(AT64,'シフト記号表（勤務時間帯）'!$C$6:$K$35,9,FALSE))</f>
        <v/>
      </c>
      <c r="AU65" s="462" t="str">
        <f>IF(AU64="","",VLOOKUP(AU64,'シフト記号表（勤務時間帯）'!$C$6:$K$35,9,FALSE))</f>
        <v/>
      </c>
      <c r="AV65" s="463" t="str">
        <f>IF(AV64="","",VLOOKUP(AV64,'シフト記号表（勤務時間帯）'!$C$6:$K$35,9,FALSE))</f>
        <v/>
      </c>
      <c r="AW65" s="463" t="str">
        <f>IF(AW64="","",VLOOKUP(AW64,'シフト記号表（勤務時間帯）'!$C$6:$K$35,9,FALSE))</f>
        <v/>
      </c>
      <c r="AX65" s="1139">
        <f>IF($BB$3="４週",SUM(S65:AT65),IF($BB$3="暦月",SUM(S65:AW65),""))</f>
        <v>0</v>
      </c>
      <c r="AY65" s="1140"/>
      <c r="AZ65" s="1141">
        <f>IF($BB$3="４週",AX65/4,IF($BB$3="暦月",'【標準様式1】勤務形態一覧（100名）'!AX65/('【標準様式1】勤務形態一覧（100名）'!$BB$8/7),""))</f>
        <v>0</v>
      </c>
      <c r="BA65" s="1142"/>
      <c r="BB65" s="1132"/>
      <c r="BC65" s="1093"/>
      <c r="BD65" s="1093"/>
      <c r="BE65" s="1093"/>
      <c r="BF65" s="1094"/>
    </row>
    <row r="66" spans="2:58" ht="20.25" customHeight="1" x14ac:dyDescent="0.3">
      <c r="B66" s="1176"/>
      <c r="C66" s="1184"/>
      <c r="D66" s="1185"/>
      <c r="E66" s="1186"/>
      <c r="F66" s="515">
        <f>C64</f>
        <v>0</v>
      </c>
      <c r="G66" s="1084"/>
      <c r="H66" s="1088"/>
      <c r="I66" s="1086"/>
      <c r="J66" s="1086"/>
      <c r="K66" s="1087"/>
      <c r="L66" s="1095"/>
      <c r="M66" s="1096"/>
      <c r="N66" s="1096"/>
      <c r="O66" s="1097"/>
      <c r="P66" s="1173" t="s">
        <v>217</v>
      </c>
      <c r="Q66" s="1174"/>
      <c r="R66" s="1175"/>
      <c r="S66" s="466" t="str">
        <f>IF(S64="","",VLOOKUP(S64,'シフト記号表（勤務時間帯）'!$C$6:$U$35,19,FALSE))</f>
        <v/>
      </c>
      <c r="T66" s="467" t="str">
        <f>IF(T64="","",VLOOKUP(T64,'シフト記号表（勤務時間帯）'!$C$6:$U$35,19,FALSE))</f>
        <v/>
      </c>
      <c r="U66" s="467" t="str">
        <f>IF(U64="","",VLOOKUP(U64,'シフト記号表（勤務時間帯）'!$C$6:$U$35,19,FALSE))</f>
        <v/>
      </c>
      <c r="V66" s="467" t="str">
        <f>IF(V64="","",VLOOKUP(V64,'シフト記号表（勤務時間帯）'!$C$6:$U$35,19,FALSE))</f>
        <v/>
      </c>
      <c r="W66" s="467" t="str">
        <f>IF(W64="","",VLOOKUP(W64,'シフト記号表（勤務時間帯）'!$C$6:$U$35,19,FALSE))</f>
        <v/>
      </c>
      <c r="X66" s="467" t="str">
        <f>IF(X64="","",VLOOKUP(X64,'シフト記号表（勤務時間帯）'!$C$6:$U$35,19,FALSE))</f>
        <v/>
      </c>
      <c r="Y66" s="468" t="str">
        <f>IF(Y64="","",VLOOKUP(Y64,'シフト記号表（勤務時間帯）'!$C$6:$U$35,19,FALSE))</f>
        <v/>
      </c>
      <c r="Z66" s="466" t="str">
        <f>IF(Z64="","",VLOOKUP(Z64,'シフト記号表（勤務時間帯）'!$C$6:$U$35,19,FALSE))</f>
        <v/>
      </c>
      <c r="AA66" s="467" t="str">
        <f>IF(AA64="","",VLOOKUP(AA64,'シフト記号表（勤務時間帯）'!$C$6:$U$35,19,FALSE))</f>
        <v/>
      </c>
      <c r="AB66" s="467" t="str">
        <f>IF(AB64="","",VLOOKUP(AB64,'シフト記号表（勤務時間帯）'!$C$6:$U$35,19,FALSE))</f>
        <v/>
      </c>
      <c r="AC66" s="467" t="str">
        <f>IF(AC64="","",VLOOKUP(AC64,'シフト記号表（勤務時間帯）'!$C$6:$U$35,19,FALSE))</f>
        <v/>
      </c>
      <c r="AD66" s="467" t="str">
        <f>IF(AD64="","",VLOOKUP(AD64,'シフト記号表（勤務時間帯）'!$C$6:$U$35,19,FALSE))</f>
        <v/>
      </c>
      <c r="AE66" s="467" t="str">
        <f>IF(AE64="","",VLOOKUP(AE64,'シフト記号表（勤務時間帯）'!$C$6:$U$35,19,FALSE))</f>
        <v/>
      </c>
      <c r="AF66" s="468" t="str">
        <f>IF(AF64="","",VLOOKUP(AF64,'シフト記号表（勤務時間帯）'!$C$6:$U$35,19,FALSE))</f>
        <v/>
      </c>
      <c r="AG66" s="466" t="str">
        <f>IF(AG64="","",VLOOKUP(AG64,'シフト記号表（勤務時間帯）'!$C$6:$U$35,19,FALSE))</f>
        <v/>
      </c>
      <c r="AH66" s="467" t="str">
        <f>IF(AH64="","",VLOOKUP(AH64,'シフト記号表（勤務時間帯）'!$C$6:$U$35,19,FALSE))</f>
        <v/>
      </c>
      <c r="AI66" s="467" t="str">
        <f>IF(AI64="","",VLOOKUP(AI64,'シフト記号表（勤務時間帯）'!$C$6:$U$35,19,FALSE))</f>
        <v/>
      </c>
      <c r="AJ66" s="467" t="str">
        <f>IF(AJ64="","",VLOOKUP(AJ64,'シフト記号表（勤務時間帯）'!$C$6:$U$35,19,FALSE))</f>
        <v/>
      </c>
      <c r="AK66" s="467" t="str">
        <f>IF(AK64="","",VLOOKUP(AK64,'シフト記号表（勤務時間帯）'!$C$6:$U$35,19,FALSE))</f>
        <v/>
      </c>
      <c r="AL66" s="467" t="str">
        <f>IF(AL64="","",VLOOKUP(AL64,'シフト記号表（勤務時間帯）'!$C$6:$U$35,19,FALSE))</f>
        <v/>
      </c>
      <c r="AM66" s="468" t="str">
        <f>IF(AM64="","",VLOOKUP(AM64,'シフト記号表（勤務時間帯）'!$C$6:$U$35,19,FALSE))</f>
        <v/>
      </c>
      <c r="AN66" s="466" t="str">
        <f>IF(AN64="","",VLOOKUP(AN64,'シフト記号表（勤務時間帯）'!$C$6:$U$35,19,FALSE))</f>
        <v/>
      </c>
      <c r="AO66" s="467" t="str">
        <f>IF(AO64="","",VLOOKUP(AO64,'シフト記号表（勤務時間帯）'!$C$6:$U$35,19,FALSE))</f>
        <v/>
      </c>
      <c r="AP66" s="467" t="str">
        <f>IF(AP64="","",VLOOKUP(AP64,'シフト記号表（勤務時間帯）'!$C$6:$U$35,19,FALSE))</f>
        <v/>
      </c>
      <c r="AQ66" s="467" t="str">
        <f>IF(AQ64="","",VLOOKUP(AQ64,'シフト記号表（勤務時間帯）'!$C$6:$U$35,19,FALSE))</f>
        <v/>
      </c>
      <c r="AR66" s="467" t="str">
        <f>IF(AR64="","",VLOOKUP(AR64,'シフト記号表（勤務時間帯）'!$C$6:$U$35,19,FALSE))</f>
        <v/>
      </c>
      <c r="AS66" s="467" t="str">
        <f>IF(AS64="","",VLOOKUP(AS64,'シフト記号表（勤務時間帯）'!$C$6:$U$35,19,FALSE))</f>
        <v/>
      </c>
      <c r="AT66" s="468" t="str">
        <f>IF(AT64="","",VLOOKUP(AT64,'シフト記号表（勤務時間帯）'!$C$6:$U$35,19,FALSE))</f>
        <v/>
      </c>
      <c r="AU66" s="466" t="str">
        <f>IF(AU64="","",VLOOKUP(AU64,'シフト記号表（勤務時間帯）'!$C$6:$U$35,19,FALSE))</f>
        <v/>
      </c>
      <c r="AV66" s="467" t="str">
        <f>IF(AV64="","",VLOOKUP(AV64,'シフト記号表（勤務時間帯）'!$C$6:$U$35,19,FALSE))</f>
        <v/>
      </c>
      <c r="AW66" s="467" t="str">
        <f>IF(AW64="","",VLOOKUP(AW64,'シフト記号表（勤務時間帯）'!$C$6:$U$35,19,FALSE))</f>
        <v/>
      </c>
      <c r="AX66" s="1146">
        <f>IF($BB$3="４週",SUM(S66:AT66),IF($BB$3="暦月",SUM(S66:AW66),""))</f>
        <v>0</v>
      </c>
      <c r="AY66" s="1147"/>
      <c r="AZ66" s="1148">
        <f>IF($BB$3="４週",AX66/4,IF($BB$3="暦月",'【標準様式1】勤務形態一覧（100名）'!AX66/('【標準様式1】勤務形態一覧（100名）'!$BB$8/7),""))</f>
        <v>0</v>
      </c>
      <c r="BA66" s="1149"/>
      <c r="BB66" s="1192"/>
      <c r="BC66" s="1096"/>
      <c r="BD66" s="1096"/>
      <c r="BE66" s="1096"/>
      <c r="BF66" s="1097"/>
    </row>
    <row r="67" spans="2:58" ht="20.25" customHeight="1" x14ac:dyDescent="0.3">
      <c r="B67" s="1176">
        <f>B64+1</f>
        <v>16</v>
      </c>
      <c r="C67" s="1178"/>
      <c r="D67" s="1179"/>
      <c r="E67" s="1180"/>
      <c r="F67" s="469"/>
      <c r="G67" s="1082"/>
      <c r="H67" s="1085"/>
      <c r="I67" s="1086"/>
      <c r="J67" s="1086"/>
      <c r="K67" s="1087"/>
      <c r="L67" s="1089"/>
      <c r="M67" s="1090"/>
      <c r="N67" s="1090"/>
      <c r="O67" s="1091"/>
      <c r="P67" s="1098" t="s">
        <v>215</v>
      </c>
      <c r="Q67" s="1099"/>
      <c r="R67" s="1100"/>
      <c r="S67" s="512"/>
      <c r="T67" s="513"/>
      <c r="U67" s="513"/>
      <c r="V67" s="513"/>
      <c r="W67" s="513"/>
      <c r="X67" s="513"/>
      <c r="Y67" s="514"/>
      <c r="Z67" s="512"/>
      <c r="AA67" s="513"/>
      <c r="AB67" s="513"/>
      <c r="AC67" s="513"/>
      <c r="AD67" s="513"/>
      <c r="AE67" s="513"/>
      <c r="AF67" s="514"/>
      <c r="AG67" s="512"/>
      <c r="AH67" s="513"/>
      <c r="AI67" s="513"/>
      <c r="AJ67" s="513"/>
      <c r="AK67" s="513"/>
      <c r="AL67" s="513"/>
      <c r="AM67" s="514"/>
      <c r="AN67" s="512"/>
      <c r="AO67" s="513"/>
      <c r="AP67" s="513"/>
      <c r="AQ67" s="513"/>
      <c r="AR67" s="513"/>
      <c r="AS67" s="513"/>
      <c r="AT67" s="514"/>
      <c r="AU67" s="512"/>
      <c r="AV67" s="513"/>
      <c r="AW67" s="513"/>
      <c r="AX67" s="1295"/>
      <c r="AY67" s="1296"/>
      <c r="AZ67" s="1297"/>
      <c r="BA67" s="1298"/>
      <c r="BB67" s="1131"/>
      <c r="BC67" s="1090"/>
      <c r="BD67" s="1090"/>
      <c r="BE67" s="1090"/>
      <c r="BF67" s="1091"/>
    </row>
    <row r="68" spans="2:58" ht="20.25" customHeight="1" x14ac:dyDescent="0.3">
      <c r="B68" s="1176"/>
      <c r="C68" s="1181"/>
      <c r="D68" s="1182"/>
      <c r="E68" s="1183"/>
      <c r="F68" s="461"/>
      <c r="G68" s="1083"/>
      <c r="H68" s="1088"/>
      <c r="I68" s="1086"/>
      <c r="J68" s="1086"/>
      <c r="K68" s="1087"/>
      <c r="L68" s="1092"/>
      <c r="M68" s="1093"/>
      <c r="N68" s="1093"/>
      <c r="O68" s="1094"/>
      <c r="P68" s="1136" t="s">
        <v>216</v>
      </c>
      <c r="Q68" s="1137"/>
      <c r="R68" s="1138"/>
      <c r="S68" s="462" t="str">
        <f>IF(S67="","",VLOOKUP(S67,'シフト記号表（勤務時間帯）'!$C$6:$K$35,9,FALSE))</f>
        <v/>
      </c>
      <c r="T68" s="463" t="str">
        <f>IF(T67="","",VLOOKUP(T67,'シフト記号表（勤務時間帯）'!$C$6:$K$35,9,FALSE))</f>
        <v/>
      </c>
      <c r="U68" s="463" t="str">
        <f>IF(U67="","",VLOOKUP(U67,'シフト記号表（勤務時間帯）'!$C$6:$K$35,9,FALSE))</f>
        <v/>
      </c>
      <c r="V68" s="463" t="str">
        <f>IF(V67="","",VLOOKUP(V67,'シフト記号表（勤務時間帯）'!$C$6:$K$35,9,FALSE))</f>
        <v/>
      </c>
      <c r="W68" s="463" t="str">
        <f>IF(W67="","",VLOOKUP(W67,'シフト記号表（勤務時間帯）'!$C$6:$K$35,9,FALSE))</f>
        <v/>
      </c>
      <c r="X68" s="463" t="str">
        <f>IF(X67="","",VLOOKUP(X67,'シフト記号表（勤務時間帯）'!$C$6:$K$35,9,FALSE))</f>
        <v/>
      </c>
      <c r="Y68" s="464" t="str">
        <f>IF(Y67="","",VLOOKUP(Y67,'シフト記号表（勤務時間帯）'!$C$6:$K$35,9,FALSE))</f>
        <v/>
      </c>
      <c r="Z68" s="462" t="str">
        <f>IF(Z67="","",VLOOKUP(Z67,'シフト記号表（勤務時間帯）'!$C$6:$K$35,9,FALSE))</f>
        <v/>
      </c>
      <c r="AA68" s="463" t="str">
        <f>IF(AA67="","",VLOOKUP(AA67,'シフト記号表（勤務時間帯）'!$C$6:$K$35,9,FALSE))</f>
        <v/>
      </c>
      <c r="AB68" s="463" t="str">
        <f>IF(AB67="","",VLOOKUP(AB67,'シフト記号表（勤務時間帯）'!$C$6:$K$35,9,FALSE))</f>
        <v/>
      </c>
      <c r="AC68" s="463" t="str">
        <f>IF(AC67="","",VLOOKUP(AC67,'シフト記号表（勤務時間帯）'!$C$6:$K$35,9,FALSE))</f>
        <v/>
      </c>
      <c r="AD68" s="463" t="str">
        <f>IF(AD67="","",VLOOKUP(AD67,'シフト記号表（勤務時間帯）'!$C$6:$K$35,9,FALSE))</f>
        <v/>
      </c>
      <c r="AE68" s="463" t="str">
        <f>IF(AE67="","",VLOOKUP(AE67,'シフト記号表（勤務時間帯）'!$C$6:$K$35,9,FALSE))</f>
        <v/>
      </c>
      <c r="AF68" s="464" t="str">
        <f>IF(AF67="","",VLOOKUP(AF67,'シフト記号表（勤務時間帯）'!$C$6:$K$35,9,FALSE))</f>
        <v/>
      </c>
      <c r="AG68" s="462" t="str">
        <f>IF(AG67="","",VLOOKUP(AG67,'シフト記号表（勤務時間帯）'!$C$6:$K$35,9,FALSE))</f>
        <v/>
      </c>
      <c r="AH68" s="463" t="str">
        <f>IF(AH67="","",VLOOKUP(AH67,'シフト記号表（勤務時間帯）'!$C$6:$K$35,9,FALSE))</f>
        <v/>
      </c>
      <c r="AI68" s="463" t="str">
        <f>IF(AI67="","",VLOOKUP(AI67,'シフト記号表（勤務時間帯）'!$C$6:$K$35,9,FALSE))</f>
        <v/>
      </c>
      <c r="AJ68" s="463" t="str">
        <f>IF(AJ67="","",VLOOKUP(AJ67,'シフト記号表（勤務時間帯）'!$C$6:$K$35,9,FALSE))</f>
        <v/>
      </c>
      <c r="AK68" s="463" t="str">
        <f>IF(AK67="","",VLOOKUP(AK67,'シフト記号表（勤務時間帯）'!$C$6:$K$35,9,FALSE))</f>
        <v/>
      </c>
      <c r="AL68" s="463" t="str">
        <f>IF(AL67="","",VLOOKUP(AL67,'シフト記号表（勤務時間帯）'!$C$6:$K$35,9,FALSE))</f>
        <v/>
      </c>
      <c r="AM68" s="464" t="str">
        <f>IF(AM67="","",VLOOKUP(AM67,'シフト記号表（勤務時間帯）'!$C$6:$K$35,9,FALSE))</f>
        <v/>
      </c>
      <c r="AN68" s="462" t="str">
        <f>IF(AN67="","",VLOOKUP(AN67,'シフト記号表（勤務時間帯）'!$C$6:$K$35,9,FALSE))</f>
        <v/>
      </c>
      <c r="AO68" s="463" t="str">
        <f>IF(AO67="","",VLOOKUP(AO67,'シフト記号表（勤務時間帯）'!$C$6:$K$35,9,FALSE))</f>
        <v/>
      </c>
      <c r="AP68" s="463" t="str">
        <f>IF(AP67="","",VLOOKUP(AP67,'シフト記号表（勤務時間帯）'!$C$6:$K$35,9,FALSE))</f>
        <v/>
      </c>
      <c r="AQ68" s="463" t="str">
        <f>IF(AQ67="","",VLOOKUP(AQ67,'シフト記号表（勤務時間帯）'!$C$6:$K$35,9,FALSE))</f>
        <v/>
      </c>
      <c r="AR68" s="463" t="str">
        <f>IF(AR67="","",VLOOKUP(AR67,'シフト記号表（勤務時間帯）'!$C$6:$K$35,9,FALSE))</f>
        <v/>
      </c>
      <c r="AS68" s="463" t="str">
        <f>IF(AS67="","",VLOOKUP(AS67,'シフト記号表（勤務時間帯）'!$C$6:$K$35,9,FALSE))</f>
        <v/>
      </c>
      <c r="AT68" s="464" t="str">
        <f>IF(AT67="","",VLOOKUP(AT67,'シフト記号表（勤務時間帯）'!$C$6:$K$35,9,FALSE))</f>
        <v/>
      </c>
      <c r="AU68" s="462" t="str">
        <f>IF(AU67="","",VLOOKUP(AU67,'シフト記号表（勤務時間帯）'!$C$6:$K$35,9,FALSE))</f>
        <v/>
      </c>
      <c r="AV68" s="463" t="str">
        <f>IF(AV67="","",VLOOKUP(AV67,'シフト記号表（勤務時間帯）'!$C$6:$K$35,9,FALSE))</f>
        <v/>
      </c>
      <c r="AW68" s="463" t="str">
        <f>IF(AW67="","",VLOOKUP(AW67,'シフト記号表（勤務時間帯）'!$C$6:$K$35,9,FALSE))</f>
        <v/>
      </c>
      <c r="AX68" s="1139">
        <f>IF($BB$3="４週",SUM(S68:AT68),IF($BB$3="暦月",SUM(S68:AW68),""))</f>
        <v>0</v>
      </c>
      <c r="AY68" s="1140"/>
      <c r="AZ68" s="1141">
        <f>IF($BB$3="４週",AX68/4,IF($BB$3="暦月",'【標準様式1】勤務形態一覧（100名）'!AX68/('【標準様式1】勤務形態一覧（100名）'!$BB$8/7),""))</f>
        <v>0</v>
      </c>
      <c r="BA68" s="1142"/>
      <c r="BB68" s="1132"/>
      <c r="BC68" s="1093"/>
      <c r="BD68" s="1093"/>
      <c r="BE68" s="1093"/>
      <c r="BF68" s="1094"/>
    </row>
    <row r="69" spans="2:58" ht="20.25" customHeight="1" x14ac:dyDescent="0.3">
      <c r="B69" s="1176"/>
      <c r="C69" s="1184"/>
      <c r="D69" s="1185"/>
      <c r="E69" s="1186"/>
      <c r="F69" s="515">
        <f>C67</f>
        <v>0</v>
      </c>
      <c r="G69" s="1084"/>
      <c r="H69" s="1088"/>
      <c r="I69" s="1086"/>
      <c r="J69" s="1086"/>
      <c r="K69" s="1087"/>
      <c r="L69" s="1095"/>
      <c r="M69" s="1096"/>
      <c r="N69" s="1096"/>
      <c r="O69" s="1097"/>
      <c r="P69" s="1173" t="s">
        <v>217</v>
      </c>
      <c r="Q69" s="1174"/>
      <c r="R69" s="1175"/>
      <c r="S69" s="466" t="str">
        <f>IF(S67="","",VLOOKUP(S67,'シフト記号表（勤務時間帯）'!$C$6:$U$35,19,FALSE))</f>
        <v/>
      </c>
      <c r="T69" s="467" t="str">
        <f>IF(T67="","",VLOOKUP(T67,'シフト記号表（勤務時間帯）'!$C$6:$U$35,19,FALSE))</f>
        <v/>
      </c>
      <c r="U69" s="467" t="str">
        <f>IF(U67="","",VLOOKUP(U67,'シフト記号表（勤務時間帯）'!$C$6:$U$35,19,FALSE))</f>
        <v/>
      </c>
      <c r="V69" s="467" t="str">
        <f>IF(V67="","",VLOOKUP(V67,'シフト記号表（勤務時間帯）'!$C$6:$U$35,19,FALSE))</f>
        <v/>
      </c>
      <c r="W69" s="467" t="str">
        <f>IF(W67="","",VLOOKUP(W67,'シフト記号表（勤務時間帯）'!$C$6:$U$35,19,FALSE))</f>
        <v/>
      </c>
      <c r="X69" s="467" t="str">
        <f>IF(X67="","",VLOOKUP(X67,'シフト記号表（勤務時間帯）'!$C$6:$U$35,19,FALSE))</f>
        <v/>
      </c>
      <c r="Y69" s="468" t="str">
        <f>IF(Y67="","",VLOOKUP(Y67,'シフト記号表（勤務時間帯）'!$C$6:$U$35,19,FALSE))</f>
        <v/>
      </c>
      <c r="Z69" s="466" t="str">
        <f>IF(Z67="","",VLOOKUP(Z67,'シフト記号表（勤務時間帯）'!$C$6:$U$35,19,FALSE))</f>
        <v/>
      </c>
      <c r="AA69" s="467" t="str">
        <f>IF(AA67="","",VLOOKUP(AA67,'シフト記号表（勤務時間帯）'!$C$6:$U$35,19,FALSE))</f>
        <v/>
      </c>
      <c r="AB69" s="467" t="str">
        <f>IF(AB67="","",VLOOKUP(AB67,'シフト記号表（勤務時間帯）'!$C$6:$U$35,19,FALSE))</f>
        <v/>
      </c>
      <c r="AC69" s="467" t="str">
        <f>IF(AC67="","",VLOOKUP(AC67,'シフト記号表（勤務時間帯）'!$C$6:$U$35,19,FALSE))</f>
        <v/>
      </c>
      <c r="AD69" s="467" t="str">
        <f>IF(AD67="","",VLOOKUP(AD67,'シフト記号表（勤務時間帯）'!$C$6:$U$35,19,FALSE))</f>
        <v/>
      </c>
      <c r="AE69" s="467" t="str">
        <f>IF(AE67="","",VLOOKUP(AE67,'シフト記号表（勤務時間帯）'!$C$6:$U$35,19,FALSE))</f>
        <v/>
      </c>
      <c r="AF69" s="468" t="str">
        <f>IF(AF67="","",VLOOKUP(AF67,'シフト記号表（勤務時間帯）'!$C$6:$U$35,19,FALSE))</f>
        <v/>
      </c>
      <c r="AG69" s="466" t="str">
        <f>IF(AG67="","",VLOOKUP(AG67,'シフト記号表（勤務時間帯）'!$C$6:$U$35,19,FALSE))</f>
        <v/>
      </c>
      <c r="AH69" s="467" t="str">
        <f>IF(AH67="","",VLOOKUP(AH67,'シフト記号表（勤務時間帯）'!$C$6:$U$35,19,FALSE))</f>
        <v/>
      </c>
      <c r="AI69" s="467" t="str">
        <f>IF(AI67="","",VLOOKUP(AI67,'シフト記号表（勤務時間帯）'!$C$6:$U$35,19,FALSE))</f>
        <v/>
      </c>
      <c r="AJ69" s="467" t="str">
        <f>IF(AJ67="","",VLOOKUP(AJ67,'シフト記号表（勤務時間帯）'!$C$6:$U$35,19,FALSE))</f>
        <v/>
      </c>
      <c r="AK69" s="467" t="str">
        <f>IF(AK67="","",VLOOKUP(AK67,'シフト記号表（勤務時間帯）'!$C$6:$U$35,19,FALSE))</f>
        <v/>
      </c>
      <c r="AL69" s="467" t="str">
        <f>IF(AL67="","",VLOOKUP(AL67,'シフト記号表（勤務時間帯）'!$C$6:$U$35,19,FALSE))</f>
        <v/>
      </c>
      <c r="AM69" s="468" t="str">
        <f>IF(AM67="","",VLOOKUP(AM67,'シフト記号表（勤務時間帯）'!$C$6:$U$35,19,FALSE))</f>
        <v/>
      </c>
      <c r="AN69" s="466" t="str">
        <f>IF(AN67="","",VLOOKUP(AN67,'シフト記号表（勤務時間帯）'!$C$6:$U$35,19,FALSE))</f>
        <v/>
      </c>
      <c r="AO69" s="467" t="str">
        <f>IF(AO67="","",VLOOKUP(AO67,'シフト記号表（勤務時間帯）'!$C$6:$U$35,19,FALSE))</f>
        <v/>
      </c>
      <c r="AP69" s="467" t="str">
        <f>IF(AP67="","",VLOOKUP(AP67,'シフト記号表（勤務時間帯）'!$C$6:$U$35,19,FALSE))</f>
        <v/>
      </c>
      <c r="AQ69" s="467" t="str">
        <f>IF(AQ67="","",VLOOKUP(AQ67,'シフト記号表（勤務時間帯）'!$C$6:$U$35,19,FALSE))</f>
        <v/>
      </c>
      <c r="AR69" s="467" t="str">
        <f>IF(AR67="","",VLOOKUP(AR67,'シフト記号表（勤務時間帯）'!$C$6:$U$35,19,FALSE))</f>
        <v/>
      </c>
      <c r="AS69" s="467" t="str">
        <f>IF(AS67="","",VLOOKUP(AS67,'シフト記号表（勤務時間帯）'!$C$6:$U$35,19,FALSE))</f>
        <v/>
      </c>
      <c r="AT69" s="468" t="str">
        <f>IF(AT67="","",VLOOKUP(AT67,'シフト記号表（勤務時間帯）'!$C$6:$U$35,19,FALSE))</f>
        <v/>
      </c>
      <c r="AU69" s="466" t="str">
        <f>IF(AU67="","",VLOOKUP(AU67,'シフト記号表（勤務時間帯）'!$C$6:$U$35,19,FALSE))</f>
        <v/>
      </c>
      <c r="AV69" s="467" t="str">
        <f>IF(AV67="","",VLOOKUP(AV67,'シフト記号表（勤務時間帯）'!$C$6:$U$35,19,FALSE))</f>
        <v/>
      </c>
      <c r="AW69" s="467" t="str">
        <f>IF(AW67="","",VLOOKUP(AW67,'シフト記号表（勤務時間帯）'!$C$6:$U$35,19,FALSE))</f>
        <v/>
      </c>
      <c r="AX69" s="1146">
        <f>IF($BB$3="４週",SUM(S69:AT69),IF($BB$3="暦月",SUM(S69:AW69),""))</f>
        <v>0</v>
      </c>
      <c r="AY69" s="1147"/>
      <c r="AZ69" s="1148">
        <f>IF($BB$3="４週",AX69/4,IF($BB$3="暦月",'【標準様式1】勤務形態一覧（100名）'!AX69/('【標準様式1】勤務形態一覧（100名）'!$BB$8/7),""))</f>
        <v>0</v>
      </c>
      <c r="BA69" s="1149"/>
      <c r="BB69" s="1192"/>
      <c r="BC69" s="1096"/>
      <c r="BD69" s="1096"/>
      <c r="BE69" s="1096"/>
      <c r="BF69" s="1097"/>
    </row>
    <row r="70" spans="2:58" ht="20.25" customHeight="1" x14ac:dyDescent="0.3">
      <c r="B70" s="1176">
        <f>B67+1</f>
        <v>17</v>
      </c>
      <c r="C70" s="1178"/>
      <c r="D70" s="1179"/>
      <c r="E70" s="1180"/>
      <c r="F70" s="469"/>
      <c r="G70" s="1082"/>
      <c r="H70" s="1085"/>
      <c r="I70" s="1086"/>
      <c r="J70" s="1086"/>
      <c r="K70" s="1087"/>
      <c r="L70" s="1089"/>
      <c r="M70" s="1090"/>
      <c r="N70" s="1090"/>
      <c r="O70" s="1091"/>
      <c r="P70" s="1098" t="s">
        <v>215</v>
      </c>
      <c r="Q70" s="1099"/>
      <c r="R70" s="1100"/>
      <c r="S70" s="512"/>
      <c r="T70" s="513"/>
      <c r="U70" s="513"/>
      <c r="V70" s="513"/>
      <c r="W70" s="513"/>
      <c r="X70" s="513"/>
      <c r="Y70" s="514"/>
      <c r="Z70" s="512"/>
      <c r="AA70" s="513"/>
      <c r="AB70" s="513"/>
      <c r="AC70" s="513"/>
      <c r="AD70" s="513"/>
      <c r="AE70" s="513"/>
      <c r="AF70" s="514"/>
      <c r="AG70" s="512"/>
      <c r="AH70" s="513"/>
      <c r="AI70" s="513"/>
      <c r="AJ70" s="513"/>
      <c r="AK70" s="513"/>
      <c r="AL70" s="513"/>
      <c r="AM70" s="514"/>
      <c r="AN70" s="512"/>
      <c r="AO70" s="513"/>
      <c r="AP70" s="513"/>
      <c r="AQ70" s="513"/>
      <c r="AR70" s="513"/>
      <c r="AS70" s="513"/>
      <c r="AT70" s="514"/>
      <c r="AU70" s="512"/>
      <c r="AV70" s="513"/>
      <c r="AW70" s="513"/>
      <c r="AX70" s="1295"/>
      <c r="AY70" s="1296"/>
      <c r="AZ70" s="1297"/>
      <c r="BA70" s="1298"/>
      <c r="BB70" s="1131"/>
      <c r="BC70" s="1090"/>
      <c r="BD70" s="1090"/>
      <c r="BE70" s="1090"/>
      <c r="BF70" s="1091"/>
    </row>
    <row r="71" spans="2:58" ht="20.25" customHeight="1" x14ac:dyDescent="0.3">
      <c r="B71" s="1176"/>
      <c r="C71" s="1181"/>
      <c r="D71" s="1182"/>
      <c r="E71" s="1183"/>
      <c r="F71" s="461"/>
      <c r="G71" s="1083"/>
      <c r="H71" s="1088"/>
      <c r="I71" s="1086"/>
      <c r="J71" s="1086"/>
      <c r="K71" s="1087"/>
      <c r="L71" s="1092"/>
      <c r="M71" s="1093"/>
      <c r="N71" s="1093"/>
      <c r="O71" s="1094"/>
      <c r="P71" s="1136" t="s">
        <v>216</v>
      </c>
      <c r="Q71" s="1137"/>
      <c r="R71" s="1138"/>
      <c r="S71" s="462" t="str">
        <f>IF(S70="","",VLOOKUP(S70,'シフト記号表（勤務時間帯）'!$C$6:$K$35,9,FALSE))</f>
        <v/>
      </c>
      <c r="T71" s="463" t="str">
        <f>IF(T70="","",VLOOKUP(T70,'シフト記号表（勤務時間帯）'!$C$6:$K$35,9,FALSE))</f>
        <v/>
      </c>
      <c r="U71" s="463" t="str">
        <f>IF(U70="","",VLOOKUP(U70,'シフト記号表（勤務時間帯）'!$C$6:$K$35,9,FALSE))</f>
        <v/>
      </c>
      <c r="V71" s="463" t="str">
        <f>IF(V70="","",VLOOKUP(V70,'シフト記号表（勤務時間帯）'!$C$6:$K$35,9,FALSE))</f>
        <v/>
      </c>
      <c r="W71" s="463" t="str">
        <f>IF(W70="","",VLOOKUP(W70,'シフト記号表（勤務時間帯）'!$C$6:$K$35,9,FALSE))</f>
        <v/>
      </c>
      <c r="X71" s="463" t="str">
        <f>IF(X70="","",VLOOKUP(X70,'シフト記号表（勤務時間帯）'!$C$6:$K$35,9,FALSE))</f>
        <v/>
      </c>
      <c r="Y71" s="464" t="str">
        <f>IF(Y70="","",VLOOKUP(Y70,'シフト記号表（勤務時間帯）'!$C$6:$K$35,9,FALSE))</f>
        <v/>
      </c>
      <c r="Z71" s="462" t="str">
        <f>IF(Z70="","",VLOOKUP(Z70,'シフト記号表（勤務時間帯）'!$C$6:$K$35,9,FALSE))</f>
        <v/>
      </c>
      <c r="AA71" s="463" t="str">
        <f>IF(AA70="","",VLOOKUP(AA70,'シフト記号表（勤務時間帯）'!$C$6:$K$35,9,FALSE))</f>
        <v/>
      </c>
      <c r="AB71" s="463" t="str">
        <f>IF(AB70="","",VLOOKUP(AB70,'シフト記号表（勤務時間帯）'!$C$6:$K$35,9,FALSE))</f>
        <v/>
      </c>
      <c r="AC71" s="463" t="str">
        <f>IF(AC70="","",VLOOKUP(AC70,'シフト記号表（勤務時間帯）'!$C$6:$K$35,9,FALSE))</f>
        <v/>
      </c>
      <c r="AD71" s="463" t="str">
        <f>IF(AD70="","",VLOOKUP(AD70,'シフト記号表（勤務時間帯）'!$C$6:$K$35,9,FALSE))</f>
        <v/>
      </c>
      <c r="AE71" s="463" t="str">
        <f>IF(AE70="","",VLOOKUP(AE70,'シフト記号表（勤務時間帯）'!$C$6:$K$35,9,FALSE))</f>
        <v/>
      </c>
      <c r="AF71" s="464" t="str">
        <f>IF(AF70="","",VLOOKUP(AF70,'シフト記号表（勤務時間帯）'!$C$6:$K$35,9,FALSE))</f>
        <v/>
      </c>
      <c r="AG71" s="462" t="str">
        <f>IF(AG70="","",VLOOKUP(AG70,'シフト記号表（勤務時間帯）'!$C$6:$K$35,9,FALSE))</f>
        <v/>
      </c>
      <c r="AH71" s="463" t="str">
        <f>IF(AH70="","",VLOOKUP(AH70,'シフト記号表（勤務時間帯）'!$C$6:$K$35,9,FALSE))</f>
        <v/>
      </c>
      <c r="AI71" s="463" t="str">
        <f>IF(AI70="","",VLOOKUP(AI70,'シフト記号表（勤務時間帯）'!$C$6:$K$35,9,FALSE))</f>
        <v/>
      </c>
      <c r="AJ71" s="463" t="str">
        <f>IF(AJ70="","",VLOOKUP(AJ70,'シフト記号表（勤務時間帯）'!$C$6:$K$35,9,FALSE))</f>
        <v/>
      </c>
      <c r="AK71" s="463" t="str">
        <f>IF(AK70="","",VLOOKUP(AK70,'シフト記号表（勤務時間帯）'!$C$6:$K$35,9,FALSE))</f>
        <v/>
      </c>
      <c r="AL71" s="463" t="str">
        <f>IF(AL70="","",VLOOKUP(AL70,'シフト記号表（勤務時間帯）'!$C$6:$K$35,9,FALSE))</f>
        <v/>
      </c>
      <c r="AM71" s="464" t="str">
        <f>IF(AM70="","",VLOOKUP(AM70,'シフト記号表（勤務時間帯）'!$C$6:$K$35,9,FALSE))</f>
        <v/>
      </c>
      <c r="AN71" s="462" t="str">
        <f>IF(AN70="","",VLOOKUP(AN70,'シフト記号表（勤務時間帯）'!$C$6:$K$35,9,FALSE))</f>
        <v/>
      </c>
      <c r="AO71" s="463" t="str">
        <f>IF(AO70="","",VLOOKUP(AO70,'シフト記号表（勤務時間帯）'!$C$6:$K$35,9,FALSE))</f>
        <v/>
      </c>
      <c r="AP71" s="463" t="str">
        <f>IF(AP70="","",VLOOKUP(AP70,'シフト記号表（勤務時間帯）'!$C$6:$K$35,9,FALSE))</f>
        <v/>
      </c>
      <c r="AQ71" s="463" t="str">
        <f>IF(AQ70="","",VLOOKUP(AQ70,'シフト記号表（勤務時間帯）'!$C$6:$K$35,9,FALSE))</f>
        <v/>
      </c>
      <c r="AR71" s="463" t="str">
        <f>IF(AR70="","",VLOOKUP(AR70,'シフト記号表（勤務時間帯）'!$C$6:$K$35,9,FALSE))</f>
        <v/>
      </c>
      <c r="AS71" s="463" t="str">
        <f>IF(AS70="","",VLOOKUP(AS70,'シフト記号表（勤務時間帯）'!$C$6:$K$35,9,FALSE))</f>
        <v/>
      </c>
      <c r="AT71" s="464" t="str">
        <f>IF(AT70="","",VLOOKUP(AT70,'シフト記号表（勤務時間帯）'!$C$6:$K$35,9,FALSE))</f>
        <v/>
      </c>
      <c r="AU71" s="462" t="str">
        <f>IF(AU70="","",VLOOKUP(AU70,'シフト記号表（勤務時間帯）'!$C$6:$K$35,9,FALSE))</f>
        <v/>
      </c>
      <c r="AV71" s="463" t="str">
        <f>IF(AV70="","",VLOOKUP(AV70,'シフト記号表（勤務時間帯）'!$C$6:$K$35,9,FALSE))</f>
        <v/>
      </c>
      <c r="AW71" s="463" t="str">
        <f>IF(AW70="","",VLOOKUP(AW70,'シフト記号表（勤務時間帯）'!$C$6:$K$35,9,FALSE))</f>
        <v/>
      </c>
      <c r="AX71" s="1139">
        <f>IF($BB$3="４週",SUM(S71:AT71),IF($BB$3="暦月",SUM(S71:AW71),""))</f>
        <v>0</v>
      </c>
      <c r="AY71" s="1140"/>
      <c r="AZ71" s="1141">
        <f>IF($BB$3="４週",AX71/4,IF($BB$3="暦月",'【標準様式1】勤務形態一覧（100名）'!AX71/('【標準様式1】勤務形態一覧（100名）'!$BB$8/7),""))</f>
        <v>0</v>
      </c>
      <c r="BA71" s="1142"/>
      <c r="BB71" s="1132"/>
      <c r="BC71" s="1093"/>
      <c r="BD71" s="1093"/>
      <c r="BE71" s="1093"/>
      <c r="BF71" s="1094"/>
    </row>
    <row r="72" spans="2:58" ht="20.25" customHeight="1" x14ac:dyDescent="0.3">
      <c r="B72" s="1176"/>
      <c r="C72" s="1184"/>
      <c r="D72" s="1185"/>
      <c r="E72" s="1186"/>
      <c r="F72" s="515">
        <f>C70</f>
        <v>0</v>
      </c>
      <c r="G72" s="1084"/>
      <c r="H72" s="1088"/>
      <c r="I72" s="1086"/>
      <c r="J72" s="1086"/>
      <c r="K72" s="1087"/>
      <c r="L72" s="1095"/>
      <c r="M72" s="1096"/>
      <c r="N72" s="1096"/>
      <c r="O72" s="1097"/>
      <c r="P72" s="1173" t="s">
        <v>217</v>
      </c>
      <c r="Q72" s="1174"/>
      <c r="R72" s="1175"/>
      <c r="S72" s="466" t="str">
        <f>IF(S70="","",VLOOKUP(S70,'シフト記号表（勤務時間帯）'!$C$6:$U$35,19,FALSE))</f>
        <v/>
      </c>
      <c r="T72" s="467" t="str">
        <f>IF(T70="","",VLOOKUP(T70,'シフト記号表（勤務時間帯）'!$C$6:$U$35,19,FALSE))</f>
        <v/>
      </c>
      <c r="U72" s="467" t="str">
        <f>IF(U70="","",VLOOKUP(U70,'シフト記号表（勤務時間帯）'!$C$6:$U$35,19,FALSE))</f>
        <v/>
      </c>
      <c r="V72" s="467" t="str">
        <f>IF(V70="","",VLOOKUP(V70,'シフト記号表（勤務時間帯）'!$C$6:$U$35,19,FALSE))</f>
        <v/>
      </c>
      <c r="W72" s="467" t="str">
        <f>IF(W70="","",VLOOKUP(W70,'シフト記号表（勤務時間帯）'!$C$6:$U$35,19,FALSE))</f>
        <v/>
      </c>
      <c r="X72" s="467" t="str">
        <f>IF(X70="","",VLOOKUP(X70,'シフト記号表（勤務時間帯）'!$C$6:$U$35,19,FALSE))</f>
        <v/>
      </c>
      <c r="Y72" s="468" t="str">
        <f>IF(Y70="","",VLOOKUP(Y70,'シフト記号表（勤務時間帯）'!$C$6:$U$35,19,FALSE))</f>
        <v/>
      </c>
      <c r="Z72" s="466" t="str">
        <f>IF(Z70="","",VLOOKUP(Z70,'シフト記号表（勤務時間帯）'!$C$6:$U$35,19,FALSE))</f>
        <v/>
      </c>
      <c r="AA72" s="467" t="str">
        <f>IF(AA70="","",VLOOKUP(AA70,'シフト記号表（勤務時間帯）'!$C$6:$U$35,19,FALSE))</f>
        <v/>
      </c>
      <c r="AB72" s="467" t="str">
        <f>IF(AB70="","",VLOOKUP(AB70,'シフト記号表（勤務時間帯）'!$C$6:$U$35,19,FALSE))</f>
        <v/>
      </c>
      <c r="AC72" s="467" t="str">
        <f>IF(AC70="","",VLOOKUP(AC70,'シフト記号表（勤務時間帯）'!$C$6:$U$35,19,FALSE))</f>
        <v/>
      </c>
      <c r="AD72" s="467" t="str">
        <f>IF(AD70="","",VLOOKUP(AD70,'シフト記号表（勤務時間帯）'!$C$6:$U$35,19,FALSE))</f>
        <v/>
      </c>
      <c r="AE72" s="467" t="str">
        <f>IF(AE70="","",VLOOKUP(AE70,'シフト記号表（勤務時間帯）'!$C$6:$U$35,19,FALSE))</f>
        <v/>
      </c>
      <c r="AF72" s="468" t="str">
        <f>IF(AF70="","",VLOOKUP(AF70,'シフト記号表（勤務時間帯）'!$C$6:$U$35,19,FALSE))</f>
        <v/>
      </c>
      <c r="AG72" s="466" t="str">
        <f>IF(AG70="","",VLOOKUP(AG70,'シフト記号表（勤務時間帯）'!$C$6:$U$35,19,FALSE))</f>
        <v/>
      </c>
      <c r="AH72" s="467" t="str">
        <f>IF(AH70="","",VLOOKUP(AH70,'シフト記号表（勤務時間帯）'!$C$6:$U$35,19,FALSE))</f>
        <v/>
      </c>
      <c r="AI72" s="467" t="str">
        <f>IF(AI70="","",VLOOKUP(AI70,'シフト記号表（勤務時間帯）'!$C$6:$U$35,19,FALSE))</f>
        <v/>
      </c>
      <c r="AJ72" s="467" t="str">
        <f>IF(AJ70="","",VLOOKUP(AJ70,'シフト記号表（勤務時間帯）'!$C$6:$U$35,19,FALSE))</f>
        <v/>
      </c>
      <c r="AK72" s="467" t="str">
        <f>IF(AK70="","",VLOOKUP(AK70,'シフト記号表（勤務時間帯）'!$C$6:$U$35,19,FALSE))</f>
        <v/>
      </c>
      <c r="AL72" s="467" t="str">
        <f>IF(AL70="","",VLOOKUP(AL70,'シフト記号表（勤務時間帯）'!$C$6:$U$35,19,FALSE))</f>
        <v/>
      </c>
      <c r="AM72" s="468" t="str">
        <f>IF(AM70="","",VLOOKUP(AM70,'シフト記号表（勤務時間帯）'!$C$6:$U$35,19,FALSE))</f>
        <v/>
      </c>
      <c r="AN72" s="466" t="str">
        <f>IF(AN70="","",VLOOKUP(AN70,'シフト記号表（勤務時間帯）'!$C$6:$U$35,19,FALSE))</f>
        <v/>
      </c>
      <c r="AO72" s="467" t="str">
        <f>IF(AO70="","",VLOOKUP(AO70,'シフト記号表（勤務時間帯）'!$C$6:$U$35,19,FALSE))</f>
        <v/>
      </c>
      <c r="AP72" s="467" t="str">
        <f>IF(AP70="","",VLOOKUP(AP70,'シフト記号表（勤務時間帯）'!$C$6:$U$35,19,FALSE))</f>
        <v/>
      </c>
      <c r="AQ72" s="467" t="str">
        <f>IF(AQ70="","",VLOOKUP(AQ70,'シフト記号表（勤務時間帯）'!$C$6:$U$35,19,FALSE))</f>
        <v/>
      </c>
      <c r="AR72" s="467" t="str">
        <f>IF(AR70="","",VLOOKUP(AR70,'シフト記号表（勤務時間帯）'!$C$6:$U$35,19,FALSE))</f>
        <v/>
      </c>
      <c r="AS72" s="467" t="str">
        <f>IF(AS70="","",VLOOKUP(AS70,'シフト記号表（勤務時間帯）'!$C$6:$U$35,19,FALSE))</f>
        <v/>
      </c>
      <c r="AT72" s="468" t="str">
        <f>IF(AT70="","",VLOOKUP(AT70,'シフト記号表（勤務時間帯）'!$C$6:$U$35,19,FALSE))</f>
        <v/>
      </c>
      <c r="AU72" s="466" t="str">
        <f>IF(AU70="","",VLOOKUP(AU70,'シフト記号表（勤務時間帯）'!$C$6:$U$35,19,FALSE))</f>
        <v/>
      </c>
      <c r="AV72" s="467" t="str">
        <f>IF(AV70="","",VLOOKUP(AV70,'シフト記号表（勤務時間帯）'!$C$6:$U$35,19,FALSE))</f>
        <v/>
      </c>
      <c r="AW72" s="467" t="str">
        <f>IF(AW70="","",VLOOKUP(AW70,'シフト記号表（勤務時間帯）'!$C$6:$U$35,19,FALSE))</f>
        <v/>
      </c>
      <c r="AX72" s="1146">
        <f>IF($BB$3="４週",SUM(S72:AT72),IF($BB$3="暦月",SUM(S72:AW72),""))</f>
        <v>0</v>
      </c>
      <c r="AY72" s="1147"/>
      <c r="AZ72" s="1148">
        <f>IF($BB$3="４週",AX72/4,IF($BB$3="暦月",'【標準様式1】勤務形態一覧（100名）'!AX72/('【標準様式1】勤務形態一覧（100名）'!$BB$8/7),""))</f>
        <v>0</v>
      </c>
      <c r="BA72" s="1149"/>
      <c r="BB72" s="1192"/>
      <c r="BC72" s="1096"/>
      <c r="BD72" s="1096"/>
      <c r="BE72" s="1096"/>
      <c r="BF72" s="1097"/>
    </row>
    <row r="73" spans="2:58" ht="20.25" customHeight="1" x14ac:dyDescent="0.3">
      <c r="B73" s="1176">
        <f>B70+1</f>
        <v>18</v>
      </c>
      <c r="C73" s="1178"/>
      <c r="D73" s="1179"/>
      <c r="E73" s="1180"/>
      <c r="F73" s="469"/>
      <c r="G73" s="1082"/>
      <c r="H73" s="1085"/>
      <c r="I73" s="1086"/>
      <c r="J73" s="1086"/>
      <c r="K73" s="1087"/>
      <c r="L73" s="1089"/>
      <c r="M73" s="1090"/>
      <c r="N73" s="1090"/>
      <c r="O73" s="1091"/>
      <c r="P73" s="1098" t="s">
        <v>215</v>
      </c>
      <c r="Q73" s="1099"/>
      <c r="R73" s="1100"/>
      <c r="S73" s="512"/>
      <c r="T73" s="513"/>
      <c r="U73" s="513"/>
      <c r="V73" s="513"/>
      <c r="W73" s="513"/>
      <c r="X73" s="513"/>
      <c r="Y73" s="514"/>
      <c r="Z73" s="512"/>
      <c r="AA73" s="513"/>
      <c r="AB73" s="513"/>
      <c r="AC73" s="513"/>
      <c r="AD73" s="513"/>
      <c r="AE73" s="513"/>
      <c r="AF73" s="514"/>
      <c r="AG73" s="512"/>
      <c r="AH73" s="513"/>
      <c r="AI73" s="513"/>
      <c r="AJ73" s="513"/>
      <c r="AK73" s="513"/>
      <c r="AL73" s="513"/>
      <c r="AM73" s="514"/>
      <c r="AN73" s="512"/>
      <c r="AO73" s="513"/>
      <c r="AP73" s="513"/>
      <c r="AQ73" s="513"/>
      <c r="AR73" s="513"/>
      <c r="AS73" s="513"/>
      <c r="AT73" s="514"/>
      <c r="AU73" s="512"/>
      <c r="AV73" s="513"/>
      <c r="AW73" s="513"/>
      <c r="AX73" s="1295"/>
      <c r="AY73" s="1296"/>
      <c r="AZ73" s="1297"/>
      <c r="BA73" s="1298"/>
      <c r="BB73" s="1131"/>
      <c r="BC73" s="1090"/>
      <c r="BD73" s="1090"/>
      <c r="BE73" s="1090"/>
      <c r="BF73" s="1091"/>
    </row>
    <row r="74" spans="2:58" ht="20.25" customHeight="1" x14ac:dyDescent="0.3">
      <c r="B74" s="1176"/>
      <c r="C74" s="1181"/>
      <c r="D74" s="1182"/>
      <c r="E74" s="1183"/>
      <c r="F74" s="461"/>
      <c r="G74" s="1083"/>
      <c r="H74" s="1088"/>
      <c r="I74" s="1086"/>
      <c r="J74" s="1086"/>
      <c r="K74" s="1087"/>
      <c r="L74" s="1092"/>
      <c r="M74" s="1093"/>
      <c r="N74" s="1093"/>
      <c r="O74" s="1094"/>
      <c r="P74" s="1136" t="s">
        <v>216</v>
      </c>
      <c r="Q74" s="1137"/>
      <c r="R74" s="1138"/>
      <c r="S74" s="462" t="str">
        <f>IF(S73="","",VLOOKUP(S73,'シフト記号表（勤務時間帯）'!$C$6:$K$35,9,FALSE))</f>
        <v/>
      </c>
      <c r="T74" s="463" t="str">
        <f>IF(T73="","",VLOOKUP(T73,'シフト記号表（勤務時間帯）'!$C$6:$K$35,9,FALSE))</f>
        <v/>
      </c>
      <c r="U74" s="463" t="str">
        <f>IF(U73="","",VLOOKUP(U73,'シフト記号表（勤務時間帯）'!$C$6:$K$35,9,FALSE))</f>
        <v/>
      </c>
      <c r="V74" s="463" t="str">
        <f>IF(V73="","",VLOOKUP(V73,'シフト記号表（勤務時間帯）'!$C$6:$K$35,9,FALSE))</f>
        <v/>
      </c>
      <c r="W74" s="463" t="str">
        <f>IF(W73="","",VLOOKUP(W73,'シフト記号表（勤務時間帯）'!$C$6:$K$35,9,FALSE))</f>
        <v/>
      </c>
      <c r="X74" s="463" t="str">
        <f>IF(X73="","",VLOOKUP(X73,'シフト記号表（勤務時間帯）'!$C$6:$K$35,9,FALSE))</f>
        <v/>
      </c>
      <c r="Y74" s="464" t="str">
        <f>IF(Y73="","",VLOOKUP(Y73,'シフト記号表（勤務時間帯）'!$C$6:$K$35,9,FALSE))</f>
        <v/>
      </c>
      <c r="Z74" s="462" t="str">
        <f>IF(Z73="","",VLOOKUP(Z73,'シフト記号表（勤務時間帯）'!$C$6:$K$35,9,FALSE))</f>
        <v/>
      </c>
      <c r="AA74" s="463" t="str">
        <f>IF(AA73="","",VLOOKUP(AA73,'シフト記号表（勤務時間帯）'!$C$6:$K$35,9,FALSE))</f>
        <v/>
      </c>
      <c r="AB74" s="463" t="str">
        <f>IF(AB73="","",VLOOKUP(AB73,'シフト記号表（勤務時間帯）'!$C$6:$K$35,9,FALSE))</f>
        <v/>
      </c>
      <c r="AC74" s="463" t="str">
        <f>IF(AC73="","",VLOOKUP(AC73,'シフト記号表（勤務時間帯）'!$C$6:$K$35,9,FALSE))</f>
        <v/>
      </c>
      <c r="AD74" s="463" t="str">
        <f>IF(AD73="","",VLOOKUP(AD73,'シフト記号表（勤務時間帯）'!$C$6:$K$35,9,FALSE))</f>
        <v/>
      </c>
      <c r="AE74" s="463" t="str">
        <f>IF(AE73="","",VLOOKUP(AE73,'シフト記号表（勤務時間帯）'!$C$6:$K$35,9,FALSE))</f>
        <v/>
      </c>
      <c r="AF74" s="464" t="str">
        <f>IF(AF73="","",VLOOKUP(AF73,'シフト記号表（勤務時間帯）'!$C$6:$K$35,9,FALSE))</f>
        <v/>
      </c>
      <c r="AG74" s="462" t="str">
        <f>IF(AG73="","",VLOOKUP(AG73,'シフト記号表（勤務時間帯）'!$C$6:$K$35,9,FALSE))</f>
        <v/>
      </c>
      <c r="AH74" s="463" t="str">
        <f>IF(AH73="","",VLOOKUP(AH73,'シフト記号表（勤務時間帯）'!$C$6:$K$35,9,FALSE))</f>
        <v/>
      </c>
      <c r="AI74" s="463" t="str">
        <f>IF(AI73="","",VLOOKUP(AI73,'シフト記号表（勤務時間帯）'!$C$6:$K$35,9,FALSE))</f>
        <v/>
      </c>
      <c r="AJ74" s="463" t="str">
        <f>IF(AJ73="","",VLOOKUP(AJ73,'シフト記号表（勤務時間帯）'!$C$6:$K$35,9,FALSE))</f>
        <v/>
      </c>
      <c r="AK74" s="463" t="str">
        <f>IF(AK73="","",VLOOKUP(AK73,'シフト記号表（勤務時間帯）'!$C$6:$K$35,9,FALSE))</f>
        <v/>
      </c>
      <c r="AL74" s="463" t="str">
        <f>IF(AL73="","",VLOOKUP(AL73,'シフト記号表（勤務時間帯）'!$C$6:$K$35,9,FALSE))</f>
        <v/>
      </c>
      <c r="AM74" s="464" t="str">
        <f>IF(AM73="","",VLOOKUP(AM73,'シフト記号表（勤務時間帯）'!$C$6:$K$35,9,FALSE))</f>
        <v/>
      </c>
      <c r="AN74" s="462" t="str">
        <f>IF(AN73="","",VLOOKUP(AN73,'シフト記号表（勤務時間帯）'!$C$6:$K$35,9,FALSE))</f>
        <v/>
      </c>
      <c r="AO74" s="463" t="str">
        <f>IF(AO73="","",VLOOKUP(AO73,'シフト記号表（勤務時間帯）'!$C$6:$K$35,9,FALSE))</f>
        <v/>
      </c>
      <c r="AP74" s="463" t="str">
        <f>IF(AP73="","",VLOOKUP(AP73,'シフト記号表（勤務時間帯）'!$C$6:$K$35,9,FALSE))</f>
        <v/>
      </c>
      <c r="AQ74" s="463" t="str">
        <f>IF(AQ73="","",VLOOKUP(AQ73,'シフト記号表（勤務時間帯）'!$C$6:$K$35,9,FALSE))</f>
        <v/>
      </c>
      <c r="AR74" s="463" t="str">
        <f>IF(AR73="","",VLOOKUP(AR73,'シフト記号表（勤務時間帯）'!$C$6:$K$35,9,FALSE))</f>
        <v/>
      </c>
      <c r="AS74" s="463" t="str">
        <f>IF(AS73="","",VLOOKUP(AS73,'シフト記号表（勤務時間帯）'!$C$6:$K$35,9,FALSE))</f>
        <v/>
      </c>
      <c r="AT74" s="464" t="str">
        <f>IF(AT73="","",VLOOKUP(AT73,'シフト記号表（勤務時間帯）'!$C$6:$K$35,9,FALSE))</f>
        <v/>
      </c>
      <c r="AU74" s="462" t="str">
        <f>IF(AU73="","",VLOOKUP(AU73,'シフト記号表（勤務時間帯）'!$C$6:$K$35,9,FALSE))</f>
        <v/>
      </c>
      <c r="AV74" s="463" t="str">
        <f>IF(AV73="","",VLOOKUP(AV73,'シフト記号表（勤務時間帯）'!$C$6:$K$35,9,FALSE))</f>
        <v/>
      </c>
      <c r="AW74" s="463" t="str">
        <f>IF(AW73="","",VLOOKUP(AW73,'シフト記号表（勤務時間帯）'!$C$6:$K$35,9,FALSE))</f>
        <v/>
      </c>
      <c r="AX74" s="1139">
        <f>IF($BB$3="４週",SUM(S74:AT74),IF($BB$3="暦月",SUM(S74:AW74),""))</f>
        <v>0</v>
      </c>
      <c r="AY74" s="1140"/>
      <c r="AZ74" s="1141">
        <f>IF($BB$3="４週",AX74/4,IF($BB$3="暦月",'【標準様式1】勤務形態一覧（100名）'!AX74/('【標準様式1】勤務形態一覧（100名）'!$BB$8/7),""))</f>
        <v>0</v>
      </c>
      <c r="BA74" s="1142"/>
      <c r="BB74" s="1132"/>
      <c r="BC74" s="1093"/>
      <c r="BD74" s="1093"/>
      <c r="BE74" s="1093"/>
      <c r="BF74" s="1094"/>
    </row>
    <row r="75" spans="2:58" ht="20.25" customHeight="1" x14ac:dyDescent="0.3">
      <c r="B75" s="1176"/>
      <c r="C75" s="1184"/>
      <c r="D75" s="1185"/>
      <c r="E75" s="1186"/>
      <c r="F75" s="515">
        <f>C73</f>
        <v>0</v>
      </c>
      <c r="G75" s="1084"/>
      <c r="H75" s="1088"/>
      <c r="I75" s="1086"/>
      <c r="J75" s="1086"/>
      <c r="K75" s="1087"/>
      <c r="L75" s="1095"/>
      <c r="M75" s="1096"/>
      <c r="N75" s="1096"/>
      <c r="O75" s="1097"/>
      <c r="P75" s="1173" t="s">
        <v>217</v>
      </c>
      <c r="Q75" s="1174"/>
      <c r="R75" s="1175"/>
      <c r="S75" s="466" t="str">
        <f>IF(S73="","",VLOOKUP(S73,'シフト記号表（勤務時間帯）'!$C$6:$U$35,19,FALSE))</f>
        <v/>
      </c>
      <c r="T75" s="467" t="str">
        <f>IF(T73="","",VLOOKUP(T73,'シフト記号表（勤務時間帯）'!$C$6:$U$35,19,FALSE))</f>
        <v/>
      </c>
      <c r="U75" s="467" t="str">
        <f>IF(U73="","",VLOOKUP(U73,'シフト記号表（勤務時間帯）'!$C$6:$U$35,19,FALSE))</f>
        <v/>
      </c>
      <c r="V75" s="467" t="str">
        <f>IF(V73="","",VLOOKUP(V73,'シフト記号表（勤務時間帯）'!$C$6:$U$35,19,FALSE))</f>
        <v/>
      </c>
      <c r="W75" s="467" t="str">
        <f>IF(W73="","",VLOOKUP(W73,'シフト記号表（勤務時間帯）'!$C$6:$U$35,19,FALSE))</f>
        <v/>
      </c>
      <c r="X75" s="467" t="str">
        <f>IF(X73="","",VLOOKUP(X73,'シフト記号表（勤務時間帯）'!$C$6:$U$35,19,FALSE))</f>
        <v/>
      </c>
      <c r="Y75" s="468" t="str">
        <f>IF(Y73="","",VLOOKUP(Y73,'シフト記号表（勤務時間帯）'!$C$6:$U$35,19,FALSE))</f>
        <v/>
      </c>
      <c r="Z75" s="466" t="str">
        <f>IF(Z73="","",VLOOKUP(Z73,'シフト記号表（勤務時間帯）'!$C$6:$U$35,19,FALSE))</f>
        <v/>
      </c>
      <c r="AA75" s="467" t="str">
        <f>IF(AA73="","",VLOOKUP(AA73,'シフト記号表（勤務時間帯）'!$C$6:$U$35,19,FALSE))</f>
        <v/>
      </c>
      <c r="AB75" s="467" t="str">
        <f>IF(AB73="","",VLOOKUP(AB73,'シフト記号表（勤務時間帯）'!$C$6:$U$35,19,FALSE))</f>
        <v/>
      </c>
      <c r="AC75" s="467" t="str">
        <f>IF(AC73="","",VLOOKUP(AC73,'シフト記号表（勤務時間帯）'!$C$6:$U$35,19,FALSE))</f>
        <v/>
      </c>
      <c r="AD75" s="467" t="str">
        <f>IF(AD73="","",VLOOKUP(AD73,'シフト記号表（勤務時間帯）'!$C$6:$U$35,19,FALSE))</f>
        <v/>
      </c>
      <c r="AE75" s="467" t="str">
        <f>IF(AE73="","",VLOOKUP(AE73,'シフト記号表（勤務時間帯）'!$C$6:$U$35,19,FALSE))</f>
        <v/>
      </c>
      <c r="AF75" s="468" t="str">
        <f>IF(AF73="","",VLOOKUP(AF73,'シフト記号表（勤務時間帯）'!$C$6:$U$35,19,FALSE))</f>
        <v/>
      </c>
      <c r="AG75" s="466" t="str">
        <f>IF(AG73="","",VLOOKUP(AG73,'シフト記号表（勤務時間帯）'!$C$6:$U$35,19,FALSE))</f>
        <v/>
      </c>
      <c r="AH75" s="467" t="str">
        <f>IF(AH73="","",VLOOKUP(AH73,'シフト記号表（勤務時間帯）'!$C$6:$U$35,19,FALSE))</f>
        <v/>
      </c>
      <c r="AI75" s="467" t="str">
        <f>IF(AI73="","",VLOOKUP(AI73,'シフト記号表（勤務時間帯）'!$C$6:$U$35,19,FALSE))</f>
        <v/>
      </c>
      <c r="AJ75" s="467" t="str">
        <f>IF(AJ73="","",VLOOKUP(AJ73,'シフト記号表（勤務時間帯）'!$C$6:$U$35,19,FALSE))</f>
        <v/>
      </c>
      <c r="AK75" s="467" t="str">
        <f>IF(AK73="","",VLOOKUP(AK73,'シフト記号表（勤務時間帯）'!$C$6:$U$35,19,FALSE))</f>
        <v/>
      </c>
      <c r="AL75" s="467" t="str">
        <f>IF(AL73="","",VLOOKUP(AL73,'シフト記号表（勤務時間帯）'!$C$6:$U$35,19,FALSE))</f>
        <v/>
      </c>
      <c r="AM75" s="468" t="str">
        <f>IF(AM73="","",VLOOKUP(AM73,'シフト記号表（勤務時間帯）'!$C$6:$U$35,19,FALSE))</f>
        <v/>
      </c>
      <c r="AN75" s="466" t="str">
        <f>IF(AN73="","",VLOOKUP(AN73,'シフト記号表（勤務時間帯）'!$C$6:$U$35,19,FALSE))</f>
        <v/>
      </c>
      <c r="AO75" s="467" t="str">
        <f>IF(AO73="","",VLOOKUP(AO73,'シフト記号表（勤務時間帯）'!$C$6:$U$35,19,FALSE))</f>
        <v/>
      </c>
      <c r="AP75" s="467" t="str">
        <f>IF(AP73="","",VLOOKUP(AP73,'シフト記号表（勤務時間帯）'!$C$6:$U$35,19,FALSE))</f>
        <v/>
      </c>
      <c r="AQ75" s="467" t="str">
        <f>IF(AQ73="","",VLOOKUP(AQ73,'シフト記号表（勤務時間帯）'!$C$6:$U$35,19,FALSE))</f>
        <v/>
      </c>
      <c r="AR75" s="467" t="str">
        <f>IF(AR73="","",VLOOKUP(AR73,'シフト記号表（勤務時間帯）'!$C$6:$U$35,19,FALSE))</f>
        <v/>
      </c>
      <c r="AS75" s="467" t="str">
        <f>IF(AS73="","",VLOOKUP(AS73,'シフト記号表（勤務時間帯）'!$C$6:$U$35,19,FALSE))</f>
        <v/>
      </c>
      <c r="AT75" s="468" t="str">
        <f>IF(AT73="","",VLOOKUP(AT73,'シフト記号表（勤務時間帯）'!$C$6:$U$35,19,FALSE))</f>
        <v/>
      </c>
      <c r="AU75" s="466" t="str">
        <f>IF(AU73="","",VLOOKUP(AU73,'シフト記号表（勤務時間帯）'!$C$6:$U$35,19,FALSE))</f>
        <v/>
      </c>
      <c r="AV75" s="467" t="str">
        <f>IF(AV73="","",VLOOKUP(AV73,'シフト記号表（勤務時間帯）'!$C$6:$U$35,19,FALSE))</f>
        <v/>
      </c>
      <c r="AW75" s="467" t="str">
        <f>IF(AW73="","",VLOOKUP(AW73,'シフト記号表（勤務時間帯）'!$C$6:$U$35,19,FALSE))</f>
        <v/>
      </c>
      <c r="AX75" s="1146">
        <f>IF($BB$3="４週",SUM(S75:AT75),IF($BB$3="暦月",SUM(S75:AW75),""))</f>
        <v>0</v>
      </c>
      <c r="AY75" s="1147"/>
      <c r="AZ75" s="1148">
        <f>IF($BB$3="４週",AX75/4,IF($BB$3="暦月",'【標準様式1】勤務形態一覧（100名）'!AX75/('【標準様式1】勤務形態一覧（100名）'!$BB$8/7),""))</f>
        <v>0</v>
      </c>
      <c r="BA75" s="1149"/>
      <c r="BB75" s="1192"/>
      <c r="BC75" s="1096"/>
      <c r="BD75" s="1096"/>
      <c r="BE75" s="1096"/>
      <c r="BF75" s="1097"/>
    </row>
    <row r="76" spans="2:58" ht="20.25" customHeight="1" x14ac:dyDescent="0.3">
      <c r="B76" s="1176">
        <f>B73+1</f>
        <v>19</v>
      </c>
      <c r="C76" s="1178"/>
      <c r="D76" s="1179"/>
      <c r="E76" s="1180"/>
      <c r="F76" s="469"/>
      <c r="G76" s="1082"/>
      <c r="H76" s="1085"/>
      <c r="I76" s="1086"/>
      <c r="J76" s="1086"/>
      <c r="K76" s="1087"/>
      <c r="L76" s="1089"/>
      <c r="M76" s="1090"/>
      <c r="N76" s="1090"/>
      <c r="O76" s="1091"/>
      <c r="P76" s="1098" t="s">
        <v>215</v>
      </c>
      <c r="Q76" s="1099"/>
      <c r="R76" s="1100"/>
      <c r="S76" s="512"/>
      <c r="T76" s="513"/>
      <c r="U76" s="513"/>
      <c r="V76" s="513"/>
      <c r="W76" s="513"/>
      <c r="X76" s="513"/>
      <c r="Y76" s="514"/>
      <c r="Z76" s="512"/>
      <c r="AA76" s="513"/>
      <c r="AB76" s="513"/>
      <c r="AC76" s="513"/>
      <c r="AD76" s="513"/>
      <c r="AE76" s="513"/>
      <c r="AF76" s="514"/>
      <c r="AG76" s="512"/>
      <c r="AH76" s="513"/>
      <c r="AI76" s="513"/>
      <c r="AJ76" s="513"/>
      <c r="AK76" s="513"/>
      <c r="AL76" s="513"/>
      <c r="AM76" s="514"/>
      <c r="AN76" s="512"/>
      <c r="AO76" s="513"/>
      <c r="AP76" s="513"/>
      <c r="AQ76" s="513"/>
      <c r="AR76" s="513"/>
      <c r="AS76" s="513"/>
      <c r="AT76" s="514"/>
      <c r="AU76" s="512"/>
      <c r="AV76" s="513"/>
      <c r="AW76" s="513"/>
      <c r="AX76" s="1295"/>
      <c r="AY76" s="1296"/>
      <c r="AZ76" s="1297"/>
      <c r="BA76" s="1298"/>
      <c r="BB76" s="1131"/>
      <c r="BC76" s="1090"/>
      <c r="BD76" s="1090"/>
      <c r="BE76" s="1090"/>
      <c r="BF76" s="1091"/>
    </row>
    <row r="77" spans="2:58" ht="20.25" customHeight="1" x14ac:dyDescent="0.3">
      <c r="B77" s="1176"/>
      <c r="C77" s="1181"/>
      <c r="D77" s="1182"/>
      <c r="E77" s="1183"/>
      <c r="F77" s="461"/>
      <c r="G77" s="1083"/>
      <c r="H77" s="1088"/>
      <c r="I77" s="1086"/>
      <c r="J77" s="1086"/>
      <c r="K77" s="1087"/>
      <c r="L77" s="1092"/>
      <c r="M77" s="1093"/>
      <c r="N77" s="1093"/>
      <c r="O77" s="1094"/>
      <c r="P77" s="1136" t="s">
        <v>216</v>
      </c>
      <c r="Q77" s="1137"/>
      <c r="R77" s="1138"/>
      <c r="S77" s="462" t="str">
        <f>IF(S76="","",VLOOKUP(S76,'シフト記号表（勤務時間帯）'!$C$6:$K$35,9,FALSE))</f>
        <v/>
      </c>
      <c r="T77" s="463" t="str">
        <f>IF(T76="","",VLOOKUP(T76,'シフト記号表（勤務時間帯）'!$C$6:$K$35,9,FALSE))</f>
        <v/>
      </c>
      <c r="U77" s="463" t="str">
        <f>IF(U76="","",VLOOKUP(U76,'シフト記号表（勤務時間帯）'!$C$6:$K$35,9,FALSE))</f>
        <v/>
      </c>
      <c r="V77" s="463" t="str">
        <f>IF(V76="","",VLOOKUP(V76,'シフト記号表（勤務時間帯）'!$C$6:$K$35,9,FALSE))</f>
        <v/>
      </c>
      <c r="W77" s="463" t="str">
        <f>IF(W76="","",VLOOKUP(W76,'シフト記号表（勤務時間帯）'!$C$6:$K$35,9,FALSE))</f>
        <v/>
      </c>
      <c r="X77" s="463" t="str">
        <f>IF(X76="","",VLOOKUP(X76,'シフト記号表（勤務時間帯）'!$C$6:$K$35,9,FALSE))</f>
        <v/>
      </c>
      <c r="Y77" s="464" t="str">
        <f>IF(Y76="","",VLOOKUP(Y76,'シフト記号表（勤務時間帯）'!$C$6:$K$35,9,FALSE))</f>
        <v/>
      </c>
      <c r="Z77" s="462" t="str">
        <f>IF(Z76="","",VLOOKUP(Z76,'シフト記号表（勤務時間帯）'!$C$6:$K$35,9,FALSE))</f>
        <v/>
      </c>
      <c r="AA77" s="463" t="str">
        <f>IF(AA76="","",VLOOKUP(AA76,'シフト記号表（勤務時間帯）'!$C$6:$K$35,9,FALSE))</f>
        <v/>
      </c>
      <c r="AB77" s="463" t="str">
        <f>IF(AB76="","",VLOOKUP(AB76,'シフト記号表（勤務時間帯）'!$C$6:$K$35,9,FALSE))</f>
        <v/>
      </c>
      <c r="AC77" s="463" t="str">
        <f>IF(AC76="","",VLOOKUP(AC76,'シフト記号表（勤務時間帯）'!$C$6:$K$35,9,FALSE))</f>
        <v/>
      </c>
      <c r="AD77" s="463" t="str">
        <f>IF(AD76="","",VLOOKUP(AD76,'シフト記号表（勤務時間帯）'!$C$6:$K$35,9,FALSE))</f>
        <v/>
      </c>
      <c r="AE77" s="463" t="str">
        <f>IF(AE76="","",VLOOKUP(AE76,'シフト記号表（勤務時間帯）'!$C$6:$K$35,9,FALSE))</f>
        <v/>
      </c>
      <c r="AF77" s="464" t="str">
        <f>IF(AF76="","",VLOOKUP(AF76,'シフト記号表（勤務時間帯）'!$C$6:$K$35,9,FALSE))</f>
        <v/>
      </c>
      <c r="AG77" s="462" t="str">
        <f>IF(AG76="","",VLOOKUP(AG76,'シフト記号表（勤務時間帯）'!$C$6:$K$35,9,FALSE))</f>
        <v/>
      </c>
      <c r="AH77" s="463" t="str">
        <f>IF(AH76="","",VLOOKUP(AH76,'シフト記号表（勤務時間帯）'!$C$6:$K$35,9,FALSE))</f>
        <v/>
      </c>
      <c r="AI77" s="463" t="str">
        <f>IF(AI76="","",VLOOKUP(AI76,'シフト記号表（勤務時間帯）'!$C$6:$K$35,9,FALSE))</f>
        <v/>
      </c>
      <c r="AJ77" s="463" t="str">
        <f>IF(AJ76="","",VLOOKUP(AJ76,'シフト記号表（勤務時間帯）'!$C$6:$K$35,9,FALSE))</f>
        <v/>
      </c>
      <c r="AK77" s="463" t="str">
        <f>IF(AK76="","",VLOOKUP(AK76,'シフト記号表（勤務時間帯）'!$C$6:$K$35,9,FALSE))</f>
        <v/>
      </c>
      <c r="AL77" s="463" t="str">
        <f>IF(AL76="","",VLOOKUP(AL76,'シフト記号表（勤務時間帯）'!$C$6:$K$35,9,FALSE))</f>
        <v/>
      </c>
      <c r="AM77" s="464" t="str">
        <f>IF(AM76="","",VLOOKUP(AM76,'シフト記号表（勤務時間帯）'!$C$6:$K$35,9,FALSE))</f>
        <v/>
      </c>
      <c r="AN77" s="462" t="str">
        <f>IF(AN76="","",VLOOKUP(AN76,'シフト記号表（勤務時間帯）'!$C$6:$K$35,9,FALSE))</f>
        <v/>
      </c>
      <c r="AO77" s="463" t="str">
        <f>IF(AO76="","",VLOOKUP(AO76,'シフト記号表（勤務時間帯）'!$C$6:$K$35,9,FALSE))</f>
        <v/>
      </c>
      <c r="AP77" s="463" t="str">
        <f>IF(AP76="","",VLOOKUP(AP76,'シフト記号表（勤務時間帯）'!$C$6:$K$35,9,FALSE))</f>
        <v/>
      </c>
      <c r="AQ77" s="463" t="str">
        <f>IF(AQ76="","",VLOOKUP(AQ76,'シフト記号表（勤務時間帯）'!$C$6:$K$35,9,FALSE))</f>
        <v/>
      </c>
      <c r="AR77" s="463" t="str">
        <f>IF(AR76="","",VLOOKUP(AR76,'シフト記号表（勤務時間帯）'!$C$6:$K$35,9,FALSE))</f>
        <v/>
      </c>
      <c r="AS77" s="463" t="str">
        <f>IF(AS76="","",VLOOKUP(AS76,'シフト記号表（勤務時間帯）'!$C$6:$K$35,9,FALSE))</f>
        <v/>
      </c>
      <c r="AT77" s="464" t="str">
        <f>IF(AT76="","",VLOOKUP(AT76,'シフト記号表（勤務時間帯）'!$C$6:$K$35,9,FALSE))</f>
        <v/>
      </c>
      <c r="AU77" s="462" t="str">
        <f>IF(AU76="","",VLOOKUP(AU76,'シフト記号表（勤務時間帯）'!$C$6:$K$35,9,FALSE))</f>
        <v/>
      </c>
      <c r="AV77" s="463" t="str">
        <f>IF(AV76="","",VLOOKUP(AV76,'シフト記号表（勤務時間帯）'!$C$6:$K$35,9,FALSE))</f>
        <v/>
      </c>
      <c r="AW77" s="463" t="str">
        <f>IF(AW76="","",VLOOKUP(AW76,'シフト記号表（勤務時間帯）'!$C$6:$K$35,9,FALSE))</f>
        <v/>
      </c>
      <c r="AX77" s="1139">
        <f>IF($BB$3="４週",SUM(S77:AT77),IF($BB$3="暦月",SUM(S77:AW77),""))</f>
        <v>0</v>
      </c>
      <c r="AY77" s="1140"/>
      <c r="AZ77" s="1141">
        <f>IF($BB$3="４週",AX77/4,IF($BB$3="暦月",'【標準様式1】勤務形態一覧（100名）'!AX77/('【標準様式1】勤務形態一覧（100名）'!$BB$8/7),""))</f>
        <v>0</v>
      </c>
      <c r="BA77" s="1142"/>
      <c r="BB77" s="1132"/>
      <c r="BC77" s="1093"/>
      <c r="BD77" s="1093"/>
      <c r="BE77" s="1093"/>
      <c r="BF77" s="1094"/>
    </row>
    <row r="78" spans="2:58" ht="20.25" customHeight="1" x14ac:dyDescent="0.3">
      <c r="B78" s="1176"/>
      <c r="C78" s="1184"/>
      <c r="D78" s="1185"/>
      <c r="E78" s="1186"/>
      <c r="F78" s="515">
        <f>C76</f>
        <v>0</v>
      </c>
      <c r="G78" s="1084"/>
      <c r="H78" s="1088"/>
      <c r="I78" s="1086"/>
      <c r="J78" s="1086"/>
      <c r="K78" s="1087"/>
      <c r="L78" s="1095"/>
      <c r="M78" s="1096"/>
      <c r="N78" s="1096"/>
      <c r="O78" s="1097"/>
      <c r="P78" s="1173" t="s">
        <v>217</v>
      </c>
      <c r="Q78" s="1174"/>
      <c r="R78" s="1175"/>
      <c r="S78" s="466" t="str">
        <f>IF(S76="","",VLOOKUP(S76,'シフト記号表（勤務時間帯）'!$C$6:$U$35,19,FALSE))</f>
        <v/>
      </c>
      <c r="T78" s="467" t="str">
        <f>IF(T76="","",VLOOKUP(T76,'シフト記号表（勤務時間帯）'!$C$6:$U$35,19,FALSE))</f>
        <v/>
      </c>
      <c r="U78" s="467" t="str">
        <f>IF(U76="","",VLOOKUP(U76,'シフト記号表（勤務時間帯）'!$C$6:$U$35,19,FALSE))</f>
        <v/>
      </c>
      <c r="V78" s="467" t="str">
        <f>IF(V76="","",VLOOKUP(V76,'シフト記号表（勤務時間帯）'!$C$6:$U$35,19,FALSE))</f>
        <v/>
      </c>
      <c r="W78" s="467" t="str">
        <f>IF(W76="","",VLOOKUP(W76,'シフト記号表（勤務時間帯）'!$C$6:$U$35,19,FALSE))</f>
        <v/>
      </c>
      <c r="X78" s="467" t="str">
        <f>IF(X76="","",VLOOKUP(X76,'シフト記号表（勤務時間帯）'!$C$6:$U$35,19,FALSE))</f>
        <v/>
      </c>
      <c r="Y78" s="468" t="str">
        <f>IF(Y76="","",VLOOKUP(Y76,'シフト記号表（勤務時間帯）'!$C$6:$U$35,19,FALSE))</f>
        <v/>
      </c>
      <c r="Z78" s="466" t="str">
        <f>IF(Z76="","",VLOOKUP(Z76,'シフト記号表（勤務時間帯）'!$C$6:$U$35,19,FALSE))</f>
        <v/>
      </c>
      <c r="AA78" s="467" t="str">
        <f>IF(AA76="","",VLOOKUP(AA76,'シフト記号表（勤務時間帯）'!$C$6:$U$35,19,FALSE))</f>
        <v/>
      </c>
      <c r="AB78" s="467" t="str">
        <f>IF(AB76="","",VLOOKUP(AB76,'シフト記号表（勤務時間帯）'!$C$6:$U$35,19,FALSE))</f>
        <v/>
      </c>
      <c r="AC78" s="467" t="str">
        <f>IF(AC76="","",VLOOKUP(AC76,'シフト記号表（勤務時間帯）'!$C$6:$U$35,19,FALSE))</f>
        <v/>
      </c>
      <c r="AD78" s="467" t="str">
        <f>IF(AD76="","",VLOOKUP(AD76,'シフト記号表（勤務時間帯）'!$C$6:$U$35,19,FALSE))</f>
        <v/>
      </c>
      <c r="AE78" s="467" t="str">
        <f>IF(AE76="","",VLOOKUP(AE76,'シフト記号表（勤務時間帯）'!$C$6:$U$35,19,FALSE))</f>
        <v/>
      </c>
      <c r="AF78" s="468" t="str">
        <f>IF(AF76="","",VLOOKUP(AF76,'シフト記号表（勤務時間帯）'!$C$6:$U$35,19,FALSE))</f>
        <v/>
      </c>
      <c r="AG78" s="466" t="str">
        <f>IF(AG76="","",VLOOKUP(AG76,'シフト記号表（勤務時間帯）'!$C$6:$U$35,19,FALSE))</f>
        <v/>
      </c>
      <c r="AH78" s="467" t="str">
        <f>IF(AH76="","",VLOOKUP(AH76,'シフト記号表（勤務時間帯）'!$C$6:$U$35,19,FALSE))</f>
        <v/>
      </c>
      <c r="AI78" s="467" t="str">
        <f>IF(AI76="","",VLOOKUP(AI76,'シフト記号表（勤務時間帯）'!$C$6:$U$35,19,FALSE))</f>
        <v/>
      </c>
      <c r="AJ78" s="467" t="str">
        <f>IF(AJ76="","",VLOOKUP(AJ76,'シフト記号表（勤務時間帯）'!$C$6:$U$35,19,FALSE))</f>
        <v/>
      </c>
      <c r="AK78" s="467" t="str">
        <f>IF(AK76="","",VLOOKUP(AK76,'シフト記号表（勤務時間帯）'!$C$6:$U$35,19,FALSE))</f>
        <v/>
      </c>
      <c r="AL78" s="467" t="str">
        <f>IF(AL76="","",VLOOKUP(AL76,'シフト記号表（勤務時間帯）'!$C$6:$U$35,19,FALSE))</f>
        <v/>
      </c>
      <c r="AM78" s="468" t="str">
        <f>IF(AM76="","",VLOOKUP(AM76,'シフト記号表（勤務時間帯）'!$C$6:$U$35,19,FALSE))</f>
        <v/>
      </c>
      <c r="AN78" s="466" t="str">
        <f>IF(AN76="","",VLOOKUP(AN76,'シフト記号表（勤務時間帯）'!$C$6:$U$35,19,FALSE))</f>
        <v/>
      </c>
      <c r="AO78" s="467" t="str">
        <f>IF(AO76="","",VLOOKUP(AO76,'シフト記号表（勤務時間帯）'!$C$6:$U$35,19,FALSE))</f>
        <v/>
      </c>
      <c r="AP78" s="467" t="str">
        <f>IF(AP76="","",VLOOKUP(AP76,'シフト記号表（勤務時間帯）'!$C$6:$U$35,19,FALSE))</f>
        <v/>
      </c>
      <c r="AQ78" s="467" t="str">
        <f>IF(AQ76="","",VLOOKUP(AQ76,'シフト記号表（勤務時間帯）'!$C$6:$U$35,19,FALSE))</f>
        <v/>
      </c>
      <c r="AR78" s="467" t="str">
        <f>IF(AR76="","",VLOOKUP(AR76,'シフト記号表（勤務時間帯）'!$C$6:$U$35,19,FALSE))</f>
        <v/>
      </c>
      <c r="AS78" s="467" t="str">
        <f>IF(AS76="","",VLOOKUP(AS76,'シフト記号表（勤務時間帯）'!$C$6:$U$35,19,FALSE))</f>
        <v/>
      </c>
      <c r="AT78" s="468" t="str">
        <f>IF(AT76="","",VLOOKUP(AT76,'シフト記号表（勤務時間帯）'!$C$6:$U$35,19,FALSE))</f>
        <v/>
      </c>
      <c r="AU78" s="466" t="str">
        <f>IF(AU76="","",VLOOKUP(AU76,'シフト記号表（勤務時間帯）'!$C$6:$U$35,19,FALSE))</f>
        <v/>
      </c>
      <c r="AV78" s="467" t="str">
        <f>IF(AV76="","",VLOOKUP(AV76,'シフト記号表（勤務時間帯）'!$C$6:$U$35,19,FALSE))</f>
        <v/>
      </c>
      <c r="AW78" s="467" t="str">
        <f>IF(AW76="","",VLOOKUP(AW76,'シフト記号表（勤務時間帯）'!$C$6:$U$35,19,FALSE))</f>
        <v/>
      </c>
      <c r="AX78" s="1146">
        <f>IF($BB$3="４週",SUM(S78:AT78),IF($BB$3="暦月",SUM(S78:AW78),""))</f>
        <v>0</v>
      </c>
      <c r="AY78" s="1147"/>
      <c r="AZ78" s="1148">
        <f>IF($BB$3="４週",AX78/4,IF($BB$3="暦月",'【標準様式1】勤務形態一覧（100名）'!AX78/('【標準様式1】勤務形態一覧（100名）'!$BB$8/7),""))</f>
        <v>0</v>
      </c>
      <c r="BA78" s="1149"/>
      <c r="BB78" s="1192"/>
      <c r="BC78" s="1096"/>
      <c r="BD78" s="1096"/>
      <c r="BE78" s="1096"/>
      <c r="BF78" s="1097"/>
    </row>
    <row r="79" spans="2:58" ht="20.25" customHeight="1" x14ac:dyDescent="0.3">
      <c r="B79" s="1176">
        <f>B76+1</f>
        <v>20</v>
      </c>
      <c r="C79" s="1178"/>
      <c r="D79" s="1179"/>
      <c r="E79" s="1180"/>
      <c r="F79" s="469"/>
      <c r="G79" s="1082"/>
      <c r="H79" s="1085"/>
      <c r="I79" s="1086"/>
      <c r="J79" s="1086"/>
      <c r="K79" s="1087"/>
      <c r="L79" s="1089"/>
      <c r="M79" s="1090"/>
      <c r="N79" s="1090"/>
      <c r="O79" s="1091"/>
      <c r="P79" s="1098" t="s">
        <v>215</v>
      </c>
      <c r="Q79" s="1099"/>
      <c r="R79" s="1100"/>
      <c r="S79" s="512"/>
      <c r="T79" s="513"/>
      <c r="U79" s="513"/>
      <c r="V79" s="513"/>
      <c r="W79" s="513"/>
      <c r="X79" s="513"/>
      <c r="Y79" s="514"/>
      <c r="Z79" s="512"/>
      <c r="AA79" s="513"/>
      <c r="AB79" s="513"/>
      <c r="AC79" s="513"/>
      <c r="AD79" s="513"/>
      <c r="AE79" s="513"/>
      <c r="AF79" s="514"/>
      <c r="AG79" s="512"/>
      <c r="AH79" s="513"/>
      <c r="AI79" s="513"/>
      <c r="AJ79" s="513"/>
      <c r="AK79" s="513"/>
      <c r="AL79" s="513"/>
      <c r="AM79" s="514"/>
      <c r="AN79" s="512"/>
      <c r="AO79" s="513"/>
      <c r="AP79" s="513"/>
      <c r="AQ79" s="513"/>
      <c r="AR79" s="513"/>
      <c r="AS79" s="513"/>
      <c r="AT79" s="514"/>
      <c r="AU79" s="512"/>
      <c r="AV79" s="513"/>
      <c r="AW79" s="513"/>
      <c r="AX79" s="1295"/>
      <c r="AY79" s="1296"/>
      <c r="AZ79" s="1297"/>
      <c r="BA79" s="1298"/>
      <c r="BB79" s="1131"/>
      <c r="BC79" s="1090"/>
      <c r="BD79" s="1090"/>
      <c r="BE79" s="1090"/>
      <c r="BF79" s="1091"/>
    </row>
    <row r="80" spans="2:58" ht="20.25" customHeight="1" x14ac:dyDescent="0.3">
      <c r="B80" s="1176"/>
      <c r="C80" s="1181"/>
      <c r="D80" s="1182"/>
      <c r="E80" s="1183"/>
      <c r="F80" s="461"/>
      <c r="G80" s="1083"/>
      <c r="H80" s="1088"/>
      <c r="I80" s="1086"/>
      <c r="J80" s="1086"/>
      <c r="K80" s="1087"/>
      <c r="L80" s="1092"/>
      <c r="M80" s="1093"/>
      <c r="N80" s="1093"/>
      <c r="O80" s="1094"/>
      <c r="P80" s="1136" t="s">
        <v>216</v>
      </c>
      <c r="Q80" s="1137"/>
      <c r="R80" s="1138"/>
      <c r="S80" s="462" t="str">
        <f>IF(S79="","",VLOOKUP(S79,'シフト記号表（勤務時間帯）'!$C$6:$K$35,9,FALSE))</f>
        <v/>
      </c>
      <c r="T80" s="463" t="str">
        <f>IF(T79="","",VLOOKUP(T79,'シフト記号表（勤務時間帯）'!$C$6:$K$35,9,FALSE))</f>
        <v/>
      </c>
      <c r="U80" s="463" t="str">
        <f>IF(U79="","",VLOOKUP(U79,'シフト記号表（勤務時間帯）'!$C$6:$K$35,9,FALSE))</f>
        <v/>
      </c>
      <c r="V80" s="463" t="str">
        <f>IF(V79="","",VLOOKUP(V79,'シフト記号表（勤務時間帯）'!$C$6:$K$35,9,FALSE))</f>
        <v/>
      </c>
      <c r="W80" s="463" t="str">
        <f>IF(W79="","",VLOOKUP(W79,'シフト記号表（勤務時間帯）'!$C$6:$K$35,9,FALSE))</f>
        <v/>
      </c>
      <c r="X80" s="463" t="str">
        <f>IF(X79="","",VLOOKUP(X79,'シフト記号表（勤務時間帯）'!$C$6:$K$35,9,FALSE))</f>
        <v/>
      </c>
      <c r="Y80" s="464" t="str">
        <f>IF(Y79="","",VLOOKUP(Y79,'シフト記号表（勤務時間帯）'!$C$6:$K$35,9,FALSE))</f>
        <v/>
      </c>
      <c r="Z80" s="462" t="str">
        <f>IF(Z79="","",VLOOKUP(Z79,'シフト記号表（勤務時間帯）'!$C$6:$K$35,9,FALSE))</f>
        <v/>
      </c>
      <c r="AA80" s="463" t="str">
        <f>IF(AA79="","",VLOOKUP(AA79,'シフト記号表（勤務時間帯）'!$C$6:$K$35,9,FALSE))</f>
        <v/>
      </c>
      <c r="AB80" s="463" t="str">
        <f>IF(AB79="","",VLOOKUP(AB79,'シフト記号表（勤務時間帯）'!$C$6:$K$35,9,FALSE))</f>
        <v/>
      </c>
      <c r="AC80" s="463" t="str">
        <f>IF(AC79="","",VLOOKUP(AC79,'シフト記号表（勤務時間帯）'!$C$6:$K$35,9,FALSE))</f>
        <v/>
      </c>
      <c r="AD80" s="463" t="str">
        <f>IF(AD79="","",VLOOKUP(AD79,'シフト記号表（勤務時間帯）'!$C$6:$K$35,9,FALSE))</f>
        <v/>
      </c>
      <c r="AE80" s="463" t="str">
        <f>IF(AE79="","",VLOOKUP(AE79,'シフト記号表（勤務時間帯）'!$C$6:$K$35,9,FALSE))</f>
        <v/>
      </c>
      <c r="AF80" s="464" t="str">
        <f>IF(AF79="","",VLOOKUP(AF79,'シフト記号表（勤務時間帯）'!$C$6:$K$35,9,FALSE))</f>
        <v/>
      </c>
      <c r="AG80" s="462" t="str">
        <f>IF(AG79="","",VLOOKUP(AG79,'シフト記号表（勤務時間帯）'!$C$6:$K$35,9,FALSE))</f>
        <v/>
      </c>
      <c r="AH80" s="463" t="str">
        <f>IF(AH79="","",VLOOKUP(AH79,'シフト記号表（勤務時間帯）'!$C$6:$K$35,9,FALSE))</f>
        <v/>
      </c>
      <c r="AI80" s="463" t="str">
        <f>IF(AI79="","",VLOOKUP(AI79,'シフト記号表（勤務時間帯）'!$C$6:$K$35,9,FALSE))</f>
        <v/>
      </c>
      <c r="AJ80" s="463" t="str">
        <f>IF(AJ79="","",VLOOKUP(AJ79,'シフト記号表（勤務時間帯）'!$C$6:$K$35,9,FALSE))</f>
        <v/>
      </c>
      <c r="AK80" s="463" t="str">
        <f>IF(AK79="","",VLOOKUP(AK79,'シフト記号表（勤務時間帯）'!$C$6:$K$35,9,FALSE))</f>
        <v/>
      </c>
      <c r="AL80" s="463" t="str">
        <f>IF(AL79="","",VLOOKUP(AL79,'シフト記号表（勤務時間帯）'!$C$6:$K$35,9,FALSE))</f>
        <v/>
      </c>
      <c r="AM80" s="464" t="str">
        <f>IF(AM79="","",VLOOKUP(AM79,'シフト記号表（勤務時間帯）'!$C$6:$K$35,9,FALSE))</f>
        <v/>
      </c>
      <c r="AN80" s="462" t="str">
        <f>IF(AN79="","",VLOOKUP(AN79,'シフト記号表（勤務時間帯）'!$C$6:$K$35,9,FALSE))</f>
        <v/>
      </c>
      <c r="AO80" s="463" t="str">
        <f>IF(AO79="","",VLOOKUP(AO79,'シフト記号表（勤務時間帯）'!$C$6:$K$35,9,FALSE))</f>
        <v/>
      </c>
      <c r="AP80" s="463" t="str">
        <f>IF(AP79="","",VLOOKUP(AP79,'シフト記号表（勤務時間帯）'!$C$6:$K$35,9,FALSE))</f>
        <v/>
      </c>
      <c r="AQ80" s="463" t="str">
        <f>IF(AQ79="","",VLOOKUP(AQ79,'シフト記号表（勤務時間帯）'!$C$6:$K$35,9,FALSE))</f>
        <v/>
      </c>
      <c r="AR80" s="463" t="str">
        <f>IF(AR79="","",VLOOKUP(AR79,'シフト記号表（勤務時間帯）'!$C$6:$K$35,9,FALSE))</f>
        <v/>
      </c>
      <c r="AS80" s="463" t="str">
        <f>IF(AS79="","",VLOOKUP(AS79,'シフト記号表（勤務時間帯）'!$C$6:$K$35,9,FALSE))</f>
        <v/>
      </c>
      <c r="AT80" s="464" t="str">
        <f>IF(AT79="","",VLOOKUP(AT79,'シフト記号表（勤務時間帯）'!$C$6:$K$35,9,FALSE))</f>
        <v/>
      </c>
      <c r="AU80" s="462" t="str">
        <f>IF(AU79="","",VLOOKUP(AU79,'シフト記号表（勤務時間帯）'!$C$6:$K$35,9,FALSE))</f>
        <v/>
      </c>
      <c r="AV80" s="463" t="str">
        <f>IF(AV79="","",VLOOKUP(AV79,'シフト記号表（勤務時間帯）'!$C$6:$K$35,9,FALSE))</f>
        <v/>
      </c>
      <c r="AW80" s="463" t="str">
        <f>IF(AW79="","",VLOOKUP(AW79,'シフト記号表（勤務時間帯）'!$C$6:$K$35,9,FALSE))</f>
        <v/>
      </c>
      <c r="AX80" s="1139">
        <f>IF($BB$3="４週",SUM(S80:AT80),IF($BB$3="暦月",SUM(S80:AW80),""))</f>
        <v>0</v>
      </c>
      <c r="AY80" s="1140"/>
      <c r="AZ80" s="1141">
        <f>IF($BB$3="４週",AX80/4,IF($BB$3="暦月",'【標準様式1】勤務形態一覧（100名）'!AX80/('【標準様式1】勤務形態一覧（100名）'!$BB$8/7),""))</f>
        <v>0</v>
      </c>
      <c r="BA80" s="1142"/>
      <c r="BB80" s="1132"/>
      <c r="BC80" s="1093"/>
      <c r="BD80" s="1093"/>
      <c r="BE80" s="1093"/>
      <c r="BF80" s="1094"/>
    </row>
    <row r="81" spans="2:58" ht="20.25" customHeight="1" x14ac:dyDescent="0.3">
      <c r="B81" s="1176"/>
      <c r="C81" s="1184"/>
      <c r="D81" s="1185"/>
      <c r="E81" s="1186"/>
      <c r="F81" s="515">
        <f>C79</f>
        <v>0</v>
      </c>
      <c r="G81" s="1084"/>
      <c r="H81" s="1088"/>
      <c r="I81" s="1086"/>
      <c r="J81" s="1086"/>
      <c r="K81" s="1087"/>
      <c r="L81" s="1095"/>
      <c r="M81" s="1096"/>
      <c r="N81" s="1096"/>
      <c r="O81" s="1097"/>
      <c r="P81" s="1173" t="s">
        <v>217</v>
      </c>
      <c r="Q81" s="1174"/>
      <c r="R81" s="1175"/>
      <c r="S81" s="466" t="str">
        <f>IF(S79="","",VLOOKUP(S79,'シフト記号表（勤務時間帯）'!$C$6:$U$35,19,FALSE))</f>
        <v/>
      </c>
      <c r="T81" s="467" t="str">
        <f>IF(T79="","",VLOOKUP(T79,'シフト記号表（勤務時間帯）'!$C$6:$U$35,19,FALSE))</f>
        <v/>
      </c>
      <c r="U81" s="467" t="str">
        <f>IF(U79="","",VLOOKUP(U79,'シフト記号表（勤務時間帯）'!$C$6:$U$35,19,FALSE))</f>
        <v/>
      </c>
      <c r="V81" s="467" t="str">
        <f>IF(V79="","",VLOOKUP(V79,'シフト記号表（勤務時間帯）'!$C$6:$U$35,19,FALSE))</f>
        <v/>
      </c>
      <c r="W81" s="467" t="str">
        <f>IF(W79="","",VLOOKUP(W79,'シフト記号表（勤務時間帯）'!$C$6:$U$35,19,FALSE))</f>
        <v/>
      </c>
      <c r="X81" s="467" t="str">
        <f>IF(X79="","",VLOOKUP(X79,'シフト記号表（勤務時間帯）'!$C$6:$U$35,19,FALSE))</f>
        <v/>
      </c>
      <c r="Y81" s="468" t="str">
        <f>IF(Y79="","",VLOOKUP(Y79,'シフト記号表（勤務時間帯）'!$C$6:$U$35,19,FALSE))</f>
        <v/>
      </c>
      <c r="Z81" s="466" t="str">
        <f>IF(Z79="","",VLOOKUP(Z79,'シフト記号表（勤務時間帯）'!$C$6:$U$35,19,FALSE))</f>
        <v/>
      </c>
      <c r="AA81" s="467" t="str">
        <f>IF(AA79="","",VLOOKUP(AA79,'シフト記号表（勤務時間帯）'!$C$6:$U$35,19,FALSE))</f>
        <v/>
      </c>
      <c r="AB81" s="467" t="str">
        <f>IF(AB79="","",VLOOKUP(AB79,'シフト記号表（勤務時間帯）'!$C$6:$U$35,19,FALSE))</f>
        <v/>
      </c>
      <c r="AC81" s="467" t="str">
        <f>IF(AC79="","",VLOOKUP(AC79,'シフト記号表（勤務時間帯）'!$C$6:$U$35,19,FALSE))</f>
        <v/>
      </c>
      <c r="AD81" s="467" t="str">
        <f>IF(AD79="","",VLOOKUP(AD79,'シフト記号表（勤務時間帯）'!$C$6:$U$35,19,FALSE))</f>
        <v/>
      </c>
      <c r="AE81" s="467" t="str">
        <f>IF(AE79="","",VLOOKUP(AE79,'シフト記号表（勤務時間帯）'!$C$6:$U$35,19,FALSE))</f>
        <v/>
      </c>
      <c r="AF81" s="468" t="str">
        <f>IF(AF79="","",VLOOKUP(AF79,'シフト記号表（勤務時間帯）'!$C$6:$U$35,19,FALSE))</f>
        <v/>
      </c>
      <c r="AG81" s="466" t="str">
        <f>IF(AG79="","",VLOOKUP(AG79,'シフト記号表（勤務時間帯）'!$C$6:$U$35,19,FALSE))</f>
        <v/>
      </c>
      <c r="AH81" s="467" t="str">
        <f>IF(AH79="","",VLOOKUP(AH79,'シフト記号表（勤務時間帯）'!$C$6:$U$35,19,FALSE))</f>
        <v/>
      </c>
      <c r="AI81" s="467" t="str">
        <f>IF(AI79="","",VLOOKUP(AI79,'シフト記号表（勤務時間帯）'!$C$6:$U$35,19,FALSE))</f>
        <v/>
      </c>
      <c r="AJ81" s="467" t="str">
        <f>IF(AJ79="","",VLOOKUP(AJ79,'シフト記号表（勤務時間帯）'!$C$6:$U$35,19,FALSE))</f>
        <v/>
      </c>
      <c r="AK81" s="467" t="str">
        <f>IF(AK79="","",VLOOKUP(AK79,'シフト記号表（勤務時間帯）'!$C$6:$U$35,19,FALSE))</f>
        <v/>
      </c>
      <c r="AL81" s="467" t="str">
        <f>IF(AL79="","",VLOOKUP(AL79,'シフト記号表（勤務時間帯）'!$C$6:$U$35,19,FALSE))</f>
        <v/>
      </c>
      <c r="AM81" s="468" t="str">
        <f>IF(AM79="","",VLOOKUP(AM79,'シフト記号表（勤務時間帯）'!$C$6:$U$35,19,FALSE))</f>
        <v/>
      </c>
      <c r="AN81" s="466" t="str">
        <f>IF(AN79="","",VLOOKUP(AN79,'シフト記号表（勤務時間帯）'!$C$6:$U$35,19,FALSE))</f>
        <v/>
      </c>
      <c r="AO81" s="467" t="str">
        <f>IF(AO79="","",VLOOKUP(AO79,'シフト記号表（勤務時間帯）'!$C$6:$U$35,19,FALSE))</f>
        <v/>
      </c>
      <c r="AP81" s="467" t="str">
        <f>IF(AP79="","",VLOOKUP(AP79,'シフト記号表（勤務時間帯）'!$C$6:$U$35,19,FALSE))</f>
        <v/>
      </c>
      <c r="AQ81" s="467" t="str">
        <f>IF(AQ79="","",VLOOKUP(AQ79,'シフト記号表（勤務時間帯）'!$C$6:$U$35,19,FALSE))</f>
        <v/>
      </c>
      <c r="AR81" s="467" t="str">
        <f>IF(AR79="","",VLOOKUP(AR79,'シフト記号表（勤務時間帯）'!$C$6:$U$35,19,FALSE))</f>
        <v/>
      </c>
      <c r="AS81" s="467" t="str">
        <f>IF(AS79="","",VLOOKUP(AS79,'シフト記号表（勤務時間帯）'!$C$6:$U$35,19,FALSE))</f>
        <v/>
      </c>
      <c r="AT81" s="468" t="str">
        <f>IF(AT79="","",VLOOKUP(AT79,'シフト記号表（勤務時間帯）'!$C$6:$U$35,19,FALSE))</f>
        <v/>
      </c>
      <c r="AU81" s="466" t="str">
        <f>IF(AU79="","",VLOOKUP(AU79,'シフト記号表（勤務時間帯）'!$C$6:$U$35,19,FALSE))</f>
        <v/>
      </c>
      <c r="AV81" s="467" t="str">
        <f>IF(AV79="","",VLOOKUP(AV79,'シフト記号表（勤務時間帯）'!$C$6:$U$35,19,FALSE))</f>
        <v/>
      </c>
      <c r="AW81" s="467" t="str">
        <f>IF(AW79="","",VLOOKUP(AW79,'シフト記号表（勤務時間帯）'!$C$6:$U$35,19,FALSE))</f>
        <v/>
      </c>
      <c r="AX81" s="1146">
        <f>IF($BB$3="４週",SUM(S81:AT81),IF($BB$3="暦月",SUM(S81:AW81),""))</f>
        <v>0</v>
      </c>
      <c r="AY81" s="1147"/>
      <c r="AZ81" s="1148">
        <f>IF($BB$3="４週",AX81/4,IF($BB$3="暦月",'【標準様式1】勤務形態一覧（100名）'!AX81/('【標準様式1】勤務形態一覧（100名）'!$BB$8/7),""))</f>
        <v>0</v>
      </c>
      <c r="BA81" s="1149"/>
      <c r="BB81" s="1192"/>
      <c r="BC81" s="1096"/>
      <c r="BD81" s="1096"/>
      <c r="BE81" s="1096"/>
      <c r="BF81" s="1097"/>
    </row>
    <row r="82" spans="2:58" ht="20.25" customHeight="1" x14ac:dyDescent="0.3">
      <c r="B82" s="1176">
        <f>B79+1</f>
        <v>21</v>
      </c>
      <c r="C82" s="1178"/>
      <c r="D82" s="1179"/>
      <c r="E82" s="1180"/>
      <c r="F82" s="469"/>
      <c r="G82" s="1082"/>
      <c r="H82" s="1085"/>
      <c r="I82" s="1086"/>
      <c r="J82" s="1086"/>
      <c r="K82" s="1087"/>
      <c r="L82" s="1089"/>
      <c r="M82" s="1090"/>
      <c r="N82" s="1090"/>
      <c r="O82" s="1091"/>
      <c r="P82" s="1098" t="s">
        <v>215</v>
      </c>
      <c r="Q82" s="1099"/>
      <c r="R82" s="1100"/>
      <c r="S82" s="512"/>
      <c r="T82" s="513"/>
      <c r="U82" s="513"/>
      <c r="V82" s="513"/>
      <c r="W82" s="513"/>
      <c r="X82" s="513"/>
      <c r="Y82" s="514"/>
      <c r="Z82" s="512"/>
      <c r="AA82" s="513"/>
      <c r="AB82" s="513"/>
      <c r="AC82" s="513"/>
      <c r="AD82" s="513"/>
      <c r="AE82" s="513"/>
      <c r="AF82" s="514"/>
      <c r="AG82" s="512"/>
      <c r="AH82" s="513"/>
      <c r="AI82" s="513"/>
      <c r="AJ82" s="513"/>
      <c r="AK82" s="513"/>
      <c r="AL82" s="513"/>
      <c r="AM82" s="514"/>
      <c r="AN82" s="512"/>
      <c r="AO82" s="513"/>
      <c r="AP82" s="513"/>
      <c r="AQ82" s="513"/>
      <c r="AR82" s="513"/>
      <c r="AS82" s="513"/>
      <c r="AT82" s="514"/>
      <c r="AU82" s="512"/>
      <c r="AV82" s="513"/>
      <c r="AW82" s="513"/>
      <c r="AX82" s="1295"/>
      <c r="AY82" s="1296"/>
      <c r="AZ82" s="1297"/>
      <c r="BA82" s="1298"/>
      <c r="BB82" s="1131"/>
      <c r="BC82" s="1090"/>
      <c r="BD82" s="1090"/>
      <c r="BE82" s="1090"/>
      <c r="BF82" s="1091"/>
    </row>
    <row r="83" spans="2:58" ht="20.25" customHeight="1" x14ac:dyDescent="0.3">
      <c r="B83" s="1176"/>
      <c r="C83" s="1181"/>
      <c r="D83" s="1182"/>
      <c r="E83" s="1183"/>
      <c r="F83" s="461"/>
      <c r="G83" s="1083"/>
      <c r="H83" s="1088"/>
      <c r="I83" s="1086"/>
      <c r="J83" s="1086"/>
      <c r="K83" s="1087"/>
      <c r="L83" s="1092"/>
      <c r="M83" s="1093"/>
      <c r="N83" s="1093"/>
      <c r="O83" s="1094"/>
      <c r="P83" s="1136" t="s">
        <v>216</v>
      </c>
      <c r="Q83" s="1137"/>
      <c r="R83" s="1138"/>
      <c r="S83" s="462" t="str">
        <f>IF(S82="","",VLOOKUP(S82,'シフト記号表（勤務時間帯）'!$C$6:$K$35,9,FALSE))</f>
        <v/>
      </c>
      <c r="T83" s="463" t="str">
        <f>IF(T82="","",VLOOKUP(T82,'シフト記号表（勤務時間帯）'!$C$6:$K$35,9,FALSE))</f>
        <v/>
      </c>
      <c r="U83" s="463" t="str">
        <f>IF(U82="","",VLOOKUP(U82,'シフト記号表（勤務時間帯）'!$C$6:$K$35,9,FALSE))</f>
        <v/>
      </c>
      <c r="V83" s="463" t="str">
        <f>IF(V82="","",VLOOKUP(V82,'シフト記号表（勤務時間帯）'!$C$6:$K$35,9,FALSE))</f>
        <v/>
      </c>
      <c r="W83" s="463" t="str">
        <f>IF(W82="","",VLOOKUP(W82,'シフト記号表（勤務時間帯）'!$C$6:$K$35,9,FALSE))</f>
        <v/>
      </c>
      <c r="X83" s="463" t="str">
        <f>IF(X82="","",VLOOKUP(X82,'シフト記号表（勤務時間帯）'!$C$6:$K$35,9,FALSE))</f>
        <v/>
      </c>
      <c r="Y83" s="464" t="str">
        <f>IF(Y82="","",VLOOKUP(Y82,'シフト記号表（勤務時間帯）'!$C$6:$K$35,9,FALSE))</f>
        <v/>
      </c>
      <c r="Z83" s="462" t="str">
        <f>IF(Z82="","",VLOOKUP(Z82,'シフト記号表（勤務時間帯）'!$C$6:$K$35,9,FALSE))</f>
        <v/>
      </c>
      <c r="AA83" s="463" t="str">
        <f>IF(AA82="","",VLOOKUP(AA82,'シフト記号表（勤務時間帯）'!$C$6:$K$35,9,FALSE))</f>
        <v/>
      </c>
      <c r="AB83" s="463" t="str">
        <f>IF(AB82="","",VLOOKUP(AB82,'シフト記号表（勤務時間帯）'!$C$6:$K$35,9,FALSE))</f>
        <v/>
      </c>
      <c r="AC83" s="463" t="str">
        <f>IF(AC82="","",VLOOKUP(AC82,'シフト記号表（勤務時間帯）'!$C$6:$K$35,9,FALSE))</f>
        <v/>
      </c>
      <c r="AD83" s="463" t="str">
        <f>IF(AD82="","",VLOOKUP(AD82,'シフト記号表（勤務時間帯）'!$C$6:$K$35,9,FALSE))</f>
        <v/>
      </c>
      <c r="AE83" s="463" t="str">
        <f>IF(AE82="","",VLOOKUP(AE82,'シフト記号表（勤務時間帯）'!$C$6:$K$35,9,FALSE))</f>
        <v/>
      </c>
      <c r="AF83" s="464" t="str">
        <f>IF(AF82="","",VLOOKUP(AF82,'シフト記号表（勤務時間帯）'!$C$6:$K$35,9,FALSE))</f>
        <v/>
      </c>
      <c r="AG83" s="462" t="str">
        <f>IF(AG82="","",VLOOKUP(AG82,'シフト記号表（勤務時間帯）'!$C$6:$K$35,9,FALSE))</f>
        <v/>
      </c>
      <c r="AH83" s="463" t="str">
        <f>IF(AH82="","",VLOOKUP(AH82,'シフト記号表（勤務時間帯）'!$C$6:$K$35,9,FALSE))</f>
        <v/>
      </c>
      <c r="AI83" s="463" t="str">
        <f>IF(AI82="","",VLOOKUP(AI82,'シフト記号表（勤務時間帯）'!$C$6:$K$35,9,FALSE))</f>
        <v/>
      </c>
      <c r="AJ83" s="463" t="str">
        <f>IF(AJ82="","",VLOOKUP(AJ82,'シフト記号表（勤務時間帯）'!$C$6:$K$35,9,FALSE))</f>
        <v/>
      </c>
      <c r="AK83" s="463" t="str">
        <f>IF(AK82="","",VLOOKUP(AK82,'シフト記号表（勤務時間帯）'!$C$6:$K$35,9,FALSE))</f>
        <v/>
      </c>
      <c r="AL83" s="463" t="str">
        <f>IF(AL82="","",VLOOKUP(AL82,'シフト記号表（勤務時間帯）'!$C$6:$K$35,9,FALSE))</f>
        <v/>
      </c>
      <c r="AM83" s="464" t="str">
        <f>IF(AM82="","",VLOOKUP(AM82,'シフト記号表（勤務時間帯）'!$C$6:$K$35,9,FALSE))</f>
        <v/>
      </c>
      <c r="AN83" s="462" t="str">
        <f>IF(AN82="","",VLOOKUP(AN82,'シフト記号表（勤務時間帯）'!$C$6:$K$35,9,FALSE))</f>
        <v/>
      </c>
      <c r="AO83" s="463" t="str">
        <f>IF(AO82="","",VLOOKUP(AO82,'シフト記号表（勤務時間帯）'!$C$6:$K$35,9,FALSE))</f>
        <v/>
      </c>
      <c r="AP83" s="463" t="str">
        <f>IF(AP82="","",VLOOKUP(AP82,'シフト記号表（勤務時間帯）'!$C$6:$K$35,9,FALSE))</f>
        <v/>
      </c>
      <c r="AQ83" s="463" t="str">
        <f>IF(AQ82="","",VLOOKUP(AQ82,'シフト記号表（勤務時間帯）'!$C$6:$K$35,9,FALSE))</f>
        <v/>
      </c>
      <c r="AR83" s="463" t="str">
        <f>IF(AR82="","",VLOOKUP(AR82,'シフト記号表（勤務時間帯）'!$C$6:$K$35,9,FALSE))</f>
        <v/>
      </c>
      <c r="AS83" s="463" t="str">
        <f>IF(AS82="","",VLOOKUP(AS82,'シフト記号表（勤務時間帯）'!$C$6:$K$35,9,FALSE))</f>
        <v/>
      </c>
      <c r="AT83" s="464" t="str">
        <f>IF(AT82="","",VLOOKUP(AT82,'シフト記号表（勤務時間帯）'!$C$6:$K$35,9,FALSE))</f>
        <v/>
      </c>
      <c r="AU83" s="462" t="str">
        <f>IF(AU82="","",VLOOKUP(AU82,'シフト記号表（勤務時間帯）'!$C$6:$K$35,9,FALSE))</f>
        <v/>
      </c>
      <c r="AV83" s="463" t="str">
        <f>IF(AV82="","",VLOOKUP(AV82,'シフト記号表（勤務時間帯）'!$C$6:$K$35,9,FALSE))</f>
        <v/>
      </c>
      <c r="AW83" s="463" t="str">
        <f>IF(AW82="","",VLOOKUP(AW82,'シフト記号表（勤務時間帯）'!$C$6:$K$35,9,FALSE))</f>
        <v/>
      </c>
      <c r="AX83" s="1139">
        <f>IF($BB$3="４週",SUM(S83:AT83),IF($BB$3="暦月",SUM(S83:AW83),""))</f>
        <v>0</v>
      </c>
      <c r="AY83" s="1140"/>
      <c r="AZ83" s="1141">
        <f>IF($BB$3="４週",AX83/4,IF($BB$3="暦月",'【標準様式1】勤務形態一覧（100名）'!AX83/('【標準様式1】勤務形態一覧（100名）'!$BB$8/7),""))</f>
        <v>0</v>
      </c>
      <c r="BA83" s="1142"/>
      <c r="BB83" s="1132"/>
      <c r="BC83" s="1093"/>
      <c r="BD83" s="1093"/>
      <c r="BE83" s="1093"/>
      <c r="BF83" s="1094"/>
    </row>
    <row r="84" spans="2:58" ht="20.25" customHeight="1" x14ac:dyDescent="0.3">
      <c r="B84" s="1176"/>
      <c r="C84" s="1184"/>
      <c r="D84" s="1185"/>
      <c r="E84" s="1186"/>
      <c r="F84" s="515">
        <f>C82</f>
        <v>0</v>
      </c>
      <c r="G84" s="1084"/>
      <c r="H84" s="1088"/>
      <c r="I84" s="1086"/>
      <c r="J84" s="1086"/>
      <c r="K84" s="1087"/>
      <c r="L84" s="1095"/>
      <c r="M84" s="1096"/>
      <c r="N84" s="1096"/>
      <c r="O84" s="1097"/>
      <c r="P84" s="1173" t="s">
        <v>217</v>
      </c>
      <c r="Q84" s="1174"/>
      <c r="R84" s="1175"/>
      <c r="S84" s="466" t="str">
        <f>IF(S82="","",VLOOKUP(S82,'シフト記号表（勤務時間帯）'!$C$6:$U$35,19,FALSE))</f>
        <v/>
      </c>
      <c r="T84" s="467" t="str">
        <f>IF(T82="","",VLOOKUP(T82,'シフト記号表（勤務時間帯）'!$C$6:$U$35,19,FALSE))</f>
        <v/>
      </c>
      <c r="U84" s="467" t="str">
        <f>IF(U82="","",VLOOKUP(U82,'シフト記号表（勤務時間帯）'!$C$6:$U$35,19,FALSE))</f>
        <v/>
      </c>
      <c r="V84" s="467" t="str">
        <f>IF(V82="","",VLOOKUP(V82,'シフト記号表（勤務時間帯）'!$C$6:$U$35,19,FALSE))</f>
        <v/>
      </c>
      <c r="W84" s="467" t="str">
        <f>IF(W82="","",VLOOKUP(W82,'シフト記号表（勤務時間帯）'!$C$6:$U$35,19,FALSE))</f>
        <v/>
      </c>
      <c r="X84" s="467" t="str">
        <f>IF(X82="","",VLOOKUP(X82,'シフト記号表（勤務時間帯）'!$C$6:$U$35,19,FALSE))</f>
        <v/>
      </c>
      <c r="Y84" s="468" t="str">
        <f>IF(Y82="","",VLOOKUP(Y82,'シフト記号表（勤務時間帯）'!$C$6:$U$35,19,FALSE))</f>
        <v/>
      </c>
      <c r="Z84" s="466" t="str">
        <f>IF(Z82="","",VLOOKUP(Z82,'シフト記号表（勤務時間帯）'!$C$6:$U$35,19,FALSE))</f>
        <v/>
      </c>
      <c r="AA84" s="467" t="str">
        <f>IF(AA82="","",VLOOKUP(AA82,'シフト記号表（勤務時間帯）'!$C$6:$U$35,19,FALSE))</f>
        <v/>
      </c>
      <c r="AB84" s="467" t="str">
        <f>IF(AB82="","",VLOOKUP(AB82,'シフト記号表（勤務時間帯）'!$C$6:$U$35,19,FALSE))</f>
        <v/>
      </c>
      <c r="AC84" s="467" t="str">
        <f>IF(AC82="","",VLOOKUP(AC82,'シフト記号表（勤務時間帯）'!$C$6:$U$35,19,FALSE))</f>
        <v/>
      </c>
      <c r="AD84" s="467" t="str">
        <f>IF(AD82="","",VLOOKUP(AD82,'シフト記号表（勤務時間帯）'!$C$6:$U$35,19,FALSE))</f>
        <v/>
      </c>
      <c r="AE84" s="467" t="str">
        <f>IF(AE82="","",VLOOKUP(AE82,'シフト記号表（勤務時間帯）'!$C$6:$U$35,19,FALSE))</f>
        <v/>
      </c>
      <c r="AF84" s="468" t="str">
        <f>IF(AF82="","",VLOOKUP(AF82,'シフト記号表（勤務時間帯）'!$C$6:$U$35,19,FALSE))</f>
        <v/>
      </c>
      <c r="AG84" s="466" t="str">
        <f>IF(AG82="","",VLOOKUP(AG82,'シフト記号表（勤務時間帯）'!$C$6:$U$35,19,FALSE))</f>
        <v/>
      </c>
      <c r="AH84" s="467" t="str">
        <f>IF(AH82="","",VLOOKUP(AH82,'シフト記号表（勤務時間帯）'!$C$6:$U$35,19,FALSE))</f>
        <v/>
      </c>
      <c r="AI84" s="467" t="str">
        <f>IF(AI82="","",VLOOKUP(AI82,'シフト記号表（勤務時間帯）'!$C$6:$U$35,19,FALSE))</f>
        <v/>
      </c>
      <c r="AJ84" s="467" t="str">
        <f>IF(AJ82="","",VLOOKUP(AJ82,'シフト記号表（勤務時間帯）'!$C$6:$U$35,19,FALSE))</f>
        <v/>
      </c>
      <c r="AK84" s="467" t="str">
        <f>IF(AK82="","",VLOOKUP(AK82,'シフト記号表（勤務時間帯）'!$C$6:$U$35,19,FALSE))</f>
        <v/>
      </c>
      <c r="AL84" s="467" t="str">
        <f>IF(AL82="","",VLOOKUP(AL82,'シフト記号表（勤務時間帯）'!$C$6:$U$35,19,FALSE))</f>
        <v/>
      </c>
      <c r="AM84" s="468" t="str">
        <f>IF(AM82="","",VLOOKUP(AM82,'シフト記号表（勤務時間帯）'!$C$6:$U$35,19,FALSE))</f>
        <v/>
      </c>
      <c r="AN84" s="466" t="str">
        <f>IF(AN82="","",VLOOKUP(AN82,'シフト記号表（勤務時間帯）'!$C$6:$U$35,19,FALSE))</f>
        <v/>
      </c>
      <c r="AO84" s="467" t="str">
        <f>IF(AO82="","",VLOOKUP(AO82,'シフト記号表（勤務時間帯）'!$C$6:$U$35,19,FALSE))</f>
        <v/>
      </c>
      <c r="AP84" s="467" t="str">
        <f>IF(AP82="","",VLOOKUP(AP82,'シフト記号表（勤務時間帯）'!$C$6:$U$35,19,FALSE))</f>
        <v/>
      </c>
      <c r="AQ84" s="467" t="str">
        <f>IF(AQ82="","",VLOOKUP(AQ82,'シフト記号表（勤務時間帯）'!$C$6:$U$35,19,FALSE))</f>
        <v/>
      </c>
      <c r="AR84" s="467" t="str">
        <f>IF(AR82="","",VLOOKUP(AR82,'シフト記号表（勤務時間帯）'!$C$6:$U$35,19,FALSE))</f>
        <v/>
      </c>
      <c r="AS84" s="467" t="str">
        <f>IF(AS82="","",VLOOKUP(AS82,'シフト記号表（勤務時間帯）'!$C$6:$U$35,19,FALSE))</f>
        <v/>
      </c>
      <c r="AT84" s="468" t="str">
        <f>IF(AT82="","",VLOOKUP(AT82,'シフト記号表（勤務時間帯）'!$C$6:$U$35,19,FALSE))</f>
        <v/>
      </c>
      <c r="AU84" s="466" t="str">
        <f>IF(AU82="","",VLOOKUP(AU82,'シフト記号表（勤務時間帯）'!$C$6:$U$35,19,FALSE))</f>
        <v/>
      </c>
      <c r="AV84" s="467" t="str">
        <f>IF(AV82="","",VLOOKUP(AV82,'シフト記号表（勤務時間帯）'!$C$6:$U$35,19,FALSE))</f>
        <v/>
      </c>
      <c r="AW84" s="467" t="str">
        <f>IF(AW82="","",VLOOKUP(AW82,'シフト記号表（勤務時間帯）'!$C$6:$U$35,19,FALSE))</f>
        <v/>
      </c>
      <c r="AX84" s="1146">
        <f>IF($BB$3="４週",SUM(S84:AT84),IF($BB$3="暦月",SUM(S84:AW84),""))</f>
        <v>0</v>
      </c>
      <c r="AY84" s="1147"/>
      <c r="AZ84" s="1148">
        <f>IF($BB$3="４週",AX84/4,IF($BB$3="暦月",'【標準様式1】勤務形態一覧（100名）'!AX84/('【標準様式1】勤務形態一覧（100名）'!$BB$8/7),""))</f>
        <v>0</v>
      </c>
      <c r="BA84" s="1149"/>
      <c r="BB84" s="1192"/>
      <c r="BC84" s="1096"/>
      <c r="BD84" s="1096"/>
      <c r="BE84" s="1096"/>
      <c r="BF84" s="1097"/>
    </row>
    <row r="85" spans="2:58" ht="20.25" customHeight="1" x14ac:dyDescent="0.3">
      <c r="B85" s="1176">
        <f>B82+1</f>
        <v>22</v>
      </c>
      <c r="C85" s="1178"/>
      <c r="D85" s="1179"/>
      <c r="E85" s="1180"/>
      <c r="F85" s="469"/>
      <c r="G85" s="1082"/>
      <c r="H85" s="1085"/>
      <c r="I85" s="1086"/>
      <c r="J85" s="1086"/>
      <c r="K85" s="1087"/>
      <c r="L85" s="1089"/>
      <c r="M85" s="1090"/>
      <c r="N85" s="1090"/>
      <c r="O85" s="1091"/>
      <c r="P85" s="1098" t="s">
        <v>215</v>
      </c>
      <c r="Q85" s="1099"/>
      <c r="R85" s="1100"/>
      <c r="S85" s="512"/>
      <c r="T85" s="513"/>
      <c r="U85" s="513"/>
      <c r="V85" s="513"/>
      <c r="W85" s="513"/>
      <c r="X85" s="513"/>
      <c r="Y85" s="514"/>
      <c r="Z85" s="512"/>
      <c r="AA85" s="513"/>
      <c r="AB85" s="513"/>
      <c r="AC85" s="513"/>
      <c r="AD85" s="513"/>
      <c r="AE85" s="513"/>
      <c r="AF85" s="514"/>
      <c r="AG85" s="512"/>
      <c r="AH85" s="513"/>
      <c r="AI85" s="513"/>
      <c r="AJ85" s="513"/>
      <c r="AK85" s="513"/>
      <c r="AL85" s="513"/>
      <c r="AM85" s="514"/>
      <c r="AN85" s="512"/>
      <c r="AO85" s="513"/>
      <c r="AP85" s="513"/>
      <c r="AQ85" s="513"/>
      <c r="AR85" s="513"/>
      <c r="AS85" s="513"/>
      <c r="AT85" s="514"/>
      <c r="AU85" s="512"/>
      <c r="AV85" s="513"/>
      <c r="AW85" s="513"/>
      <c r="AX85" s="1295"/>
      <c r="AY85" s="1296"/>
      <c r="AZ85" s="1297"/>
      <c r="BA85" s="1298"/>
      <c r="BB85" s="1131"/>
      <c r="BC85" s="1090"/>
      <c r="BD85" s="1090"/>
      <c r="BE85" s="1090"/>
      <c r="BF85" s="1091"/>
    </row>
    <row r="86" spans="2:58" ht="20.25" customHeight="1" x14ac:dyDescent="0.3">
      <c r="B86" s="1176"/>
      <c r="C86" s="1181"/>
      <c r="D86" s="1182"/>
      <c r="E86" s="1183"/>
      <c r="F86" s="461"/>
      <c r="G86" s="1083"/>
      <c r="H86" s="1088"/>
      <c r="I86" s="1086"/>
      <c r="J86" s="1086"/>
      <c r="K86" s="1087"/>
      <c r="L86" s="1092"/>
      <c r="M86" s="1093"/>
      <c r="N86" s="1093"/>
      <c r="O86" s="1094"/>
      <c r="P86" s="1136" t="s">
        <v>216</v>
      </c>
      <c r="Q86" s="1137"/>
      <c r="R86" s="1138"/>
      <c r="S86" s="462" t="str">
        <f>IF(S85="","",VLOOKUP(S85,'シフト記号表（勤務時間帯）'!$C$6:$K$35,9,FALSE))</f>
        <v/>
      </c>
      <c r="T86" s="463" t="str">
        <f>IF(T85="","",VLOOKUP(T85,'シフト記号表（勤務時間帯）'!$C$6:$K$35,9,FALSE))</f>
        <v/>
      </c>
      <c r="U86" s="463" t="str">
        <f>IF(U85="","",VLOOKUP(U85,'シフト記号表（勤務時間帯）'!$C$6:$K$35,9,FALSE))</f>
        <v/>
      </c>
      <c r="V86" s="463" t="str">
        <f>IF(V85="","",VLOOKUP(V85,'シフト記号表（勤務時間帯）'!$C$6:$K$35,9,FALSE))</f>
        <v/>
      </c>
      <c r="W86" s="463" t="str">
        <f>IF(W85="","",VLOOKUP(W85,'シフト記号表（勤務時間帯）'!$C$6:$K$35,9,FALSE))</f>
        <v/>
      </c>
      <c r="X86" s="463" t="str">
        <f>IF(X85="","",VLOOKUP(X85,'シフト記号表（勤務時間帯）'!$C$6:$K$35,9,FALSE))</f>
        <v/>
      </c>
      <c r="Y86" s="464" t="str">
        <f>IF(Y85="","",VLOOKUP(Y85,'シフト記号表（勤務時間帯）'!$C$6:$K$35,9,FALSE))</f>
        <v/>
      </c>
      <c r="Z86" s="462" t="str">
        <f>IF(Z85="","",VLOOKUP(Z85,'シフト記号表（勤務時間帯）'!$C$6:$K$35,9,FALSE))</f>
        <v/>
      </c>
      <c r="AA86" s="463" t="str">
        <f>IF(AA85="","",VLOOKUP(AA85,'シフト記号表（勤務時間帯）'!$C$6:$K$35,9,FALSE))</f>
        <v/>
      </c>
      <c r="AB86" s="463" t="str">
        <f>IF(AB85="","",VLOOKUP(AB85,'シフト記号表（勤務時間帯）'!$C$6:$K$35,9,FALSE))</f>
        <v/>
      </c>
      <c r="AC86" s="463" t="str">
        <f>IF(AC85="","",VLOOKUP(AC85,'シフト記号表（勤務時間帯）'!$C$6:$K$35,9,FALSE))</f>
        <v/>
      </c>
      <c r="AD86" s="463" t="str">
        <f>IF(AD85="","",VLOOKUP(AD85,'シフト記号表（勤務時間帯）'!$C$6:$K$35,9,FALSE))</f>
        <v/>
      </c>
      <c r="AE86" s="463" t="str">
        <f>IF(AE85="","",VLOOKUP(AE85,'シフト記号表（勤務時間帯）'!$C$6:$K$35,9,FALSE))</f>
        <v/>
      </c>
      <c r="AF86" s="464" t="str">
        <f>IF(AF85="","",VLOOKUP(AF85,'シフト記号表（勤務時間帯）'!$C$6:$K$35,9,FALSE))</f>
        <v/>
      </c>
      <c r="AG86" s="462" t="str">
        <f>IF(AG85="","",VLOOKUP(AG85,'シフト記号表（勤務時間帯）'!$C$6:$K$35,9,FALSE))</f>
        <v/>
      </c>
      <c r="AH86" s="463" t="str">
        <f>IF(AH85="","",VLOOKUP(AH85,'シフト記号表（勤務時間帯）'!$C$6:$K$35,9,FALSE))</f>
        <v/>
      </c>
      <c r="AI86" s="463" t="str">
        <f>IF(AI85="","",VLOOKUP(AI85,'シフト記号表（勤務時間帯）'!$C$6:$K$35,9,FALSE))</f>
        <v/>
      </c>
      <c r="AJ86" s="463" t="str">
        <f>IF(AJ85="","",VLOOKUP(AJ85,'シフト記号表（勤務時間帯）'!$C$6:$K$35,9,FALSE))</f>
        <v/>
      </c>
      <c r="AK86" s="463" t="str">
        <f>IF(AK85="","",VLOOKUP(AK85,'シフト記号表（勤務時間帯）'!$C$6:$K$35,9,FALSE))</f>
        <v/>
      </c>
      <c r="AL86" s="463" t="str">
        <f>IF(AL85="","",VLOOKUP(AL85,'シフト記号表（勤務時間帯）'!$C$6:$K$35,9,FALSE))</f>
        <v/>
      </c>
      <c r="AM86" s="464" t="str">
        <f>IF(AM85="","",VLOOKUP(AM85,'シフト記号表（勤務時間帯）'!$C$6:$K$35,9,FALSE))</f>
        <v/>
      </c>
      <c r="AN86" s="462" t="str">
        <f>IF(AN85="","",VLOOKUP(AN85,'シフト記号表（勤務時間帯）'!$C$6:$K$35,9,FALSE))</f>
        <v/>
      </c>
      <c r="AO86" s="463" t="str">
        <f>IF(AO85="","",VLOOKUP(AO85,'シフト記号表（勤務時間帯）'!$C$6:$K$35,9,FALSE))</f>
        <v/>
      </c>
      <c r="AP86" s="463" t="str">
        <f>IF(AP85="","",VLOOKUP(AP85,'シフト記号表（勤務時間帯）'!$C$6:$K$35,9,FALSE))</f>
        <v/>
      </c>
      <c r="AQ86" s="463" t="str">
        <f>IF(AQ85="","",VLOOKUP(AQ85,'シフト記号表（勤務時間帯）'!$C$6:$K$35,9,FALSE))</f>
        <v/>
      </c>
      <c r="AR86" s="463" t="str">
        <f>IF(AR85="","",VLOOKUP(AR85,'シフト記号表（勤務時間帯）'!$C$6:$K$35,9,FALSE))</f>
        <v/>
      </c>
      <c r="AS86" s="463" t="str">
        <f>IF(AS85="","",VLOOKUP(AS85,'シフト記号表（勤務時間帯）'!$C$6:$K$35,9,FALSE))</f>
        <v/>
      </c>
      <c r="AT86" s="464" t="str">
        <f>IF(AT85="","",VLOOKUP(AT85,'シフト記号表（勤務時間帯）'!$C$6:$K$35,9,FALSE))</f>
        <v/>
      </c>
      <c r="AU86" s="462" t="str">
        <f>IF(AU85="","",VLOOKUP(AU85,'シフト記号表（勤務時間帯）'!$C$6:$K$35,9,FALSE))</f>
        <v/>
      </c>
      <c r="AV86" s="463" t="str">
        <f>IF(AV85="","",VLOOKUP(AV85,'シフト記号表（勤務時間帯）'!$C$6:$K$35,9,FALSE))</f>
        <v/>
      </c>
      <c r="AW86" s="463" t="str">
        <f>IF(AW85="","",VLOOKUP(AW85,'シフト記号表（勤務時間帯）'!$C$6:$K$35,9,FALSE))</f>
        <v/>
      </c>
      <c r="AX86" s="1139">
        <f>IF($BB$3="４週",SUM(S86:AT86),IF($BB$3="暦月",SUM(S86:AW86),""))</f>
        <v>0</v>
      </c>
      <c r="AY86" s="1140"/>
      <c r="AZ86" s="1141">
        <f>IF($BB$3="４週",AX86/4,IF($BB$3="暦月",'【標準様式1】勤務形態一覧（100名）'!AX86/('【標準様式1】勤務形態一覧（100名）'!$BB$8/7),""))</f>
        <v>0</v>
      </c>
      <c r="BA86" s="1142"/>
      <c r="BB86" s="1132"/>
      <c r="BC86" s="1093"/>
      <c r="BD86" s="1093"/>
      <c r="BE86" s="1093"/>
      <c r="BF86" s="1094"/>
    </row>
    <row r="87" spans="2:58" ht="20.25" customHeight="1" x14ac:dyDescent="0.3">
      <c r="B87" s="1176"/>
      <c r="C87" s="1184"/>
      <c r="D87" s="1185"/>
      <c r="E87" s="1186"/>
      <c r="F87" s="515">
        <f>C85</f>
        <v>0</v>
      </c>
      <c r="G87" s="1084"/>
      <c r="H87" s="1088"/>
      <c r="I87" s="1086"/>
      <c r="J87" s="1086"/>
      <c r="K87" s="1087"/>
      <c r="L87" s="1095"/>
      <c r="M87" s="1096"/>
      <c r="N87" s="1096"/>
      <c r="O87" s="1097"/>
      <c r="P87" s="1173" t="s">
        <v>217</v>
      </c>
      <c r="Q87" s="1174"/>
      <c r="R87" s="1175"/>
      <c r="S87" s="466" t="str">
        <f>IF(S85="","",VLOOKUP(S85,'シフト記号表（勤務時間帯）'!$C$6:$U$35,19,FALSE))</f>
        <v/>
      </c>
      <c r="T87" s="467" t="str">
        <f>IF(T85="","",VLOOKUP(T85,'シフト記号表（勤務時間帯）'!$C$6:$U$35,19,FALSE))</f>
        <v/>
      </c>
      <c r="U87" s="467" t="str">
        <f>IF(U85="","",VLOOKUP(U85,'シフト記号表（勤務時間帯）'!$C$6:$U$35,19,FALSE))</f>
        <v/>
      </c>
      <c r="V87" s="467" t="str">
        <f>IF(V85="","",VLOOKUP(V85,'シフト記号表（勤務時間帯）'!$C$6:$U$35,19,FALSE))</f>
        <v/>
      </c>
      <c r="W87" s="467" t="str">
        <f>IF(W85="","",VLOOKUP(W85,'シフト記号表（勤務時間帯）'!$C$6:$U$35,19,FALSE))</f>
        <v/>
      </c>
      <c r="X87" s="467" t="str">
        <f>IF(X85="","",VLOOKUP(X85,'シフト記号表（勤務時間帯）'!$C$6:$U$35,19,FALSE))</f>
        <v/>
      </c>
      <c r="Y87" s="468" t="str">
        <f>IF(Y85="","",VLOOKUP(Y85,'シフト記号表（勤務時間帯）'!$C$6:$U$35,19,FALSE))</f>
        <v/>
      </c>
      <c r="Z87" s="466" t="str">
        <f>IF(Z85="","",VLOOKUP(Z85,'シフト記号表（勤務時間帯）'!$C$6:$U$35,19,FALSE))</f>
        <v/>
      </c>
      <c r="AA87" s="467" t="str">
        <f>IF(AA85="","",VLOOKUP(AA85,'シフト記号表（勤務時間帯）'!$C$6:$U$35,19,FALSE))</f>
        <v/>
      </c>
      <c r="AB87" s="467" t="str">
        <f>IF(AB85="","",VLOOKUP(AB85,'シフト記号表（勤務時間帯）'!$C$6:$U$35,19,FALSE))</f>
        <v/>
      </c>
      <c r="AC87" s="467" t="str">
        <f>IF(AC85="","",VLOOKUP(AC85,'シフト記号表（勤務時間帯）'!$C$6:$U$35,19,FALSE))</f>
        <v/>
      </c>
      <c r="AD87" s="467" t="str">
        <f>IF(AD85="","",VLOOKUP(AD85,'シフト記号表（勤務時間帯）'!$C$6:$U$35,19,FALSE))</f>
        <v/>
      </c>
      <c r="AE87" s="467" t="str">
        <f>IF(AE85="","",VLOOKUP(AE85,'シフト記号表（勤務時間帯）'!$C$6:$U$35,19,FALSE))</f>
        <v/>
      </c>
      <c r="AF87" s="468" t="str">
        <f>IF(AF85="","",VLOOKUP(AF85,'シフト記号表（勤務時間帯）'!$C$6:$U$35,19,FALSE))</f>
        <v/>
      </c>
      <c r="AG87" s="466" t="str">
        <f>IF(AG85="","",VLOOKUP(AG85,'シフト記号表（勤務時間帯）'!$C$6:$U$35,19,FALSE))</f>
        <v/>
      </c>
      <c r="AH87" s="467" t="str">
        <f>IF(AH85="","",VLOOKUP(AH85,'シフト記号表（勤務時間帯）'!$C$6:$U$35,19,FALSE))</f>
        <v/>
      </c>
      <c r="AI87" s="467" t="str">
        <f>IF(AI85="","",VLOOKUP(AI85,'シフト記号表（勤務時間帯）'!$C$6:$U$35,19,FALSE))</f>
        <v/>
      </c>
      <c r="AJ87" s="467" t="str">
        <f>IF(AJ85="","",VLOOKUP(AJ85,'シフト記号表（勤務時間帯）'!$C$6:$U$35,19,FALSE))</f>
        <v/>
      </c>
      <c r="AK87" s="467" t="str">
        <f>IF(AK85="","",VLOOKUP(AK85,'シフト記号表（勤務時間帯）'!$C$6:$U$35,19,FALSE))</f>
        <v/>
      </c>
      <c r="AL87" s="467" t="str">
        <f>IF(AL85="","",VLOOKUP(AL85,'シフト記号表（勤務時間帯）'!$C$6:$U$35,19,FALSE))</f>
        <v/>
      </c>
      <c r="AM87" s="468" t="str">
        <f>IF(AM85="","",VLOOKUP(AM85,'シフト記号表（勤務時間帯）'!$C$6:$U$35,19,FALSE))</f>
        <v/>
      </c>
      <c r="AN87" s="466" t="str">
        <f>IF(AN85="","",VLOOKUP(AN85,'シフト記号表（勤務時間帯）'!$C$6:$U$35,19,FALSE))</f>
        <v/>
      </c>
      <c r="AO87" s="467" t="str">
        <f>IF(AO85="","",VLOOKUP(AO85,'シフト記号表（勤務時間帯）'!$C$6:$U$35,19,FALSE))</f>
        <v/>
      </c>
      <c r="AP87" s="467" t="str">
        <f>IF(AP85="","",VLOOKUP(AP85,'シフト記号表（勤務時間帯）'!$C$6:$U$35,19,FALSE))</f>
        <v/>
      </c>
      <c r="AQ87" s="467" t="str">
        <f>IF(AQ85="","",VLOOKUP(AQ85,'シフト記号表（勤務時間帯）'!$C$6:$U$35,19,FALSE))</f>
        <v/>
      </c>
      <c r="AR87" s="467" t="str">
        <f>IF(AR85="","",VLOOKUP(AR85,'シフト記号表（勤務時間帯）'!$C$6:$U$35,19,FALSE))</f>
        <v/>
      </c>
      <c r="AS87" s="467" t="str">
        <f>IF(AS85="","",VLOOKUP(AS85,'シフト記号表（勤務時間帯）'!$C$6:$U$35,19,FALSE))</f>
        <v/>
      </c>
      <c r="AT87" s="468" t="str">
        <f>IF(AT85="","",VLOOKUP(AT85,'シフト記号表（勤務時間帯）'!$C$6:$U$35,19,FALSE))</f>
        <v/>
      </c>
      <c r="AU87" s="466" t="str">
        <f>IF(AU85="","",VLOOKUP(AU85,'シフト記号表（勤務時間帯）'!$C$6:$U$35,19,FALSE))</f>
        <v/>
      </c>
      <c r="AV87" s="467" t="str">
        <f>IF(AV85="","",VLOOKUP(AV85,'シフト記号表（勤務時間帯）'!$C$6:$U$35,19,FALSE))</f>
        <v/>
      </c>
      <c r="AW87" s="467" t="str">
        <f>IF(AW85="","",VLOOKUP(AW85,'シフト記号表（勤務時間帯）'!$C$6:$U$35,19,FALSE))</f>
        <v/>
      </c>
      <c r="AX87" s="1146">
        <f>IF($BB$3="４週",SUM(S87:AT87),IF($BB$3="暦月",SUM(S87:AW87),""))</f>
        <v>0</v>
      </c>
      <c r="AY87" s="1147"/>
      <c r="AZ87" s="1148">
        <f>IF($BB$3="４週",AX87/4,IF($BB$3="暦月",'【標準様式1】勤務形態一覧（100名）'!AX87/('【標準様式1】勤務形態一覧（100名）'!$BB$8/7),""))</f>
        <v>0</v>
      </c>
      <c r="BA87" s="1149"/>
      <c r="BB87" s="1192"/>
      <c r="BC87" s="1096"/>
      <c r="BD87" s="1096"/>
      <c r="BE87" s="1096"/>
      <c r="BF87" s="1097"/>
    </row>
    <row r="88" spans="2:58" ht="20.25" customHeight="1" x14ac:dyDescent="0.3">
      <c r="B88" s="1176">
        <f>B85+1</f>
        <v>23</v>
      </c>
      <c r="C88" s="1178"/>
      <c r="D88" s="1179"/>
      <c r="E88" s="1180"/>
      <c r="F88" s="469"/>
      <c r="G88" s="1082"/>
      <c r="H88" s="1085"/>
      <c r="I88" s="1086"/>
      <c r="J88" s="1086"/>
      <c r="K88" s="1087"/>
      <c r="L88" s="1089"/>
      <c r="M88" s="1090"/>
      <c r="N88" s="1090"/>
      <c r="O88" s="1091"/>
      <c r="P88" s="1098" t="s">
        <v>215</v>
      </c>
      <c r="Q88" s="1099"/>
      <c r="R88" s="1100"/>
      <c r="S88" s="512"/>
      <c r="T88" s="513"/>
      <c r="U88" s="513"/>
      <c r="V88" s="513"/>
      <c r="W88" s="513"/>
      <c r="X88" s="513"/>
      <c r="Y88" s="514"/>
      <c r="Z88" s="512"/>
      <c r="AA88" s="513"/>
      <c r="AB88" s="513"/>
      <c r="AC88" s="513"/>
      <c r="AD88" s="513"/>
      <c r="AE88" s="513"/>
      <c r="AF88" s="514"/>
      <c r="AG88" s="512"/>
      <c r="AH88" s="513"/>
      <c r="AI88" s="513"/>
      <c r="AJ88" s="513"/>
      <c r="AK88" s="513"/>
      <c r="AL88" s="513"/>
      <c r="AM88" s="514"/>
      <c r="AN88" s="512"/>
      <c r="AO88" s="513"/>
      <c r="AP88" s="513"/>
      <c r="AQ88" s="513"/>
      <c r="AR88" s="513"/>
      <c r="AS88" s="513"/>
      <c r="AT88" s="514"/>
      <c r="AU88" s="512"/>
      <c r="AV88" s="513"/>
      <c r="AW88" s="513"/>
      <c r="AX88" s="1295"/>
      <c r="AY88" s="1296"/>
      <c r="AZ88" s="1297"/>
      <c r="BA88" s="1298"/>
      <c r="BB88" s="1131"/>
      <c r="BC88" s="1090"/>
      <c r="BD88" s="1090"/>
      <c r="BE88" s="1090"/>
      <c r="BF88" s="1091"/>
    </row>
    <row r="89" spans="2:58" ht="20.25" customHeight="1" x14ac:dyDescent="0.3">
      <c r="B89" s="1176"/>
      <c r="C89" s="1181"/>
      <c r="D89" s="1182"/>
      <c r="E89" s="1183"/>
      <c r="F89" s="461"/>
      <c r="G89" s="1083"/>
      <c r="H89" s="1088"/>
      <c r="I89" s="1086"/>
      <c r="J89" s="1086"/>
      <c r="K89" s="1087"/>
      <c r="L89" s="1092"/>
      <c r="M89" s="1093"/>
      <c r="N89" s="1093"/>
      <c r="O89" s="1094"/>
      <c r="P89" s="1136" t="s">
        <v>216</v>
      </c>
      <c r="Q89" s="1137"/>
      <c r="R89" s="1138"/>
      <c r="S89" s="462" t="str">
        <f>IF(S88="","",VLOOKUP(S88,'シフト記号表（勤務時間帯）'!$C$6:$K$35,9,FALSE))</f>
        <v/>
      </c>
      <c r="T89" s="463" t="str">
        <f>IF(T88="","",VLOOKUP(T88,'シフト記号表（勤務時間帯）'!$C$6:$K$35,9,FALSE))</f>
        <v/>
      </c>
      <c r="U89" s="463" t="str">
        <f>IF(U88="","",VLOOKUP(U88,'シフト記号表（勤務時間帯）'!$C$6:$K$35,9,FALSE))</f>
        <v/>
      </c>
      <c r="V89" s="463" t="str">
        <f>IF(V88="","",VLOOKUP(V88,'シフト記号表（勤務時間帯）'!$C$6:$K$35,9,FALSE))</f>
        <v/>
      </c>
      <c r="W89" s="463" t="str">
        <f>IF(W88="","",VLOOKUP(W88,'シフト記号表（勤務時間帯）'!$C$6:$K$35,9,FALSE))</f>
        <v/>
      </c>
      <c r="X89" s="463" t="str">
        <f>IF(X88="","",VLOOKUP(X88,'シフト記号表（勤務時間帯）'!$C$6:$K$35,9,FALSE))</f>
        <v/>
      </c>
      <c r="Y89" s="464" t="str">
        <f>IF(Y88="","",VLOOKUP(Y88,'シフト記号表（勤務時間帯）'!$C$6:$K$35,9,FALSE))</f>
        <v/>
      </c>
      <c r="Z89" s="462" t="str">
        <f>IF(Z88="","",VLOOKUP(Z88,'シフト記号表（勤務時間帯）'!$C$6:$K$35,9,FALSE))</f>
        <v/>
      </c>
      <c r="AA89" s="463" t="str">
        <f>IF(AA88="","",VLOOKUP(AA88,'シフト記号表（勤務時間帯）'!$C$6:$K$35,9,FALSE))</f>
        <v/>
      </c>
      <c r="AB89" s="463" t="str">
        <f>IF(AB88="","",VLOOKUP(AB88,'シフト記号表（勤務時間帯）'!$C$6:$K$35,9,FALSE))</f>
        <v/>
      </c>
      <c r="AC89" s="463" t="str">
        <f>IF(AC88="","",VLOOKUP(AC88,'シフト記号表（勤務時間帯）'!$C$6:$K$35,9,FALSE))</f>
        <v/>
      </c>
      <c r="AD89" s="463" t="str">
        <f>IF(AD88="","",VLOOKUP(AD88,'シフト記号表（勤務時間帯）'!$C$6:$K$35,9,FALSE))</f>
        <v/>
      </c>
      <c r="AE89" s="463" t="str">
        <f>IF(AE88="","",VLOOKUP(AE88,'シフト記号表（勤務時間帯）'!$C$6:$K$35,9,FALSE))</f>
        <v/>
      </c>
      <c r="AF89" s="464" t="str">
        <f>IF(AF88="","",VLOOKUP(AF88,'シフト記号表（勤務時間帯）'!$C$6:$K$35,9,FALSE))</f>
        <v/>
      </c>
      <c r="AG89" s="462" t="str">
        <f>IF(AG88="","",VLOOKUP(AG88,'シフト記号表（勤務時間帯）'!$C$6:$K$35,9,FALSE))</f>
        <v/>
      </c>
      <c r="AH89" s="463" t="str">
        <f>IF(AH88="","",VLOOKUP(AH88,'シフト記号表（勤務時間帯）'!$C$6:$K$35,9,FALSE))</f>
        <v/>
      </c>
      <c r="AI89" s="463" t="str">
        <f>IF(AI88="","",VLOOKUP(AI88,'シフト記号表（勤務時間帯）'!$C$6:$K$35,9,FALSE))</f>
        <v/>
      </c>
      <c r="AJ89" s="463" t="str">
        <f>IF(AJ88="","",VLOOKUP(AJ88,'シフト記号表（勤務時間帯）'!$C$6:$K$35,9,FALSE))</f>
        <v/>
      </c>
      <c r="AK89" s="463" t="str">
        <f>IF(AK88="","",VLOOKUP(AK88,'シフト記号表（勤務時間帯）'!$C$6:$K$35,9,FALSE))</f>
        <v/>
      </c>
      <c r="AL89" s="463" t="str">
        <f>IF(AL88="","",VLOOKUP(AL88,'シフト記号表（勤務時間帯）'!$C$6:$K$35,9,FALSE))</f>
        <v/>
      </c>
      <c r="AM89" s="464" t="str">
        <f>IF(AM88="","",VLOOKUP(AM88,'シフト記号表（勤務時間帯）'!$C$6:$K$35,9,FALSE))</f>
        <v/>
      </c>
      <c r="AN89" s="462" t="str">
        <f>IF(AN88="","",VLOOKUP(AN88,'シフト記号表（勤務時間帯）'!$C$6:$K$35,9,FALSE))</f>
        <v/>
      </c>
      <c r="AO89" s="463" t="str">
        <f>IF(AO88="","",VLOOKUP(AO88,'シフト記号表（勤務時間帯）'!$C$6:$K$35,9,FALSE))</f>
        <v/>
      </c>
      <c r="AP89" s="463" t="str">
        <f>IF(AP88="","",VLOOKUP(AP88,'シフト記号表（勤務時間帯）'!$C$6:$K$35,9,FALSE))</f>
        <v/>
      </c>
      <c r="AQ89" s="463" t="str">
        <f>IF(AQ88="","",VLOOKUP(AQ88,'シフト記号表（勤務時間帯）'!$C$6:$K$35,9,FALSE))</f>
        <v/>
      </c>
      <c r="AR89" s="463" t="str">
        <f>IF(AR88="","",VLOOKUP(AR88,'シフト記号表（勤務時間帯）'!$C$6:$K$35,9,FALSE))</f>
        <v/>
      </c>
      <c r="AS89" s="463" t="str">
        <f>IF(AS88="","",VLOOKUP(AS88,'シフト記号表（勤務時間帯）'!$C$6:$K$35,9,FALSE))</f>
        <v/>
      </c>
      <c r="AT89" s="464" t="str">
        <f>IF(AT88="","",VLOOKUP(AT88,'シフト記号表（勤務時間帯）'!$C$6:$K$35,9,FALSE))</f>
        <v/>
      </c>
      <c r="AU89" s="462" t="str">
        <f>IF(AU88="","",VLOOKUP(AU88,'シフト記号表（勤務時間帯）'!$C$6:$K$35,9,FALSE))</f>
        <v/>
      </c>
      <c r="AV89" s="463" t="str">
        <f>IF(AV88="","",VLOOKUP(AV88,'シフト記号表（勤務時間帯）'!$C$6:$K$35,9,FALSE))</f>
        <v/>
      </c>
      <c r="AW89" s="463" t="str">
        <f>IF(AW88="","",VLOOKUP(AW88,'シフト記号表（勤務時間帯）'!$C$6:$K$35,9,FALSE))</f>
        <v/>
      </c>
      <c r="AX89" s="1139">
        <f>IF($BB$3="４週",SUM(S89:AT89),IF($BB$3="暦月",SUM(S89:AW89),""))</f>
        <v>0</v>
      </c>
      <c r="AY89" s="1140"/>
      <c r="AZ89" s="1141">
        <f>IF($BB$3="４週",AX89/4,IF($BB$3="暦月",'【標準様式1】勤務形態一覧（100名）'!AX89/('【標準様式1】勤務形態一覧（100名）'!$BB$8/7),""))</f>
        <v>0</v>
      </c>
      <c r="BA89" s="1142"/>
      <c r="BB89" s="1132"/>
      <c r="BC89" s="1093"/>
      <c r="BD89" s="1093"/>
      <c r="BE89" s="1093"/>
      <c r="BF89" s="1094"/>
    </row>
    <row r="90" spans="2:58" ht="20.25" customHeight="1" x14ac:dyDescent="0.3">
      <c r="B90" s="1176"/>
      <c r="C90" s="1184"/>
      <c r="D90" s="1185"/>
      <c r="E90" s="1186"/>
      <c r="F90" s="515">
        <f>C88</f>
        <v>0</v>
      </c>
      <c r="G90" s="1084"/>
      <c r="H90" s="1088"/>
      <c r="I90" s="1086"/>
      <c r="J90" s="1086"/>
      <c r="K90" s="1087"/>
      <c r="L90" s="1095"/>
      <c r="M90" s="1096"/>
      <c r="N90" s="1096"/>
      <c r="O90" s="1097"/>
      <c r="P90" s="1173" t="s">
        <v>217</v>
      </c>
      <c r="Q90" s="1174"/>
      <c r="R90" s="1175"/>
      <c r="S90" s="466" t="str">
        <f>IF(S88="","",VLOOKUP(S88,'シフト記号表（勤務時間帯）'!$C$6:$U$35,19,FALSE))</f>
        <v/>
      </c>
      <c r="T90" s="467" t="str">
        <f>IF(T88="","",VLOOKUP(T88,'シフト記号表（勤務時間帯）'!$C$6:$U$35,19,FALSE))</f>
        <v/>
      </c>
      <c r="U90" s="467" t="str">
        <f>IF(U88="","",VLOOKUP(U88,'シフト記号表（勤務時間帯）'!$C$6:$U$35,19,FALSE))</f>
        <v/>
      </c>
      <c r="V90" s="467" t="str">
        <f>IF(V88="","",VLOOKUP(V88,'シフト記号表（勤務時間帯）'!$C$6:$U$35,19,FALSE))</f>
        <v/>
      </c>
      <c r="W90" s="467" t="str">
        <f>IF(W88="","",VLOOKUP(W88,'シフト記号表（勤務時間帯）'!$C$6:$U$35,19,FALSE))</f>
        <v/>
      </c>
      <c r="X90" s="467" t="str">
        <f>IF(X88="","",VLOOKUP(X88,'シフト記号表（勤務時間帯）'!$C$6:$U$35,19,FALSE))</f>
        <v/>
      </c>
      <c r="Y90" s="468" t="str">
        <f>IF(Y88="","",VLOOKUP(Y88,'シフト記号表（勤務時間帯）'!$C$6:$U$35,19,FALSE))</f>
        <v/>
      </c>
      <c r="Z90" s="466" t="str">
        <f>IF(Z88="","",VLOOKUP(Z88,'シフト記号表（勤務時間帯）'!$C$6:$U$35,19,FALSE))</f>
        <v/>
      </c>
      <c r="AA90" s="467" t="str">
        <f>IF(AA88="","",VLOOKUP(AA88,'シフト記号表（勤務時間帯）'!$C$6:$U$35,19,FALSE))</f>
        <v/>
      </c>
      <c r="AB90" s="467" t="str">
        <f>IF(AB88="","",VLOOKUP(AB88,'シフト記号表（勤務時間帯）'!$C$6:$U$35,19,FALSE))</f>
        <v/>
      </c>
      <c r="AC90" s="467" t="str">
        <f>IF(AC88="","",VLOOKUP(AC88,'シフト記号表（勤務時間帯）'!$C$6:$U$35,19,FALSE))</f>
        <v/>
      </c>
      <c r="AD90" s="467" t="str">
        <f>IF(AD88="","",VLOOKUP(AD88,'シフト記号表（勤務時間帯）'!$C$6:$U$35,19,FALSE))</f>
        <v/>
      </c>
      <c r="AE90" s="467" t="str">
        <f>IF(AE88="","",VLOOKUP(AE88,'シフト記号表（勤務時間帯）'!$C$6:$U$35,19,FALSE))</f>
        <v/>
      </c>
      <c r="AF90" s="468" t="str">
        <f>IF(AF88="","",VLOOKUP(AF88,'シフト記号表（勤務時間帯）'!$C$6:$U$35,19,FALSE))</f>
        <v/>
      </c>
      <c r="AG90" s="466" t="str">
        <f>IF(AG88="","",VLOOKUP(AG88,'シフト記号表（勤務時間帯）'!$C$6:$U$35,19,FALSE))</f>
        <v/>
      </c>
      <c r="AH90" s="467" t="str">
        <f>IF(AH88="","",VLOOKUP(AH88,'シフト記号表（勤務時間帯）'!$C$6:$U$35,19,FALSE))</f>
        <v/>
      </c>
      <c r="AI90" s="467" t="str">
        <f>IF(AI88="","",VLOOKUP(AI88,'シフト記号表（勤務時間帯）'!$C$6:$U$35,19,FALSE))</f>
        <v/>
      </c>
      <c r="AJ90" s="467" t="str">
        <f>IF(AJ88="","",VLOOKUP(AJ88,'シフト記号表（勤務時間帯）'!$C$6:$U$35,19,FALSE))</f>
        <v/>
      </c>
      <c r="AK90" s="467" t="str">
        <f>IF(AK88="","",VLOOKUP(AK88,'シフト記号表（勤務時間帯）'!$C$6:$U$35,19,FALSE))</f>
        <v/>
      </c>
      <c r="AL90" s="467" t="str">
        <f>IF(AL88="","",VLOOKUP(AL88,'シフト記号表（勤務時間帯）'!$C$6:$U$35,19,FALSE))</f>
        <v/>
      </c>
      <c r="AM90" s="468" t="str">
        <f>IF(AM88="","",VLOOKUP(AM88,'シフト記号表（勤務時間帯）'!$C$6:$U$35,19,FALSE))</f>
        <v/>
      </c>
      <c r="AN90" s="466" t="str">
        <f>IF(AN88="","",VLOOKUP(AN88,'シフト記号表（勤務時間帯）'!$C$6:$U$35,19,FALSE))</f>
        <v/>
      </c>
      <c r="AO90" s="467" t="str">
        <f>IF(AO88="","",VLOOKUP(AO88,'シフト記号表（勤務時間帯）'!$C$6:$U$35,19,FALSE))</f>
        <v/>
      </c>
      <c r="AP90" s="467" t="str">
        <f>IF(AP88="","",VLOOKUP(AP88,'シフト記号表（勤務時間帯）'!$C$6:$U$35,19,FALSE))</f>
        <v/>
      </c>
      <c r="AQ90" s="467" t="str">
        <f>IF(AQ88="","",VLOOKUP(AQ88,'シフト記号表（勤務時間帯）'!$C$6:$U$35,19,FALSE))</f>
        <v/>
      </c>
      <c r="AR90" s="467" t="str">
        <f>IF(AR88="","",VLOOKUP(AR88,'シフト記号表（勤務時間帯）'!$C$6:$U$35,19,FALSE))</f>
        <v/>
      </c>
      <c r="AS90" s="467" t="str">
        <f>IF(AS88="","",VLOOKUP(AS88,'シフト記号表（勤務時間帯）'!$C$6:$U$35,19,FALSE))</f>
        <v/>
      </c>
      <c r="AT90" s="468" t="str">
        <f>IF(AT88="","",VLOOKUP(AT88,'シフト記号表（勤務時間帯）'!$C$6:$U$35,19,FALSE))</f>
        <v/>
      </c>
      <c r="AU90" s="466" t="str">
        <f>IF(AU88="","",VLOOKUP(AU88,'シフト記号表（勤務時間帯）'!$C$6:$U$35,19,FALSE))</f>
        <v/>
      </c>
      <c r="AV90" s="467" t="str">
        <f>IF(AV88="","",VLOOKUP(AV88,'シフト記号表（勤務時間帯）'!$C$6:$U$35,19,FALSE))</f>
        <v/>
      </c>
      <c r="AW90" s="467" t="str">
        <f>IF(AW88="","",VLOOKUP(AW88,'シフト記号表（勤務時間帯）'!$C$6:$U$35,19,FALSE))</f>
        <v/>
      </c>
      <c r="AX90" s="1146">
        <f>IF($BB$3="４週",SUM(S90:AT90),IF($BB$3="暦月",SUM(S90:AW90),""))</f>
        <v>0</v>
      </c>
      <c r="AY90" s="1147"/>
      <c r="AZ90" s="1148">
        <f>IF($BB$3="４週",AX90/4,IF($BB$3="暦月",'【標準様式1】勤務形態一覧（100名）'!AX90/('【標準様式1】勤務形態一覧（100名）'!$BB$8/7),""))</f>
        <v>0</v>
      </c>
      <c r="BA90" s="1149"/>
      <c r="BB90" s="1192"/>
      <c r="BC90" s="1096"/>
      <c r="BD90" s="1096"/>
      <c r="BE90" s="1096"/>
      <c r="BF90" s="1097"/>
    </row>
    <row r="91" spans="2:58" ht="20.25" customHeight="1" x14ac:dyDescent="0.3">
      <c r="B91" s="1176">
        <f>B88+1</f>
        <v>24</v>
      </c>
      <c r="C91" s="1178"/>
      <c r="D91" s="1179"/>
      <c r="E91" s="1180"/>
      <c r="F91" s="469"/>
      <c r="G91" s="1082"/>
      <c r="H91" s="1085"/>
      <c r="I91" s="1086"/>
      <c r="J91" s="1086"/>
      <c r="K91" s="1087"/>
      <c r="L91" s="1089"/>
      <c r="M91" s="1090"/>
      <c r="N91" s="1090"/>
      <c r="O91" s="1091"/>
      <c r="P91" s="1098" t="s">
        <v>215</v>
      </c>
      <c r="Q91" s="1099"/>
      <c r="R91" s="1100"/>
      <c r="S91" s="512"/>
      <c r="T91" s="513"/>
      <c r="U91" s="513"/>
      <c r="V91" s="513"/>
      <c r="W91" s="513"/>
      <c r="X91" s="513"/>
      <c r="Y91" s="514"/>
      <c r="Z91" s="512"/>
      <c r="AA91" s="513"/>
      <c r="AB91" s="513"/>
      <c r="AC91" s="513"/>
      <c r="AD91" s="513"/>
      <c r="AE91" s="513"/>
      <c r="AF91" s="514"/>
      <c r="AG91" s="512"/>
      <c r="AH91" s="513"/>
      <c r="AI91" s="513"/>
      <c r="AJ91" s="513"/>
      <c r="AK91" s="513"/>
      <c r="AL91" s="513"/>
      <c r="AM91" s="514"/>
      <c r="AN91" s="512"/>
      <c r="AO91" s="513"/>
      <c r="AP91" s="513"/>
      <c r="AQ91" s="513"/>
      <c r="AR91" s="513"/>
      <c r="AS91" s="513"/>
      <c r="AT91" s="514"/>
      <c r="AU91" s="512"/>
      <c r="AV91" s="513"/>
      <c r="AW91" s="513"/>
      <c r="AX91" s="1295"/>
      <c r="AY91" s="1296"/>
      <c r="AZ91" s="1297"/>
      <c r="BA91" s="1298"/>
      <c r="BB91" s="1131"/>
      <c r="BC91" s="1090"/>
      <c r="BD91" s="1090"/>
      <c r="BE91" s="1090"/>
      <c r="BF91" s="1091"/>
    </row>
    <row r="92" spans="2:58" ht="20.25" customHeight="1" x14ac:dyDescent="0.3">
      <c r="B92" s="1176"/>
      <c r="C92" s="1181"/>
      <c r="D92" s="1182"/>
      <c r="E92" s="1183"/>
      <c r="F92" s="461"/>
      <c r="G92" s="1083"/>
      <c r="H92" s="1088"/>
      <c r="I92" s="1086"/>
      <c r="J92" s="1086"/>
      <c r="K92" s="1087"/>
      <c r="L92" s="1092"/>
      <c r="M92" s="1093"/>
      <c r="N92" s="1093"/>
      <c r="O92" s="1094"/>
      <c r="P92" s="1136" t="s">
        <v>216</v>
      </c>
      <c r="Q92" s="1137"/>
      <c r="R92" s="1138"/>
      <c r="S92" s="462" t="str">
        <f>IF(S91="","",VLOOKUP(S91,'シフト記号表（勤務時間帯）'!$C$6:$K$35,9,FALSE))</f>
        <v/>
      </c>
      <c r="T92" s="463" t="str">
        <f>IF(T91="","",VLOOKUP(T91,'シフト記号表（勤務時間帯）'!$C$6:$K$35,9,FALSE))</f>
        <v/>
      </c>
      <c r="U92" s="463" t="str">
        <f>IF(U91="","",VLOOKUP(U91,'シフト記号表（勤務時間帯）'!$C$6:$K$35,9,FALSE))</f>
        <v/>
      </c>
      <c r="V92" s="463" t="str">
        <f>IF(V91="","",VLOOKUP(V91,'シフト記号表（勤務時間帯）'!$C$6:$K$35,9,FALSE))</f>
        <v/>
      </c>
      <c r="W92" s="463" t="str">
        <f>IF(W91="","",VLOOKUP(W91,'シフト記号表（勤務時間帯）'!$C$6:$K$35,9,FALSE))</f>
        <v/>
      </c>
      <c r="X92" s="463" t="str">
        <f>IF(X91="","",VLOOKUP(X91,'シフト記号表（勤務時間帯）'!$C$6:$K$35,9,FALSE))</f>
        <v/>
      </c>
      <c r="Y92" s="464" t="str">
        <f>IF(Y91="","",VLOOKUP(Y91,'シフト記号表（勤務時間帯）'!$C$6:$K$35,9,FALSE))</f>
        <v/>
      </c>
      <c r="Z92" s="462" t="str">
        <f>IF(Z91="","",VLOOKUP(Z91,'シフト記号表（勤務時間帯）'!$C$6:$K$35,9,FALSE))</f>
        <v/>
      </c>
      <c r="AA92" s="463" t="str">
        <f>IF(AA91="","",VLOOKUP(AA91,'シフト記号表（勤務時間帯）'!$C$6:$K$35,9,FALSE))</f>
        <v/>
      </c>
      <c r="AB92" s="463" t="str">
        <f>IF(AB91="","",VLOOKUP(AB91,'シフト記号表（勤務時間帯）'!$C$6:$K$35,9,FALSE))</f>
        <v/>
      </c>
      <c r="AC92" s="463" t="str">
        <f>IF(AC91="","",VLOOKUP(AC91,'シフト記号表（勤務時間帯）'!$C$6:$K$35,9,FALSE))</f>
        <v/>
      </c>
      <c r="AD92" s="463" t="str">
        <f>IF(AD91="","",VLOOKUP(AD91,'シフト記号表（勤務時間帯）'!$C$6:$K$35,9,FALSE))</f>
        <v/>
      </c>
      <c r="AE92" s="463" t="str">
        <f>IF(AE91="","",VLOOKUP(AE91,'シフト記号表（勤務時間帯）'!$C$6:$K$35,9,FALSE))</f>
        <v/>
      </c>
      <c r="AF92" s="464" t="str">
        <f>IF(AF91="","",VLOOKUP(AF91,'シフト記号表（勤務時間帯）'!$C$6:$K$35,9,FALSE))</f>
        <v/>
      </c>
      <c r="AG92" s="462" t="str">
        <f>IF(AG91="","",VLOOKUP(AG91,'シフト記号表（勤務時間帯）'!$C$6:$K$35,9,FALSE))</f>
        <v/>
      </c>
      <c r="AH92" s="463" t="str">
        <f>IF(AH91="","",VLOOKUP(AH91,'シフト記号表（勤務時間帯）'!$C$6:$K$35,9,FALSE))</f>
        <v/>
      </c>
      <c r="AI92" s="463" t="str">
        <f>IF(AI91="","",VLOOKUP(AI91,'シフト記号表（勤務時間帯）'!$C$6:$K$35,9,FALSE))</f>
        <v/>
      </c>
      <c r="AJ92" s="463" t="str">
        <f>IF(AJ91="","",VLOOKUP(AJ91,'シフト記号表（勤務時間帯）'!$C$6:$K$35,9,FALSE))</f>
        <v/>
      </c>
      <c r="AK92" s="463" t="str">
        <f>IF(AK91="","",VLOOKUP(AK91,'シフト記号表（勤務時間帯）'!$C$6:$K$35,9,FALSE))</f>
        <v/>
      </c>
      <c r="AL92" s="463" t="str">
        <f>IF(AL91="","",VLOOKUP(AL91,'シフト記号表（勤務時間帯）'!$C$6:$K$35,9,FALSE))</f>
        <v/>
      </c>
      <c r="AM92" s="464" t="str">
        <f>IF(AM91="","",VLOOKUP(AM91,'シフト記号表（勤務時間帯）'!$C$6:$K$35,9,FALSE))</f>
        <v/>
      </c>
      <c r="AN92" s="462" t="str">
        <f>IF(AN91="","",VLOOKUP(AN91,'シフト記号表（勤務時間帯）'!$C$6:$K$35,9,FALSE))</f>
        <v/>
      </c>
      <c r="AO92" s="463" t="str">
        <f>IF(AO91="","",VLOOKUP(AO91,'シフト記号表（勤務時間帯）'!$C$6:$K$35,9,FALSE))</f>
        <v/>
      </c>
      <c r="AP92" s="463" t="str">
        <f>IF(AP91="","",VLOOKUP(AP91,'シフト記号表（勤務時間帯）'!$C$6:$K$35,9,FALSE))</f>
        <v/>
      </c>
      <c r="AQ92" s="463" t="str">
        <f>IF(AQ91="","",VLOOKUP(AQ91,'シフト記号表（勤務時間帯）'!$C$6:$K$35,9,FALSE))</f>
        <v/>
      </c>
      <c r="AR92" s="463" t="str">
        <f>IF(AR91="","",VLOOKUP(AR91,'シフト記号表（勤務時間帯）'!$C$6:$K$35,9,FALSE))</f>
        <v/>
      </c>
      <c r="AS92" s="463" t="str">
        <f>IF(AS91="","",VLOOKUP(AS91,'シフト記号表（勤務時間帯）'!$C$6:$K$35,9,FALSE))</f>
        <v/>
      </c>
      <c r="AT92" s="464" t="str">
        <f>IF(AT91="","",VLOOKUP(AT91,'シフト記号表（勤務時間帯）'!$C$6:$K$35,9,FALSE))</f>
        <v/>
      </c>
      <c r="AU92" s="462" t="str">
        <f>IF(AU91="","",VLOOKUP(AU91,'シフト記号表（勤務時間帯）'!$C$6:$K$35,9,FALSE))</f>
        <v/>
      </c>
      <c r="AV92" s="463" t="str">
        <f>IF(AV91="","",VLOOKUP(AV91,'シフト記号表（勤務時間帯）'!$C$6:$K$35,9,FALSE))</f>
        <v/>
      </c>
      <c r="AW92" s="463" t="str">
        <f>IF(AW91="","",VLOOKUP(AW91,'シフト記号表（勤務時間帯）'!$C$6:$K$35,9,FALSE))</f>
        <v/>
      </c>
      <c r="AX92" s="1139">
        <f>IF($BB$3="４週",SUM(S92:AT92),IF($BB$3="暦月",SUM(S92:AW92),""))</f>
        <v>0</v>
      </c>
      <c r="AY92" s="1140"/>
      <c r="AZ92" s="1141">
        <f>IF($BB$3="４週",AX92/4,IF($BB$3="暦月",'【標準様式1】勤務形態一覧（100名）'!AX92/('【標準様式1】勤務形態一覧（100名）'!$BB$8/7),""))</f>
        <v>0</v>
      </c>
      <c r="BA92" s="1142"/>
      <c r="BB92" s="1132"/>
      <c r="BC92" s="1093"/>
      <c r="BD92" s="1093"/>
      <c r="BE92" s="1093"/>
      <c r="BF92" s="1094"/>
    </row>
    <row r="93" spans="2:58" ht="20.25" customHeight="1" x14ac:dyDescent="0.3">
      <c r="B93" s="1176"/>
      <c r="C93" s="1184"/>
      <c r="D93" s="1185"/>
      <c r="E93" s="1186"/>
      <c r="F93" s="515">
        <f>C91</f>
        <v>0</v>
      </c>
      <c r="G93" s="1084"/>
      <c r="H93" s="1088"/>
      <c r="I93" s="1086"/>
      <c r="J93" s="1086"/>
      <c r="K93" s="1087"/>
      <c r="L93" s="1095"/>
      <c r="M93" s="1096"/>
      <c r="N93" s="1096"/>
      <c r="O93" s="1097"/>
      <c r="P93" s="1173" t="s">
        <v>217</v>
      </c>
      <c r="Q93" s="1174"/>
      <c r="R93" s="1175"/>
      <c r="S93" s="466" t="str">
        <f>IF(S91="","",VLOOKUP(S91,'シフト記号表（勤務時間帯）'!$C$6:$U$35,19,FALSE))</f>
        <v/>
      </c>
      <c r="T93" s="467" t="str">
        <f>IF(T91="","",VLOOKUP(T91,'シフト記号表（勤務時間帯）'!$C$6:$U$35,19,FALSE))</f>
        <v/>
      </c>
      <c r="U93" s="467" t="str">
        <f>IF(U91="","",VLOOKUP(U91,'シフト記号表（勤務時間帯）'!$C$6:$U$35,19,FALSE))</f>
        <v/>
      </c>
      <c r="V93" s="467" t="str">
        <f>IF(V91="","",VLOOKUP(V91,'シフト記号表（勤務時間帯）'!$C$6:$U$35,19,FALSE))</f>
        <v/>
      </c>
      <c r="W93" s="467" t="str">
        <f>IF(W91="","",VLOOKUP(W91,'シフト記号表（勤務時間帯）'!$C$6:$U$35,19,FALSE))</f>
        <v/>
      </c>
      <c r="X93" s="467" t="str">
        <f>IF(X91="","",VLOOKUP(X91,'シフト記号表（勤務時間帯）'!$C$6:$U$35,19,FALSE))</f>
        <v/>
      </c>
      <c r="Y93" s="468" t="str">
        <f>IF(Y91="","",VLOOKUP(Y91,'シフト記号表（勤務時間帯）'!$C$6:$U$35,19,FALSE))</f>
        <v/>
      </c>
      <c r="Z93" s="466" t="str">
        <f>IF(Z91="","",VLOOKUP(Z91,'シフト記号表（勤務時間帯）'!$C$6:$U$35,19,FALSE))</f>
        <v/>
      </c>
      <c r="AA93" s="467" t="str">
        <f>IF(AA91="","",VLOOKUP(AA91,'シフト記号表（勤務時間帯）'!$C$6:$U$35,19,FALSE))</f>
        <v/>
      </c>
      <c r="AB93" s="467" t="str">
        <f>IF(AB91="","",VLOOKUP(AB91,'シフト記号表（勤務時間帯）'!$C$6:$U$35,19,FALSE))</f>
        <v/>
      </c>
      <c r="AC93" s="467" t="str">
        <f>IF(AC91="","",VLOOKUP(AC91,'シフト記号表（勤務時間帯）'!$C$6:$U$35,19,FALSE))</f>
        <v/>
      </c>
      <c r="AD93" s="467" t="str">
        <f>IF(AD91="","",VLOOKUP(AD91,'シフト記号表（勤務時間帯）'!$C$6:$U$35,19,FALSE))</f>
        <v/>
      </c>
      <c r="AE93" s="467" t="str">
        <f>IF(AE91="","",VLOOKUP(AE91,'シフト記号表（勤務時間帯）'!$C$6:$U$35,19,FALSE))</f>
        <v/>
      </c>
      <c r="AF93" s="468" t="str">
        <f>IF(AF91="","",VLOOKUP(AF91,'シフト記号表（勤務時間帯）'!$C$6:$U$35,19,FALSE))</f>
        <v/>
      </c>
      <c r="AG93" s="466" t="str">
        <f>IF(AG91="","",VLOOKUP(AG91,'シフト記号表（勤務時間帯）'!$C$6:$U$35,19,FALSE))</f>
        <v/>
      </c>
      <c r="AH93" s="467" t="str">
        <f>IF(AH91="","",VLOOKUP(AH91,'シフト記号表（勤務時間帯）'!$C$6:$U$35,19,FALSE))</f>
        <v/>
      </c>
      <c r="AI93" s="467" t="str">
        <f>IF(AI91="","",VLOOKUP(AI91,'シフト記号表（勤務時間帯）'!$C$6:$U$35,19,FALSE))</f>
        <v/>
      </c>
      <c r="AJ93" s="467" t="str">
        <f>IF(AJ91="","",VLOOKUP(AJ91,'シフト記号表（勤務時間帯）'!$C$6:$U$35,19,FALSE))</f>
        <v/>
      </c>
      <c r="AK93" s="467" t="str">
        <f>IF(AK91="","",VLOOKUP(AK91,'シフト記号表（勤務時間帯）'!$C$6:$U$35,19,FALSE))</f>
        <v/>
      </c>
      <c r="AL93" s="467" t="str">
        <f>IF(AL91="","",VLOOKUP(AL91,'シフト記号表（勤務時間帯）'!$C$6:$U$35,19,FALSE))</f>
        <v/>
      </c>
      <c r="AM93" s="468" t="str">
        <f>IF(AM91="","",VLOOKUP(AM91,'シフト記号表（勤務時間帯）'!$C$6:$U$35,19,FALSE))</f>
        <v/>
      </c>
      <c r="AN93" s="466" t="str">
        <f>IF(AN91="","",VLOOKUP(AN91,'シフト記号表（勤務時間帯）'!$C$6:$U$35,19,FALSE))</f>
        <v/>
      </c>
      <c r="AO93" s="467" t="str">
        <f>IF(AO91="","",VLOOKUP(AO91,'シフト記号表（勤務時間帯）'!$C$6:$U$35,19,FALSE))</f>
        <v/>
      </c>
      <c r="AP93" s="467" t="str">
        <f>IF(AP91="","",VLOOKUP(AP91,'シフト記号表（勤務時間帯）'!$C$6:$U$35,19,FALSE))</f>
        <v/>
      </c>
      <c r="AQ93" s="467" t="str">
        <f>IF(AQ91="","",VLOOKUP(AQ91,'シフト記号表（勤務時間帯）'!$C$6:$U$35,19,FALSE))</f>
        <v/>
      </c>
      <c r="AR93" s="467" t="str">
        <f>IF(AR91="","",VLOOKUP(AR91,'シフト記号表（勤務時間帯）'!$C$6:$U$35,19,FALSE))</f>
        <v/>
      </c>
      <c r="AS93" s="467" t="str">
        <f>IF(AS91="","",VLOOKUP(AS91,'シフト記号表（勤務時間帯）'!$C$6:$U$35,19,FALSE))</f>
        <v/>
      </c>
      <c r="AT93" s="468" t="str">
        <f>IF(AT91="","",VLOOKUP(AT91,'シフト記号表（勤務時間帯）'!$C$6:$U$35,19,FALSE))</f>
        <v/>
      </c>
      <c r="AU93" s="466" t="str">
        <f>IF(AU91="","",VLOOKUP(AU91,'シフト記号表（勤務時間帯）'!$C$6:$U$35,19,FALSE))</f>
        <v/>
      </c>
      <c r="AV93" s="467" t="str">
        <f>IF(AV91="","",VLOOKUP(AV91,'シフト記号表（勤務時間帯）'!$C$6:$U$35,19,FALSE))</f>
        <v/>
      </c>
      <c r="AW93" s="467" t="str">
        <f>IF(AW91="","",VLOOKUP(AW91,'シフト記号表（勤務時間帯）'!$C$6:$U$35,19,FALSE))</f>
        <v/>
      </c>
      <c r="AX93" s="1146">
        <f>IF($BB$3="４週",SUM(S93:AT93),IF($BB$3="暦月",SUM(S93:AW93),""))</f>
        <v>0</v>
      </c>
      <c r="AY93" s="1147"/>
      <c r="AZ93" s="1148">
        <f>IF($BB$3="４週",AX93/4,IF($BB$3="暦月",'【標準様式1】勤務形態一覧（100名）'!AX93/('【標準様式1】勤務形態一覧（100名）'!$BB$8/7),""))</f>
        <v>0</v>
      </c>
      <c r="BA93" s="1149"/>
      <c r="BB93" s="1192"/>
      <c r="BC93" s="1096"/>
      <c r="BD93" s="1096"/>
      <c r="BE93" s="1096"/>
      <c r="BF93" s="1097"/>
    </row>
    <row r="94" spans="2:58" ht="20.25" customHeight="1" x14ac:dyDescent="0.3">
      <c r="B94" s="1176">
        <f>B91+1</f>
        <v>25</v>
      </c>
      <c r="C94" s="1178"/>
      <c r="D94" s="1179"/>
      <c r="E94" s="1180"/>
      <c r="F94" s="469"/>
      <c r="G94" s="1082"/>
      <c r="H94" s="1085"/>
      <c r="I94" s="1086"/>
      <c r="J94" s="1086"/>
      <c r="K94" s="1087"/>
      <c r="L94" s="1089"/>
      <c r="M94" s="1090"/>
      <c r="N94" s="1090"/>
      <c r="O94" s="1091"/>
      <c r="P94" s="1098" t="s">
        <v>215</v>
      </c>
      <c r="Q94" s="1099"/>
      <c r="R94" s="1100"/>
      <c r="S94" s="512"/>
      <c r="T94" s="513"/>
      <c r="U94" s="513"/>
      <c r="V94" s="513"/>
      <c r="W94" s="513"/>
      <c r="X94" s="513"/>
      <c r="Y94" s="514"/>
      <c r="Z94" s="512"/>
      <c r="AA94" s="513"/>
      <c r="AB94" s="513"/>
      <c r="AC94" s="513"/>
      <c r="AD94" s="513"/>
      <c r="AE94" s="513"/>
      <c r="AF94" s="514"/>
      <c r="AG94" s="512"/>
      <c r="AH94" s="513"/>
      <c r="AI94" s="513"/>
      <c r="AJ94" s="513"/>
      <c r="AK94" s="513"/>
      <c r="AL94" s="513"/>
      <c r="AM94" s="514"/>
      <c r="AN94" s="512"/>
      <c r="AO94" s="513"/>
      <c r="AP94" s="513"/>
      <c r="AQ94" s="513"/>
      <c r="AR94" s="513"/>
      <c r="AS94" s="513"/>
      <c r="AT94" s="514"/>
      <c r="AU94" s="512"/>
      <c r="AV94" s="513"/>
      <c r="AW94" s="513"/>
      <c r="AX94" s="1295"/>
      <c r="AY94" s="1296"/>
      <c r="AZ94" s="1297"/>
      <c r="BA94" s="1298"/>
      <c r="BB94" s="1131"/>
      <c r="BC94" s="1090"/>
      <c r="BD94" s="1090"/>
      <c r="BE94" s="1090"/>
      <c r="BF94" s="1091"/>
    </row>
    <row r="95" spans="2:58" ht="20.25" customHeight="1" x14ac:dyDescent="0.3">
      <c r="B95" s="1176"/>
      <c r="C95" s="1181"/>
      <c r="D95" s="1182"/>
      <c r="E95" s="1183"/>
      <c r="F95" s="461"/>
      <c r="G95" s="1083"/>
      <c r="H95" s="1088"/>
      <c r="I95" s="1086"/>
      <c r="J95" s="1086"/>
      <c r="K95" s="1087"/>
      <c r="L95" s="1092"/>
      <c r="M95" s="1093"/>
      <c r="N95" s="1093"/>
      <c r="O95" s="1094"/>
      <c r="P95" s="1136" t="s">
        <v>216</v>
      </c>
      <c r="Q95" s="1137"/>
      <c r="R95" s="1138"/>
      <c r="S95" s="462" t="str">
        <f>IF(S94="","",VLOOKUP(S94,'シフト記号表（勤務時間帯）'!$C$6:$K$35,9,FALSE))</f>
        <v/>
      </c>
      <c r="T95" s="463" t="str">
        <f>IF(T94="","",VLOOKUP(T94,'シフト記号表（勤務時間帯）'!$C$6:$K$35,9,FALSE))</f>
        <v/>
      </c>
      <c r="U95" s="463" t="str">
        <f>IF(U94="","",VLOOKUP(U94,'シフト記号表（勤務時間帯）'!$C$6:$K$35,9,FALSE))</f>
        <v/>
      </c>
      <c r="V95" s="463" t="str">
        <f>IF(V94="","",VLOOKUP(V94,'シフト記号表（勤務時間帯）'!$C$6:$K$35,9,FALSE))</f>
        <v/>
      </c>
      <c r="W95" s="463" t="str">
        <f>IF(W94="","",VLOOKUP(W94,'シフト記号表（勤務時間帯）'!$C$6:$K$35,9,FALSE))</f>
        <v/>
      </c>
      <c r="X95" s="463" t="str">
        <f>IF(X94="","",VLOOKUP(X94,'シフト記号表（勤務時間帯）'!$C$6:$K$35,9,FALSE))</f>
        <v/>
      </c>
      <c r="Y95" s="464" t="str">
        <f>IF(Y94="","",VLOOKUP(Y94,'シフト記号表（勤務時間帯）'!$C$6:$K$35,9,FALSE))</f>
        <v/>
      </c>
      <c r="Z95" s="462" t="str">
        <f>IF(Z94="","",VLOOKUP(Z94,'シフト記号表（勤務時間帯）'!$C$6:$K$35,9,FALSE))</f>
        <v/>
      </c>
      <c r="AA95" s="463" t="str">
        <f>IF(AA94="","",VLOOKUP(AA94,'シフト記号表（勤務時間帯）'!$C$6:$K$35,9,FALSE))</f>
        <v/>
      </c>
      <c r="AB95" s="463" t="str">
        <f>IF(AB94="","",VLOOKUP(AB94,'シフト記号表（勤務時間帯）'!$C$6:$K$35,9,FALSE))</f>
        <v/>
      </c>
      <c r="AC95" s="463" t="str">
        <f>IF(AC94="","",VLOOKUP(AC94,'シフト記号表（勤務時間帯）'!$C$6:$K$35,9,FALSE))</f>
        <v/>
      </c>
      <c r="AD95" s="463" t="str">
        <f>IF(AD94="","",VLOOKUP(AD94,'シフト記号表（勤務時間帯）'!$C$6:$K$35,9,FALSE))</f>
        <v/>
      </c>
      <c r="AE95" s="463" t="str">
        <f>IF(AE94="","",VLOOKUP(AE94,'シフト記号表（勤務時間帯）'!$C$6:$K$35,9,FALSE))</f>
        <v/>
      </c>
      <c r="AF95" s="464" t="str">
        <f>IF(AF94="","",VLOOKUP(AF94,'シフト記号表（勤務時間帯）'!$C$6:$K$35,9,FALSE))</f>
        <v/>
      </c>
      <c r="AG95" s="462" t="str">
        <f>IF(AG94="","",VLOOKUP(AG94,'シフト記号表（勤務時間帯）'!$C$6:$K$35,9,FALSE))</f>
        <v/>
      </c>
      <c r="AH95" s="463" t="str">
        <f>IF(AH94="","",VLOOKUP(AH94,'シフト記号表（勤務時間帯）'!$C$6:$K$35,9,FALSE))</f>
        <v/>
      </c>
      <c r="AI95" s="463" t="str">
        <f>IF(AI94="","",VLOOKUP(AI94,'シフト記号表（勤務時間帯）'!$C$6:$K$35,9,FALSE))</f>
        <v/>
      </c>
      <c r="AJ95" s="463" t="str">
        <f>IF(AJ94="","",VLOOKUP(AJ94,'シフト記号表（勤務時間帯）'!$C$6:$K$35,9,FALSE))</f>
        <v/>
      </c>
      <c r="AK95" s="463" t="str">
        <f>IF(AK94="","",VLOOKUP(AK94,'シフト記号表（勤務時間帯）'!$C$6:$K$35,9,FALSE))</f>
        <v/>
      </c>
      <c r="AL95" s="463" t="str">
        <f>IF(AL94="","",VLOOKUP(AL94,'シフト記号表（勤務時間帯）'!$C$6:$K$35,9,FALSE))</f>
        <v/>
      </c>
      <c r="AM95" s="464" t="str">
        <f>IF(AM94="","",VLOOKUP(AM94,'シフト記号表（勤務時間帯）'!$C$6:$K$35,9,FALSE))</f>
        <v/>
      </c>
      <c r="AN95" s="462" t="str">
        <f>IF(AN94="","",VLOOKUP(AN94,'シフト記号表（勤務時間帯）'!$C$6:$K$35,9,FALSE))</f>
        <v/>
      </c>
      <c r="AO95" s="463" t="str">
        <f>IF(AO94="","",VLOOKUP(AO94,'シフト記号表（勤務時間帯）'!$C$6:$K$35,9,FALSE))</f>
        <v/>
      </c>
      <c r="AP95" s="463" t="str">
        <f>IF(AP94="","",VLOOKUP(AP94,'シフト記号表（勤務時間帯）'!$C$6:$K$35,9,FALSE))</f>
        <v/>
      </c>
      <c r="AQ95" s="463" t="str">
        <f>IF(AQ94="","",VLOOKUP(AQ94,'シフト記号表（勤務時間帯）'!$C$6:$K$35,9,FALSE))</f>
        <v/>
      </c>
      <c r="AR95" s="463" t="str">
        <f>IF(AR94="","",VLOOKUP(AR94,'シフト記号表（勤務時間帯）'!$C$6:$K$35,9,FALSE))</f>
        <v/>
      </c>
      <c r="AS95" s="463" t="str">
        <f>IF(AS94="","",VLOOKUP(AS94,'シフト記号表（勤務時間帯）'!$C$6:$K$35,9,FALSE))</f>
        <v/>
      </c>
      <c r="AT95" s="464" t="str">
        <f>IF(AT94="","",VLOOKUP(AT94,'シフト記号表（勤務時間帯）'!$C$6:$K$35,9,FALSE))</f>
        <v/>
      </c>
      <c r="AU95" s="462" t="str">
        <f>IF(AU94="","",VLOOKUP(AU94,'シフト記号表（勤務時間帯）'!$C$6:$K$35,9,FALSE))</f>
        <v/>
      </c>
      <c r="AV95" s="463" t="str">
        <f>IF(AV94="","",VLOOKUP(AV94,'シフト記号表（勤務時間帯）'!$C$6:$K$35,9,FALSE))</f>
        <v/>
      </c>
      <c r="AW95" s="463" t="str">
        <f>IF(AW94="","",VLOOKUP(AW94,'シフト記号表（勤務時間帯）'!$C$6:$K$35,9,FALSE))</f>
        <v/>
      </c>
      <c r="AX95" s="1139">
        <f>IF($BB$3="４週",SUM(S95:AT95),IF($BB$3="暦月",SUM(S95:AW95),""))</f>
        <v>0</v>
      </c>
      <c r="AY95" s="1140"/>
      <c r="AZ95" s="1141">
        <f>IF($BB$3="４週",AX95/4,IF($BB$3="暦月",'【標準様式1】勤務形態一覧（100名）'!AX95/('【標準様式1】勤務形態一覧（100名）'!$BB$8/7),""))</f>
        <v>0</v>
      </c>
      <c r="BA95" s="1142"/>
      <c r="BB95" s="1132"/>
      <c r="BC95" s="1093"/>
      <c r="BD95" s="1093"/>
      <c r="BE95" s="1093"/>
      <c r="BF95" s="1094"/>
    </row>
    <row r="96" spans="2:58" ht="20.25" customHeight="1" x14ac:dyDescent="0.3">
      <c r="B96" s="1176"/>
      <c r="C96" s="1184"/>
      <c r="D96" s="1185"/>
      <c r="E96" s="1186"/>
      <c r="F96" s="515">
        <f>C94</f>
        <v>0</v>
      </c>
      <c r="G96" s="1084"/>
      <c r="H96" s="1088"/>
      <c r="I96" s="1086"/>
      <c r="J96" s="1086"/>
      <c r="K96" s="1087"/>
      <c r="L96" s="1095"/>
      <c r="M96" s="1096"/>
      <c r="N96" s="1096"/>
      <c r="O96" s="1097"/>
      <c r="P96" s="1173" t="s">
        <v>217</v>
      </c>
      <c r="Q96" s="1174"/>
      <c r="R96" s="1175"/>
      <c r="S96" s="466" t="str">
        <f>IF(S94="","",VLOOKUP(S94,'シフト記号表（勤務時間帯）'!$C$6:$U$35,19,FALSE))</f>
        <v/>
      </c>
      <c r="T96" s="467" t="str">
        <f>IF(T94="","",VLOOKUP(T94,'シフト記号表（勤務時間帯）'!$C$6:$U$35,19,FALSE))</f>
        <v/>
      </c>
      <c r="U96" s="467" t="str">
        <f>IF(U94="","",VLOOKUP(U94,'シフト記号表（勤務時間帯）'!$C$6:$U$35,19,FALSE))</f>
        <v/>
      </c>
      <c r="V96" s="467" t="str">
        <f>IF(V94="","",VLOOKUP(V94,'シフト記号表（勤務時間帯）'!$C$6:$U$35,19,FALSE))</f>
        <v/>
      </c>
      <c r="W96" s="467" t="str">
        <f>IF(W94="","",VLOOKUP(W94,'シフト記号表（勤務時間帯）'!$C$6:$U$35,19,FALSE))</f>
        <v/>
      </c>
      <c r="X96" s="467" t="str">
        <f>IF(X94="","",VLOOKUP(X94,'シフト記号表（勤務時間帯）'!$C$6:$U$35,19,FALSE))</f>
        <v/>
      </c>
      <c r="Y96" s="468" t="str">
        <f>IF(Y94="","",VLOOKUP(Y94,'シフト記号表（勤務時間帯）'!$C$6:$U$35,19,FALSE))</f>
        <v/>
      </c>
      <c r="Z96" s="466" t="str">
        <f>IF(Z94="","",VLOOKUP(Z94,'シフト記号表（勤務時間帯）'!$C$6:$U$35,19,FALSE))</f>
        <v/>
      </c>
      <c r="AA96" s="467" t="str">
        <f>IF(AA94="","",VLOOKUP(AA94,'シフト記号表（勤務時間帯）'!$C$6:$U$35,19,FALSE))</f>
        <v/>
      </c>
      <c r="AB96" s="467" t="str">
        <f>IF(AB94="","",VLOOKUP(AB94,'シフト記号表（勤務時間帯）'!$C$6:$U$35,19,FALSE))</f>
        <v/>
      </c>
      <c r="AC96" s="467" t="str">
        <f>IF(AC94="","",VLOOKUP(AC94,'シフト記号表（勤務時間帯）'!$C$6:$U$35,19,FALSE))</f>
        <v/>
      </c>
      <c r="AD96" s="467" t="str">
        <f>IF(AD94="","",VLOOKUP(AD94,'シフト記号表（勤務時間帯）'!$C$6:$U$35,19,FALSE))</f>
        <v/>
      </c>
      <c r="AE96" s="467" t="str">
        <f>IF(AE94="","",VLOOKUP(AE94,'シフト記号表（勤務時間帯）'!$C$6:$U$35,19,FALSE))</f>
        <v/>
      </c>
      <c r="AF96" s="468" t="str">
        <f>IF(AF94="","",VLOOKUP(AF94,'シフト記号表（勤務時間帯）'!$C$6:$U$35,19,FALSE))</f>
        <v/>
      </c>
      <c r="AG96" s="466" t="str">
        <f>IF(AG94="","",VLOOKUP(AG94,'シフト記号表（勤務時間帯）'!$C$6:$U$35,19,FALSE))</f>
        <v/>
      </c>
      <c r="AH96" s="467" t="str">
        <f>IF(AH94="","",VLOOKUP(AH94,'シフト記号表（勤務時間帯）'!$C$6:$U$35,19,FALSE))</f>
        <v/>
      </c>
      <c r="AI96" s="467" t="str">
        <f>IF(AI94="","",VLOOKUP(AI94,'シフト記号表（勤務時間帯）'!$C$6:$U$35,19,FALSE))</f>
        <v/>
      </c>
      <c r="AJ96" s="467" t="str">
        <f>IF(AJ94="","",VLOOKUP(AJ94,'シフト記号表（勤務時間帯）'!$C$6:$U$35,19,FALSE))</f>
        <v/>
      </c>
      <c r="AK96" s="467" t="str">
        <f>IF(AK94="","",VLOOKUP(AK94,'シフト記号表（勤務時間帯）'!$C$6:$U$35,19,FALSE))</f>
        <v/>
      </c>
      <c r="AL96" s="467" t="str">
        <f>IF(AL94="","",VLOOKUP(AL94,'シフト記号表（勤務時間帯）'!$C$6:$U$35,19,FALSE))</f>
        <v/>
      </c>
      <c r="AM96" s="468" t="str">
        <f>IF(AM94="","",VLOOKUP(AM94,'シフト記号表（勤務時間帯）'!$C$6:$U$35,19,FALSE))</f>
        <v/>
      </c>
      <c r="AN96" s="466" t="str">
        <f>IF(AN94="","",VLOOKUP(AN94,'シフト記号表（勤務時間帯）'!$C$6:$U$35,19,FALSE))</f>
        <v/>
      </c>
      <c r="AO96" s="467" t="str">
        <f>IF(AO94="","",VLOOKUP(AO94,'シフト記号表（勤務時間帯）'!$C$6:$U$35,19,FALSE))</f>
        <v/>
      </c>
      <c r="AP96" s="467" t="str">
        <f>IF(AP94="","",VLOOKUP(AP94,'シフト記号表（勤務時間帯）'!$C$6:$U$35,19,FALSE))</f>
        <v/>
      </c>
      <c r="AQ96" s="467" t="str">
        <f>IF(AQ94="","",VLOOKUP(AQ94,'シフト記号表（勤務時間帯）'!$C$6:$U$35,19,FALSE))</f>
        <v/>
      </c>
      <c r="AR96" s="467" t="str">
        <f>IF(AR94="","",VLOOKUP(AR94,'シフト記号表（勤務時間帯）'!$C$6:$U$35,19,FALSE))</f>
        <v/>
      </c>
      <c r="AS96" s="467" t="str">
        <f>IF(AS94="","",VLOOKUP(AS94,'シフト記号表（勤務時間帯）'!$C$6:$U$35,19,FALSE))</f>
        <v/>
      </c>
      <c r="AT96" s="468" t="str">
        <f>IF(AT94="","",VLOOKUP(AT94,'シフト記号表（勤務時間帯）'!$C$6:$U$35,19,FALSE))</f>
        <v/>
      </c>
      <c r="AU96" s="466" t="str">
        <f>IF(AU94="","",VLOOKUP(AU94,'シフト記号表（勤務時間帯）'!$C$6:$U$35,19,FALSE))</f>
        <v/>
      </c>
      <c r="AV96" s="467" t="str">
        <f>IF(AV94="","",VLOOKUP(AV94,'シフト記号表（勤務時間帯）'!$C$6:$U$35,19,FALSE))</f>
        <v/>
      </c>
      <c r="AW96" s="467" t="str">
        <f>IF(AW94="","",VLOOKUP(AW94,'シフト記号表（勤務時間帯）'!$C$6:$U$35,19,FALSE))</f>
        <v/>
      </c>
      <c r="AX96" s="1146">
        <f>IF($BB$3="４週",SUM(S96:AT96),IF($BB$3="暦月",SUM(S96:AW96),""))</f>
        <v>0</v>
      </c>
      <c r="AY96" s="1147"/>
      <c r="AZ96" s="1148">
        <f>IF($BB$3="４週",AX96/4,IF($BB$3="暦月",'【標準様式1】勤務形態一覧（100名）'!AX96/('【標準様式1】勤務形態一覧（100名）'!$BB$8/7),""))</f>
        <v>0</v>
      </c>
      <c r="BA96" s="1149"/>
      <c r="BB96" s="1192"/>
      <c r="BC96" s="1096"/>
      <c r="BD96" s="1096"/>
      <c r="BE96" s="1096"/>
      <c r="BF96" s="1097"/>
    </row>
    <row r="97" spans="2:58" ht="20.25" customHeight="1" x14ac:dyDescent="0.3">
      <c r="B97" s="1176">
        <f>B94+1</f>
        <v>26</v>
      </c>
      <c r="C97" s="1178"/>
      <c r="D97" s="1179"/>
      <c r="E97" s="1180"/>
      <c r="F97" s="469"/>
      <c r="G97" s="1082"/>
      <c r="H97" s="1085"/>
      <c r="I97" s="1086"/>
      <c r="J97" s="1086"/>
      <c r="K97" s="1087"/>
      <c r="L97" s="1089"/>
      <c r="M97" s="1090"/>
      <c r="N97" s="1090"/>
      <c r="O97" s="1091"/>
      <c r="P97" s="1098" t="s">
        <v>215</v>
      </c>
      <c r="Q97" s="1099"/>
      <c r="R97" s="1100"/>
      <c r="S97" s="512"/>
      <c r="T97" s="513"/>
      <c r="U97" s="513"/>
      <c r="V97" s="513"/>
      <c r="W97" s="513"/>
      <c r="X97" s="513"/>
      <c r="Y97" s="514"/>
      <c r="Z97" s="512"/>
      <c r="AA97" s="513"/>
      <c r="AB97" s="513"/>
      <c r="AC97" s="513"/>
      <c r="AD97" s="513"/>
      <c r="AE97" s="513"/>
      <c r="AF97" s="514"/>
      <c r="AG97" s="512"/>
      <c r="AH97" s="513"/>
      <c r="AI97" s="513"/>
      <c r="AJ97" s="513"/>
      <c r="AK97" s="513"/>
      <c r="AL97" s="513"/>
      <c r="AM97" s="514"/>
      <c r="AN97" s="512"/>
      <c r="AO97" s="513"/>
      <c r="AP97" s="513"/>
      <c r="AQ97" s="513"/>
      <c r="AR97" s="513"/>
      <c r="AS97" s="513"/>
      <c r="AT97" s="514"/>
      <c r="AU97" s="512"/>
      <c r="AV97" s="513"/>
      <c r="AW97" s="513"/>
      <c r="AX97" s="1295"/>
      <c r="AY97" s="1296"/>
      <c r="AZ97" s="1297"/>
      <c r="BA97" s="1298"/>
      <c r="BB97" s="1131"/>
      <c r="BC97" s="1090"/>
      <c r="BD97" s="1090"/>
      <c r="BE97" s="1090"/>
      <c r="BF97" s="1091"/>
    </row>
    <row r="98" spans="2:58" ht="20.25" customHeight="1" x14ac:dyDescent="0.3">
      <c r="B98" s="1176"/>
      <c r="C98" s="1181"/>
      <c r="D98" s="1182"/>
      <c r="E98" s="1183"/>
      <c r="F98" s="461"/>
      <c r="G98" s="1083"/>
      <c r="H98" s="1088"/>
      <c r="I98" s="1086"/>
      <c r="J98" s="1086"/>
      <c r="K98" s="1087"/>
      <c r="L98" s="1092"/>
      <c r="M98" s="1093"/>
      <c r="N98" s="1093"/>
      <c r="O98" s="1094"/>
      <c r="P98" s="1136" t="s">
        <v>216</v>
      </c>
      <c r="Q98" s="1137"/>
      <c r="R98" s="1138"/>
      <c r="S98" s="462" t="str">
        <f>IF(S97="","",VLOOKUP(S97,'シフト記号表（勤務時間帯）'!$C$6:$K$35,9,FALSE))</f>
        <v/>
      </c>
      <c r="T98" s="463" t="str">
        <f>IF(T97="","",VLOOKUP(T97,'シフト記号表（勤務時間帯）'!$C$6:$K$35,9,FALSE))</f>
        <v/>
      </c>
      <c r="U98" s="463" t="str">
        <f>IF(U97="","",VLOOKUP(U97,'シフト記号表（勤務時間帯）'!$C$6:$K$35,9,FALSE))</f>
        <v/>
      </c>
      <c r="V98" s="463" t="str">
        <f>IF(V97="","",VLOOKUP(V97,'シフト記号表（勤務時間帯）'!$C$6:$K$35,9,FALSE))</f>
        <v/>
      </c>
      <c r="W98" s="463" t="str">
        <f>IF(W97="","",VLOOKUP(W97,'シフト記号表（勤務時間帯）'!$C$6:$K$35,9,FALSE))</f>
        <v/>
      </c>
      <c r="X98" s="463" t="str">
        <f>IF(X97="","",VLOOKUP(X97,'シフト記号表（勤務時間帯）'!$C$6:$K$35,9,FALSE))</f>
        <v/>
      </c>
      <c r="Y98" s="464" t="str">
        <f>IF(Y97="","",VLOOKUP(Y97,'シフト記号表（勤務時間帯）'!$C$6:$K$35,9,FALSE))</f>
        <v/>
      </c>
      <c r="Z98" s="462" t="str">
        <f>IF(Z97="","",VLOOKUP(Z97,'シフト記号表（勤務時間帯）'!$C$6:$K$35,9,FALSE))</f>
        <v/>
      </c>
      <c r="AA98" s="463" t="str">
        <f>IF(AA97="","",VLOOKUP(AA97,'シフト記号表（勤務時間帯）'!$C$6:$K$35,9,FALSE))</f>
        <v/>
      </c>
      <c r="AB98" s="463" t="str">
        <f>IF(AB97="","",VLOOKUP(AB97,'シフト記号表（勤務時間帯）'!$C$6:$K$35,9,FALSE))</f>
        <v/>
      </c>
      <c r="AC98" s="463" t="str">
        <f>IF(AC97="","",VLOOKUP(AC97,'シフト記号表（勤務時間帯）'!$C$6:$K$35,9,FALSE))</f>
        <v/>
      </c>
      <c r="AD98" s="463" t="str">
        <f>IF(AD97="","",VLOOKUP(AD97,'シフト記号表（勤務時間帯）'!$C$6:$K$35,9,FALSE))</f>
        <v/>
      </c>
      <c r="AE98" s="463" t="str">
        <f>IF(AE97="","",VLOOKUP(AE97,'シフト記号表（勤務時間帯）'!$C$6:$K$35,9,FALSE))</f>
        <v/>
      </c>
      <c r="AF98" s="464" t="str">
        <f>IF(AF97="","",VLOOKUP(AF97,'シフト記号表（勤務時間帯）'!$C$6:$K$35,9,FALSE))</f>
        <v/>
      </c>
      <c r="AG98" s="462" t="str">
        <f>IF(AG97="","",VLOOKUP(AG97,'シフト記号表（勤務時間帯）'!$C$6:$K$35,9,FALSE))</f>
        <v/>
      </c>
      <c r="AH98" s="463" t="str">
        <f>IF(AH97="","",VLOOKUP(AH97,'シフト記号表（勤務時間帯）'!$C$6:$K$35,9,FALSE))</f>
        <v/>
      </c>
      <c r="AI98" s="463" t="str">
        <f>IF(AI97="","",VLOOKUP(AI97,'シフト記号表（勤務時間帯）'!$C$6:$K$35,9,FALSE))</f>
        <v/>
      </c>
      <c r="AJ98" s="463" t="str">
        <f>IF(AJ97="","",VLOOKUP(AJ97,'シフト記号表（勤務時間帯）'!$C$6:$K$35,9,FALSE))</f>
        <v/>
      </c>
      <c r="AK98" s="463" t="str">
        <f>IF(AK97="","",VLOOKUP(AK97,'シフト記号表（勤務時間帯）'!$C$6:$K$35,9,FALSE))</f>
        <v/>
      </c>
      <c r="AL98" s="463" t="str">
        <f>IF(AL97="","",VLOOKUP(AL97,'シフト記号表（勤務時間帯）'!$C$6:$K$35,9,FALSE))</f>
        <v/>
      </c>
      <c r="AM98" s="464" t="str">
        <f>IF(AM97="","",VLOOKUP(AM97,'シフト記号表（勤務時間帯）'!$C$6:$K$35,9,FALSE))</f>
        <v/>
      </c>
      <c r="AN98" s="462" t="str">
        <f>IF(AN97="","",VLOOKUP(AN97,'シフト記号表（勤務時間帯）'!$C$6:$K$35,9,FALSE))</f>
        <v/>
      </c>
      <c r="AO98" s="463" t="str">
        <f>IF(AO97="","",VLOOKUP(AO97,'シフト記号表（勤務時間帯）'!$C$6:$K$35,9,FALSE))</f>
        <v/>
      </c>
      <c r="AP98" s="463" t="str">
        <f>IF(AP97="","",VLOOKUP(AP97,'シフト記号表（勤務時間帯）'!$C$6:$K$35,9,FALSE))</f>
        <v/>
      </c>
      <c r="AQ98" s="463" t="str">
        <f>IF(AQ97="","",VLOOKUP(AQ97,'シフト記号表（勤務時間帯）'!$C$6:$K$35,9,FALSE))</f>
        <v/>
      </c>
      <c r="AR98" s="463" t="str">
        <f>IF(AR97="","",VLOOKUP(AR97,'シフト記号表（勤務時間帯）'!$C$6:$K$35,9,FALSE))</f>
        <v/>
      </c>
      <c r="AS98" s="463" t="str">
        <f>IF(AS97="","",VLOOKUP(AS97,'シフト記号表（勤務時間帯）'!$C$6:$K$35,9,FALSE))</f>
        <v/>
      </c>
      <c r="AT98" s="464" t="str">
        <f>IF(AT97="","",VLOOKUP(AT97,'シフト記号表（勤務時間帯）'!$C$6:$K$35,9,FALSE))</f>
        <v/>
      </c>
      <c r="AU98" s="462" t="str">
        <f>IF(AU97="","",VLOOKUP(AU97,'シフト記号表（勤務時間帯）'!$C$6:$K$35,9,FALSE))</f>
        <v/>
      </c>
      <c r="AV98" s="463" t="str">
        <f>IF(AV97="","",VLOOKUP(AV97,'シフト記号表（勤務時間帯）'!$C$6:$K$35,9,FALSE))</f>
        <v/>
      </c>
      <c r="AW98" s="463" t="str">
        <f>IF(AW97="","",VLOOKUP(AW97,'シフト記号表（勤務時間帯）'!$C$6:$K$35,9,FALSE))</f>
        <v/>
      </c>
      <c r="AX98" s="1139">
        <f>IF($BB$3="４週",SUM(S98:AT98),IF($BB$3="暦月",SUM(S98:AW98),""))</f>
        <v>0</v>
      </c>
      <c r="AY98" s="1140"/>
      <c r="AZ98" s="1141">
        <f>IF($BB$3="４週",AX98/4,IF($BB$3="暦月",'【標準様式1】勤務形態一覧（100名）'!AX98/('【標準様式1】勤務形態一覧（100名）'!$BB$8/7),""))</f>
        <v>0</v>
      </c>
      <c r="BA98" s="1142"/>
      <c r="BB98" s="1132"/>
      <c r="BC98" s="1093"/>
      <c r="BD98" s="1093"/>
      <c r="BE98" s="1093"/>
      <c r="BF98" s="1094"/>
    </row>
    <row r="99" spans="2:58" ht="20.25" customHeight="1" x14ac:dyDescent="0.3">
      <c r="B99" s="1176"/>
      <c r="C99" s="1184"/>
      <c r="D99" s="1185"/>
      <c r="E99" s="1186"/>
      <c r="F99" s="515">
        <f>C97</f>
        <v>0</v>
      </c>
      <c r="G99" s="1084"/>
      <c r="H99" s="1088"/>
      <c r="I99" s="1086"/>
      <c r="J99" s="1086"/>
      <c r="K99" s="1087"/>
      <c r="L99" s="1095"/>
      <c r="M99" s="1096"/>
      <c r="N99" s="1096"/>
      <c r="O99" s="1097"/>
      <c r="P99" s="1173" t="s">
        <v>217</v>
      </c>
      <c r="Q99" s="1174"/>
      <c r="R99" s="1175"/>
      <c r="S99" s="466" t="str">
        <f>IF(S97="","",VLOOKUP(S97,'シフト記号表（勤務時間帯）'!$C$6:$U$35,19,FALSE))</f>
        <v/>
      </c>
      <c r="T99" s="467" t="str">
        <f>IF(T97="","",VLOOKUP(T97,'シフト記号表（勤務時間帯）'!$C$6:$U$35,19,FALSE))</f>
        <v/>
      </c>
      <c r="U99" s="467" t="str">
        <f>IF(U97="","",VLOOKUP(U97,'シフト記号表（勤務時間帯）'!$C$6:$U$35,19,FALSE))</f>
        <v/>
      </c>
      <c r="V99" s="467" t="str">
        <f>IF(V97="","",VLOOKUP(V97,'シフト記号表（勤務時間帯）'!$C$6:$U$35,19,FALSE))</f>
        <v/>
      </c>
      <c r="W99" s="467" t="str">
        <f>IF(W97="","",VLOOKUP(W97,'シフト記号表（勤務時間帯）'!$C$6:$U$35,19,FALSE))</f>
        <v/>
      </c>
      <c r="X99" s="467" t="str">
        <f>IF(X97="","",VLOOKUP(X97,'シフト記号表（勤務時間帯）'!$C$6:$U$35,19,FALSE))</f>
        <v/>
      </c>
      <c r="Y99" s="468" t="str">
        <f>IF(Y97="","",VLOOKUP(Y97,'シフト記号表（勤務時間帯）'!$C$6:$U$35,19,FALSE))</f>
        <v/>
      </c>
      <c r="Z99" s="466" t="str">
        <f>IF(Z97="","",VLOOKUP(Z97,'シフト記号表（勤務時間帯）'!$C$6:$U$35,19,FALSE))</f>
        <v/>
      </c>
      <c r="AA99" s="467" t="str">
        <f>IF(AA97="","",VLOOKUP(AA97,'シフト記号表（勤務時間帯）'!$C$6:$U$35,19,FALSE))</f>
        <v/>
      </c>
      <c r="AB99" s="467" t="str">
        <f>IF(AB97="","",VLOOKUP(AB97,'シフト記号表（勤務時間帯）'!$C$6:$U$35,19,FALSE))</f>
        <v/>
      </c>
      <c r="AC99" s="467" t="str">
        <f>IF(AC97="","",VLOOKUP(AC97,'シフト記号表（勤務時間帯）'!$C$6:$U$35,19,FALSE))</f>
        <v/>
      </c>
      <c r="AD99" s="467" t="str">
        <f>IF(AD97="","",VLOOKUP(AD97,'シフト記号表（勤務時間帯）'!$C$6:$U$35,19,FALSE))</f>
        <v/>
      </c>
      <c r="AE99" s="467" t="str">
        <f>IF(AE97="","",VLOOKUP(AE97,'シフト記号表（勤務時間帯）'!$C$6:$U$35,19,FALSE))</f>
        <v/>
      </c>
      <c r="AF99" s="468" t="str">
        <f>IF(AF97="","",VLOOKUP(AF97,'シフト記号表（勤務時間帯）'!$C$6:$U$35,19,FALSE))</f>
        <v/>
      </c>
      <c r="AG99" s="466" t="str">
        <f>IF(AG97="","",VLOOKUP(AG97,'シフト記号表（勤務時間帯）'!$C$6:$U$35,19,FALSE))</f>
        <v/>
      </c>
      <c r="AH99" s="467" t="str">
        <f>IF(AH97="","",VLOOKUP(AH97,'シフト記号表（勤務時間帯）'!$C$6:$U$35,19,FALSE))</f>
        <v/>
      </c>
      <c r="AI99" s="467" t="str">
        <f>IF(AI97="","",VLOOKUP(AI97,'シフト記号表（勤務時間帯）'!$C$6:$U$35,19,FALSE))</f>
        <v/>
      </c>
      <c r="AJ99" s="467" t="str">
        <f>IF(AJ97="","",VLOOKUP(AJ97,'シフト記号表（勤務時間帯）'!$C$6:$U$35,19,FALSE))</f>
        <v/>
      </c>
      <c r="AK99" s="467" t="str">
        <f>IF(AK97="","",VLOOKUP(AK97,'シフト記号表（勤務時間帯）'!$C$6:$U$35,19,FALSE))</f>
        <v/>
      </c>
      <c r="AL99" s="467" t="str">
        <f>IF(AL97="","",VLOOKUP(AL97,'シフト記号表（勤務時間帯）'!$C$6:$U$35,19,FALSE))</f>
        <v/>
      </c>
      <c r="AM99" s="468" t="str">
        <f>IF(AM97="","",VLOOKUP(AM97,'シフト記号表（勤務時間帯）'!$C$6:$U$35,19,FALSE))</f>
        <v/>
      </c>
      <c r="AN99" s="466" t="str">
        <f>IF(AN97="","",VLOOKUP(AN97,'シフト記号表（勤務時間帯）'!$C$6:$U$35,19,FALSE))</f>
        <v/>
      </c>
      <c r="AO99" s="467" t="str">
        <f>IF(AO97="","",VLOOKUP(AO97,'シフト記号表（勤務時間帯）'!$C$6:$U$35,19,FALSE))</f>
        <v/>
      </c>
      <c r="AP99" s="467" t="str">
        <f>IF(AP97="","",VLOOKUP(AP97,'シフト記号表（勤務時間帯）'!$C$6:$U$35,19,FALSE))</f>
        <v/>
      </c>
      <c r="AQ99" s="467" t="str">
        <f>IF(AQ97="","",VLOOKUP(AQ97,'シフト記号表（勤務時間帯）'!$C$6:$U$35,19,FALSE))</f>
        <v/>
      </c>
      <c r="AR99" s="467" t="str">
        <f>IF(AR97="","",VLOOKUP(AR97,'シフト記号表（勤務時間帯）'!$C$6:$U$35,19,FALSE))</f>
        <v/>
      </c>
      <c r="AS99" s="467" t="str">
        <f>IF(AS97="","",VLOOKUP(AS97,'シフト記号表（勤務時間帯）'!$C$6:$U$35,19,FALSE))</f>
        <v/>
      </c>
      <c r="AT99" s="468" t="str">
        <f>IF(AT97="","",VLOOKUP(AT97,'シフト記号表（勤務時間帯）'!$C$6:$U$35,19,FALSE))</f>
        <v/>
      </c>
      <c r="AU99" s="466" t="str">
        <f>IF(AU97="","",VLOOKUP(AU97,'シフト記号表（勤務時間帯）'!$C$6:$U$35,19,FALSE))</f>
        <v/>
      </c>
      <c r="AV99" s="467" t="str">
        <f>IF(AV97="","",VLOOKUP(AV97,'シフト記号表（勤務時間帯）'!$C$6:$U$35,19,FALSE))</f>
        <v/>
      </c>
      <c r="AW99" s="467" t="str">
        <f>IF(AW97="","",VLOOKUP(AW97,'シフト記号表（勤務時間帯）'!$C$6:$U$35,19,FALSE))</f>
        <v/>
      </c>
      <c r="AX99" s="1146">
        <f>IF($BB$3="４週",SUM(S99:AT99),IF($BB$3="暦月",SUM(S99:AW99),""))</f>
        <v>0</v>
      </c>
      <c r="AY99" s="1147"/>
      <c r="AZ99" s="1148">
        <f>IF($BB$3="４週",AX99/4,IF($BB$3="暦月",'【標準様式1】勤務形態一覧（100名）'!AX99/('【標準様式1】勤務形態一覧（100名）'!$BB$8/7),""))</f>
        <v>0</v>
      </c>
      <c r="BA99" s="1149"/>
      <c r="BB99" s="1192"/>
      <c r="BC99" s="1096"/>
      <c r="BD99" s="1096"/>
      <c r="BE99" s="1096"/>
      <c r="BF99" s="1097"/>
    </row>
    <row r="100" spans="2:58" ht="20.25" customHeight="1" x14ac:dyDescent="0.3">
      <c r="B100" s="1176">
        <f>B97+1</f>
        <v>27</v>
      </c>
      <c r="C100" s="1178"/>
      <c r="D100" s="1179"/>
      <c r="E100" s="1180"/>
      <c r="F100" s="469"/>
      <c r="G100" s="1082"/>
      <c r="H100" s="1085"/>
      <c r="I100" s="1086"/>
      <c r="J100" s="1086"/>
      <c r="K100" s="1087"/>
      <c r="L100" s="1089"/>
      <c r="M100" s="1090"/>
      <c r="N100" s="1090"/>
      <c r="O100" s="1091"/>
      <c r="P100" s="1098" t="s">
        <v>215</v>
      </c>
      <c r="Q100" s="1099"/>
      <c r="R100" s="1100"/>
      <c r="S100" s="512"/>
      <c r="T100" s="513"/>
      <c r="U100" s="513"/>
      <c r="V100" s="513"/>
      <c r="W100" s="513"/>
      <c r="X100" s="513"/>
      <c r="Y100" s="514"/>
      <c r="Z100" s="512"/>
      <c r="AA100" s="513"/>
      <c r="AB100" s="513"/>
      <c r="AC100" s="513"/>
      <c r="AD100" s="513"/>
      <c r="AE100" s="513"/>
      <c r="AF100" s="514"/>
      <c r="AG100" s="512"/>
      <c r="AH100" s="513"/>
      <c r="AI100" s="513"/>
      <c r="AJ100" s="513"/>
      <c r="AK100" s="513"/>
      <c r="AL100" s="513"/>
      <c r="AM100" s="514"/>
      <c r="AN100" s="512"/>
      <c r="AO100" s="513"/>
      <c r="AP100" s="513"/>
      <c r="AQ100" s="513"/>
      <c r="AR100" s="513"/>
      <c r="AS100" s="513"/>
      <c r="AT100" s="514"/>
      <c r="AU100" s="512"/>
      <c r="AV100" s="513"/>
      <c r="AW100" s="513"/>
      <c r="AX100" s="1295"/>
      <c r="AY100" s="1296"/>
      <c r="AZ100" s="1297"/>
      <c r="BA100" s="1298"/>
      <c r="BB100" s="1131"/>
      <c r="BC100" s="1090"/>
      <c r="BD100" s="1090"/>
      <c r="BE100" s="1090"/>
      <c r="BF100" s="1091"/>
    </row>
    <row r="101" spans="2:58" ht="20.25" customHeight="1" x14ac:dyDescent="0.3">
      <c r="B101" s="1176"/>
      <c r="C101" s="1181"/>
      <c r="D101" s="1182"/>
      <c r="E101" s="1183"/>
      <c r="F101" s="461"/>
      <c r="G101" s="1083"/>
      <c r="H101" s="1088"/>
      <c r="I101" s="1086"/>
      <c r="J101" s="1086"/>
      <c r="K101" s="1087"/>
      <c r="L101" s="1092"/>
      <c r="M101" s="1093"/>
      <c r="N101" s="1093"/>
      <c r="O101" s="1094"/>
      <c r="P101" s="1136" t="s">
        <v>216</v>
      </c>
      <c r="Q101" s="1137"/>
      <c r="R101" s="1138"/>
      <c r="S101" s="462" t="str">
        <f>IF(S100="","",VLOOKUP(S100,'シフト記号表（勤務時間帯）'!$C$6:$K$35,9,FALSE))</f>
        <v/>
      </c>
      <c r="T101" s="463" t="str">
        <f>IF(T100="","",VLOOKUP(T100,'シフト記号表（勤務時間帯）'!$C$6:$K$35,9,FALSE))</f>
        <v/>
      </c>
      <c r="U101" s="463" t="str">
        <f>IF(U100="","",VLOOKUP(U100,'シフト記号表（勤務時間帯）'!$C$6:$K$35,9,FALSE))</f>
        <v/>
      </c>
      <c r="V101" s="463" t="str">
        <f>IF(V100="","",VLOOKUP(V100,'シフト記号表（勤務時間帯）'!$C$6:$K$35,9,FALSE))</f>
        <v/>
      </c>
      <c r="W101" s="463" t="str">
        <f>IF(W100="","",VLOOKUP(W100,'シフト記号表（勤務時間帯）'!$C$6:$K$35,9,FALSE))</f>
        <v/>
      </c>
      <c r="X101" s="463" t="str">
        <f>IF(X100="","",VLOOKUP(X100,'シフト記号表（勤務時間帯）'!$C$6:$K$35,9,FALSE))</f>
        <v/>
      </c>
      <c r="Y101" s="464" t="str">
        <f>IF(Y100="","",VLOOKUP(Y100,'シフト記号表（勤務時間帯）'!$C$6:$K$35,9,FALSE))</f>
        <v/>
      </c>
      <c r="Z101" s="462" t="str">
        <f>IF(Z100="","",VLOOKUP(Z100,'シフト記号表（勤務時間帯）'!$C$6:$K$35,9,FALSE))</f>
        <v/>
      </c>
      <c r="AA101" s="463" t="str">
        <f>IF(AA100="","",VLOOKUP(AA100,'シフト記号表（勤務時間帯）'!$C$6:$K$35,9,FALSE))</f>
        <v/>
      </c>
      <c r="AB101" s="463" t="str">
        <f>IF(AB100="","",VLOOKUP(AB100,'シフト記号表（勤務時間帯）'!$C$6:$K$35,9,FALSE))</f>
        <v/>
      </c>
      <c r="AC101" s="463" t="str">
        <f>IF(AC100="","",VLOOKUP(AC100,'シフト記号表（勤務時間帯）'!$C$6:$K$35,9,FALSE))</f>
        <v/>
      </c>
      <c r="AD101" s="463" t="str">
        <f>IF(AD100="","",VLOOKUP(AD100,'シフト記号表（勤務時間帯）'!$C$6:$K$35,9,FALSE))</f>
        <v/>
      </c>
      <c r="AE101" s="463" t="str">
        <f>IF(AE100="","",VLOOKUP(AE100,'シフト記号表（勤務時間帯）'!$C$6:$K$35,9,FALSE))</f>
        <v/>
      </c>
      <c r="AF101" s="464" t="str">
        <f>IF(AF100="","",VLOOKUP(AF100,'シフト記号表（勤務時間帯）'!$C$6:$K$35,9,FALSE))</f>
        <v/>
      </c>
      <c r="AG101" s="462" t="str">
        <f>IF(AG100="","",VLOOKUP(AG100,'シフト記号表（勤務時間帯）'!$C$6:$K$35,9,FALSE))</f>
        <v/>
      </c>
      <c r="AH101" s="463" t="str">
        <f>IF(AH100="","",VLOOKUP(AH100,'シフト記号表（勤務時間帯）'!$C$6:$K$35,9,FALSE))</f>
        <v/>
      </c>
      <c r="AI101" s="463" t="str">
        <f>IF(AI100="","",VLOOKUP(AI100,'シフト記号表（勤務時間帯）'!$C$6:$K$35,9,FALSE))</f>
        <v/>
      </c>
      <c r="AJ101" s="463" t="str">
        <f>IF(AJ100="","",VLOOKUP(AJ100,'シフト記号表（勤務時間帯）'!$C$6:$K$35,9,FALSE))</f>
        <v/>
      </c>
      <c r="AK101" s="463" t="str">
        <f>IF(AK100="","",VLOOKUP(AK100,'シフト記号表（勤務時間帯）'!$C$6:$K$35,9,FALSE))</f>
        <v/>
      </c>
      <c r="AL101" s="463" t="str">
        <f>IF(AL100="","",VLOOKUP(AL100,'シフト記号表（勤務時間帯）'!$C$6:$K$35,9,FALSE))</f>
        <v/>
      </c>
      <c r="AM101" s="464" t="str">
        <f>IF(AM100="","",VLOOKUP(AM100,'シフト記号表（勤務時間帯）'!$C$6:$K$35,9,FALSE))</f>
        <v/>
      </c>
      <c r="AN101" s="462" t="str">
        <f>IF(AN100="","",VLOOKUP(AN100,'シフト記号表（勤務時間帯）'!$C$6:$K$35,9,FALSE))</f>
        <v/>
      </c>
      <c r="AO101" s="463" t="str">
        <f>IF(AO100="","",VLOOKUP(AO100,'シフト記号表（勤務時間帯）'!$C$6:$K$35,9,FALSE))</f>
        <v/>
      </c>
      <c r="AP101" s="463" t="str">
        <f>IF(AP100="","",VLOOKUP(AP100,'シフト記号表（勤務時間帯）'!$C$6:$K$35,9,FALSE))</f>
        <v/>
      </c>
      <c r="AQ101" s="463" t="str">
        <f>IF(AQ100="","",VLOOKUP(AQ100,'シフト記号表（勤務時間帯）'!$C$6:$K$35,9,FALSE))</f>
        <v/>
      </c>
      <c r="AR101" s="463" t="str">
        <f>IF(AR100="","",VLOOKUP(AR100,'シフト記号表（勤務時間帯）'!$C$6:$K$35,9,FALSE))</f>
        <v/>
      </c>
      <c r="AS101" s="463" t="str">
        <f>IF(AS100="","",VLOOKUP(AS100,'シフト記号表（勤務時間帯）'!$C$6:$K$35,9,FALSE))</f>
        <v/>
      </c>
      <c r="AT101" s="464" t="str">
        <f>IF(AT100="","",VLOOKUP(AT100,'シフト記号表（勤務時間帯）'!$C$6:$K$35,9,FALSE))</f>
        <v/>
      </c>
      <c r="AU101" s="462" t="str">
        <f>IF(AU100="","",VLOOKUP(AU100,'シフト記号表（勤務時間帯）'!$C$6:$K$35,9,FALSE))</f>
        <v/>
      </c>
      <c r="AV101" s="463" t="str">
        <f>IF(AV100="","",VLOOKUP(AV100,'シフト記号表（勤務時間帯）'!$C$6:$K$35,9,FALSE))</f>
        <v/>
      </c>
      <c r="AW101" s="463" t="str">
        <f>IF(AW100="","",VLOOKUP(AW100,'シフト記号表（勤務時間帯）'!$C$6:$K$35,9,FALSE))</f>
        <v/>
      </c>
      <c r="AX101" s="1139">
        <f>IF($BB$3="４週",SUM(S101:AT101),IF($BB$3="暦月",SUM(S101:AW101),""))</f>
        <v>0</v>
      </c>
      <c r="AY101" s="1140"/>
      <c r="AZ101" s="1141">
        <f>IF($BB$3="４週",AX101/4,IF($BB$3="暦月",'【標準様式1】勤務形態一覧（100名）'!AX101/('【標準様式1】勤務形態一覧（100名）'!$BB$8/7),""))</f>
        <v>0</v>
      </c>
      <c r="BA101" s="1142"/>
      <c r="BB101" s="1132"/>
      <c r="BC101" s="1093"/>
      <c r="BD101" s="1093"/>
      <c r="BE101" s="1093"/>
      <c r="BF101" s="1094"/>
    </row>
    <row r="102" spans="2:58" ht="20.25" customHeight="1" x14ac:dyDescent="0.3">
      <c r="B102" s="1176"/>
      <c r="C102" s="1184"/>
      <c r="D102" s="1185"/>
      <c r="E102" s="1186"/>
      <c r="F102" s="515">
        <f>C100</f>
        <v>0</v>
      </c>
      <c r="G102" s="1084"/>
      <c r="H102" s="1088"/>
      <c r="I102" s="1086"/>
      <c r="J102" s="1086"/>
      <c r="K102" s="1087"/>
      <c r="L102" s="1095"/>
      <c r="M102" s="1096"/>
      <c r="N102" s="1096"/>
      <c r="O102" s="1097"/>
      <c r="P102" s="1173" t="s">
        <v>217</v>
      </c>
      <c r="Q102" s="1174"/>
      <c r="R102" s="1175"/>
      <c r="S102" s="466" t="str">
        <f>IF(S100="","",VLOOKUP(S100,'シフト記号表（勤務時間帯）'!$C$6:$U$35,19,FALSE))</f>
        <v/>
      </c>
      <c r="T102" s="467" t="str">
        <f>IF(T100="","",VLOOKUP(T100,'シフト記号表（勤務時間帯）'!$C$6:$U$35,19,FALSE))</f>
        <v/>
      </c>
      <c r="U102" s="467" t="str">
        <f>IF(U100="","",VLOOKUP(U100,'シフト記号表（勤務時間帯）'!$C$6:$U$35,19,FALSE))</f>
        <v/>
      </c>
      <c r="V102" s="467" t="str">
        <f>IF(V100="","",VLOOKUP(V100,'シフト記号表（勤務時間帯）'!$C$6:$U$35,19,FALSE))</f>
        <v/>
      </c>
      <c r="W102" s="467" t="str">
        <f>IF(W100="","",VLOOKUP(W100,'シフト記号表（勤務時間帯）'!$C$6:$U$35,19,FALSE))</f>
        <v/>
      </c>
      <c r="X102" s="467" t="str">
        <f>IF(X100="","",VLOOKUP(X100,'シフト記号表（勤務時間帯）'!$C$6:$U$35,19,FALSE))</f>
        <v/>
      </c>
      <c r="Y102" s="468" t="str">
        <f>IF(Y100="","",VLOOKUP(Y100,'シフト記号表（勤務時間帯）'!$C$6:$U$35,19,FALSE))</f>
        <v/>
      </c>
      <c r="Z102" s="466" t="str">
        <f>IF(Z100="","",VLOOKUP(Z100,'シフト記号表（勤務時間帯）'!$C$6:$U$35,19,FALSE))</f>
        <v/>
      </c>
      <c r="AA102" s="467" t="str">
        <f>IF(AA100="","",VLOOKUP(AA100,'シフト記号表（勤務時間帯）'!$C$6:$U$35,19,FALSE))</f>
        <v/>
      </c>
      <c r="AB102" s="467" t="str">
        <f>IF(AB100="","",VLOOKUP(AB100,'シフト記号表（勤務時間帯）'!$C$6:$U$35,19,FALSE))</f>
        <v/>
      </c>
      <c r="AC102" s="467" t="str">
        <f>IF(AC100="","",VLOOKUP(AC100,'シフト記号表（勤務時間帯）'!$C$6:$U$35,19,FALSE))</f>
        <v/>
      </c>
      <c r="AD102" s="467" t="str">
        <f>IF(AD100="","",VLOOKUP(AD100,'シフト記号表（勤務時間帯）'!$C$6:$U$35,19,FALSE))</f>
        <v/>
      </c>
      <c r="AE102" s="467" t="str">
        <f>IF(AE100="","",VLOOKUP(AE100,'シフト記号表（勤務時間帯）'!$C$6:$U$35,19,FALSE))</f>
        <v/>
      </c>
      <c r="AF102" s="468" t="str">
        <f>IF(AF100="","",VLOOKUP(AF100,'シフト記号表（勤務時間帯）'!$C$6:$U$35,19,FALSE))</f>
        <v/>
      </c>
      <c r="AG102" s="466" t="str">
        <f>IF(AG100="","",VLOOKUP(AG100,'シフト記号表（勤務時間帯）'!$C$6:$U$35,19,FALSE))</f>
        <v/>
      </c>
      <c r="AH102" s="467" t="str">
        <f>IF(AH100="","",VLOOKUP(AH100,'シフト記号表（勤務時間帯）'!$C$6:$U$35,19,FALSE))</f>
        <v/>
      </c>
      <c r="AI102" s="467" t="str">
        <f>IF(AI100="","",VLOOKUP(AI100,'シフト記号表（勤務時間帯）'!$C$6:$U$35,19,FALSE))</f>
        <v/>
      </c>
      <c r="AJ102" s="467" t="str">
        <f>IF(AJ100="","",VLOOKUP(AJ100,'シフト記号表（勤務時間帯）'!$C$6:$U$35,19,FALSE))</f>
        <v/>
      </c>
      <c r="AK102" s="467" t="str">
        <f>IF(AK100="","",VLOOKUP(AK100,'シフト記号表（勤務時間帯）'!$C$6:$U$35,19,FALSE))</f>
        <v/>
      </c>
      <c r="AL102" s="467" t="str">
        <f>IF(AL100="","",VLOOKUP(AL100,'シフト記号表（勤務時間帯）'!$C$6:$U$35,19,FALSE))</f>
        <v/>
      </c>
      <c r="AM102" s="468" t="str">
        <f>IF(AM100="","",VLOOKUP(AM100,'シフト記号表（勤務時間帯）'!$C$6:$U$35,19,FALSE))</f>
        <v/>
      </c>
      <c r="AN102" s="466" t="str">
        <f>IF(AN100="","",VLOOKUP(AN100,'シフト記号表（勤務時間帯）'!$C$6:$U$35,19,FALSE))</f>
        <v/>
      </c>
      <c r="AO102" s="467" t="str">
        <f>IF(AO100="","",VLOOKUP(AO100,'シフト記号表（勤務時間帯）'!$C$6:$U$35,19,FALSE))</f>
        <v/>
      </c>
      <c r="AP102" s="467" t="str">
        <f>IF(AP100="","",VLOOKUP(AP100,'シフト記号表（勤務時間帯）'!$C$6:$U$35,19,FALSE))</f>
        <v/>
      </c>
      <c r="AQ102" s="467" t="str">
        <f>IF(AQ100="","",VLOOKUP(AQ100,'シフト記号表（勤務時間帯）'!$C$6:$U$35,19,FALSE))</f>
        <v/>
      </c>
      <c r="AR102" s="467" t="str">
        <f>IF(AR100="","",VLOOKUP(AR100,'シフト記号表（勤務時間帯）'!$C$6:$U$35,19,FALSE))</f>
        <v/>
      </c>
      <c r="AS102" s="467" t="str">
        <f>IF(AS100="","",VLOOKUP(AS100,'シフト記号表（勤務時間帯）'!$C$6:$U$35,19,FALSE))</f>
        <v/>
      </c>
      <c r="AT102" s="468" t="str">
        <f>IF(AT100="","",VLOOKUP(AT100,'シフト記号表（勤務時間帯）'!$C$6:$U$35,19,FALSE))</f>
        <v/>
      </c>
      <c r="AU102" s="466" t="str">
        <f>IF(AU100="","",VLOOKUP(AU100,'シフト記号表（勤務時間帯）'!$C$6:$U$35,19,FALSE))</f>
        <v/>
      </c>
      <c r="AV102" s="467" t="str">
        <f>IF(AV100="","",VLOOKUP(AV100,'シフト記号表（勤務時間帯）'!$C$6:$U$35,19,FALSE))</f>
        <v/>
      </c>
      <c r="AW102" s="467" t="str">
        <f>IF(AW100="","",VLOOKUP(AW100,'シフト記号表（勤務時間帯）'!$C$6:$U$35,19,FALSE))</f>
        <v/>
      </c>
      <c r="AX102" s="1146">
        <f>IF($BB$3="４週",SUM(S102:AT102),IF($BB$3="暦月",SUM(S102:AW102),""))</f>
        <v>0</v>
      </c>
      <c r="AY102" s="1147"/>
      <c r="AZ102" s="1148">
        <f>IF($BB$3="４週",AX102/4,IF($BB$3="暦月",'【標準様式1】勤務形態一覧（100名）'!AX102/('【標準様式1】勤務形態一覧（100名）'!$BB$8/7),""))</f>
        <v>0</v>
      </c>
      <c r="BA102" s="1149"/>
      <c r="BB102" s="1192"/>
      <c r="BC102" s="1096"/>
      <c r="BD102" s="1096"/>
      <c r="BE102" s="1096"/>
      <c r="BF102" s="1097"/>
    </row>
    <row r="103" spans="2:58" ht="20.25" customHeight="1" x14ac:dyDescent="0.3">
      <c r="B103" s="1176">
        <f>B100+1</f>
        <v>28</v>
      </c>
      <c r="C103" s="1178"/>
      <c r="D103" s="1179"/>
      <c r="E103" s="1180"/>
      <c r="F103" s="469"/>
      <c r="G103" s="1082"/>
      <c r="H103" s="1085"/>
      <c r="I103" s="1086"/>
      <c r="J103" s="1086"/>
      <c r="K103" s="1087"/>
      <c r="L103" s="1089"/>
      <c r="M103" s="1090"/>
      <c r="N103" s="1090"/>
      <c r="O103" s="1091"/>
      <c r="P103" s="1098" t="s">
        <v>215</v>
      </c>
      <c r="Q103" s="1099"/>
      <c r="R103" s="1100"/>
      <c r="S103" s="512"/>
      <c r="T103" s="513"/>
      <c r="U103" s="513"/>
      <c r="V103" s="513"/>
      <c r="W103" s="513"/>
      <c r="X103" s="513"/>
      <c r="Y103" s="514"/>
      <c r="Z103" s="512"/>
      <c r="AA103" s="513"/>
      <c r="AB103" s="513"/>
      <c r="AC103" s="513"/>
      <c r="AD103" s="513"/>
      <c r="AE103" s="513"/>
      <c r="AF103" s="514"/>
      <c r="AG103" s="512"/>
      <c r="AH103" s="513"/>
      <c r="AI103" s="513"/>
      <c r="AJ103" s="513"/>
      <c r="AK103" s="513"/>
      <c r="AL103" s="513"/>
      <c r="AM103" s="514"/>
      <c r="AN103" s="512"/>
      <c r="AO103" s="513"/>
      <c r="AP103" s="513"/>
      <c r="AQ103" s="513"/>
      <c r="AR103" s="513"/>
      <c r="AS103" s="513"/>
      <c r="AT103" s="514"/>
      <c r="AU103" s="512"/>
      <c r="AV103" s="513"/>
      <c r="AW103" s="513"/>
      <c r="AX103" s="1295"/>
      <c r="AY103" s="1296"/>
      <c r="AZ103" s="1297"/>
      <c r="BA103" s="1298"/>
      <c r="BB103" s="1131"/>
      <c r="BC103" s="1090"/>
      <c r="BD103" s="1090"/>
      <c r="BE103" s="1090"/>
      <c r="BF103" s="1091"/>
    </row>
    <row r="104" spans="2:58" ht="20.25" customHeight="1" x14ac:dyDescent="0.3">
      <c r="B104" s="1176"/>
      <c r="C104" s="1181"/>
      <c r="D104" s="1182"/>
      <c r="E104" s="1183"/>
      <c r="F104" s="461"/>
      <c r="G104" s="1083"/>
      <c r="H104" s="1088"/>
      <c r="I104" s="1086"/>
      <c r="J104" s="1086"/>
      <c r="K104" s="1087"/>
      <c r="L104" s="1092"/>
      <c r="M104" s="1093"/>
      <c r="N104" s="1093"/>
      <c r="O104" s="1094"/>
      <c r="P104" s="1136" t="s">
        <v>216</v>
      </c>
      <c r="Q104" s="1137"/>
      <c r="R104" s="1138"/>
      <c r="S104" s="462" t="str">
        <f>IF(S103="","",VLOOKUP(S103,'シフト記号表（勤務時間帯）'!$C$6:$K$35,9,FALSE))</f>
        <v/>
      </c>
      <c r="T104" s="463" t="str">
        <f>IF(T103="","",VLOOKUP(T103,'シフト記号表（勤務時間帯）'!$C$6:$K$35,9,FALSE))</f>
        <v/>
      </c>
      <c r="U104" s="463" t="str">
        <f>IF(U103="","",VLOOKUP(U103,'シフト記号表（勤務時間帯）'!$C$6:$K$35,9,FALSE))</f>
        <v/>
      </c>
      <c r="V104" s="463" t="str">
        <f>IF(V103="","",VLOOKUP(V103,'シフト記号表（勤務時間帯）'!$C$6:$K$35,9,FALSE))</f>
        <v/>
      </c>
      <c r="W104" s="463" t="str">
        <f>IF(W103="","",VLOOKUP(W103,'シフト記号表（勤務時間帯）'!$C$6:$K$35,9,FALSE))</f>
        <v/>
      </c>
      <c r="X104" s="463" t="str">
        <f>IF(X103="","",VLOOKUP(X103,'シフト記号表（勤務時間帯）'!$C$6:$K$35,9,FALSE))</f>
        <v/>
      </c>
      <c r="Y104" s="464" t="str">
        <f>IF(Y103="","",VLOOKUP(Y103,'シフト記号表（勤務時間帯）'!$C$6:$K$35,9,FALSE))</f>
        <v/>
      </c>
      <c r="Z104" s="462" t="str">
        <f>IF(Z103="","",VLOOKUP(Z103,'シフト記号表（勤務時間帯）'!$C$6:$K$35,9,FALSE))</f>
        <v/>
      </c>
      <c r="AA104" s="463" t="str">
        <f>IF(AA103="","",VLOOKUP(AA103,'シフト記号表（勤務時間帯）'!$C$6:$K$35,9,FALSE))</f>
        <v/>
      </c>
      <c r="AB104" s="463" t="str">
        <f>IF(AB103="","",VLOOKUP(AB103,'シフト記号表（勤務時間帯）'!$C$6:$K$35,9,FALSE))</f>
        <v/>
      </c>
      <c r="AC104" s="463" t="str">
        <f>IF(AC103="","",VLOOKUP(AC103,'シフト記号表（勤務時間帯）'!$C$6:$K$35,9,FALSE))</f>
        <v/>
      </c>
      <c r="AD104" s="463" t="str">
        <f>IF(AD103="","",VLOOKUP(AD103,'シフト記号表（勤務時間帯）'!$C$6:$K$35,9,FALSE))</f>
        <v/>
      </c>
      <c r="AE104" s="463" t="str">
        <f>IF(AE103="","",VLOOKUP(AE103,'シフト記号表（勤務時間帯）'!$C$6:$K$35,9,FALSE))</f>
        <v/>
      </c>
      <c r="AF104" s="464" t="str">
        <f>IF(AF103="","",VLOOKUP(AF103,'シフト記号表（勤務時間帯）'!$C$6:$K$35,9,FALSE))</f>
        <v/>
      </c>
      <c r="AG104" s="462" t="str">
        <f>IF(AG103="","",VLOOKUP(AG103,'シフト記号表（勤務時間帯）'!$C$6:$K$35,9,FALSE))</f>
        <v/>
      </c>
      <c r="AH104" s="463" t="str">
        <f>IF(AH103="","",VLOOKUP(AH103,'シフト記号表（勤務時間帯）'!$C$6:$K$35,9,FALSE))</f>
        <v/>
      </c>
      <c r="AI104" s="463" t="str">
        <f>IF(AI103="","",VLOOKUP(AI103,'シフト記号表（勤務時間帯）'!$C$6:$K$35,9,FALSE))</f>
        <v/>
      </c>
      <c r="AJ104" s="463" t="str">
        <f>IF(AJ103="","",VLOOKUP(AJ103,'シフト記号表（勤務時間帯）'!$C$6:$K$35,9,FALSE))</f>
        <v/>
      </c>
      <c r="AK104" s="463" t="str">
        <f>IF(AK103="","",VLOOKUP(AK103,'シフト記号表（勤務時間帯）'!$C$6:$K$35,9,FALSE))</f>
        <v/>
      </c>
      <c r="AL104" s="463" t="str">
        <f>IF(AL103="","",VLOOKUP(AL103,'シフト記号表（勤務時間帯）'!$C$6:$K$35,9,FALSE))</f>
        <v/>
      </c>
      <c r="AM104" s="464" t="str">
        <f>IF(AM103="","",VLOOKUP(AM103,'シフト記号表（勤務時間帯）'!$C$6:$K$35,9,FALSE))</f>
        <v/>
      </c>
      <c r="AN104" s="462" t="str">
        <f>IF(AN103="","",VLOOKUP(AN103,'シフト記号表（勤務時間帯）'!$C$6:$K$35,9,FALSE))</f>
        <v/>
      </c>
      <c r="AO104" s="463" t="str">
        <f>IF(AO103="","",VLOOKUP(AO103,'シフト記号表（勤務時間帯）'!$C$6:$K$35,9,FALSE))</f>
        <v/>
      </c>
      <c r="AP104" s="463" t="str">
        <f>IF(AP103="","",VLOOKUP(AP103,'シフト記号表（勤務時間帯）'!$C$6:$K$35,9,FALSE))</f>
        <v/>
      </c>
      <c r="AQ104" s="463" t="str">
        <f>IF(AQ103="","",VLOOKUP(AQ103,'シフト記号表（勤務時間帯）'!$C$6:$K$35,9,FALSE))</f>
        <v/>
      </c>
      <c r="AR104" s="463" t="str">
        <f>IF(AR103="","",VLOOKUP(AR103,'シフト記号表（勤務時間帯）'!$C$6:$K$35,9,FALSE))</f>
        <v/>
      </c>
      <c r="AS104" s="463" t="str">
        <f>IF(AS103="","",VLOOKUP(AS103,'シフト記号表（勤務時間帯）'!$C$6:$K$35,9,FALSE))</f>
        <v/>
      </c>
      <c r="AT104" s="464" t="str">
        <f>IF(AT103="","",VLOOKUP(AT103,'シフト記号表（勤務時間帯）'!$C$6:$K$35,9,FALSE))</f>
        <v/>
      </c>
      <c r="AU104" s="462" t="str">
        <f>IF(AU103="","",VLOOKUP(AU103,'シフト記号表（勤務時間帯）'!$C$6:$K$35,9,FALSE))</f>
        <v/>
      </c>
      <c r="AV104" s="463" t="str">
        <f>IF(AV103="","",VLOOKUP(AV103,'シフト記号表（勤務時間帯）'!$C$6:$K$35,9,FALSE))</f>
        <v/>
      </c>
      <c r="AW104" s="463" t="str">
        <f>IF(AW103="","",VLOOKUP(AW103,'シフト記号表（勤務時間帯）'!$C$6:$K$35,9,FALSE))</f>
        <v/>
      </c>
      <c r="AX104" s="1139">
        <f>IF($BB$3="４週",SUM(S104:AT104),IF($BB$3="暦月",SUM(S104:AW104),""))</f>
        <v>0</v>
      </c>
      <c r="AY104" s="1140"/>
      <c r="AZ104" s="1141">
        <f>IF($BB$3="４週",AX104/4,IF($BB$3="暦月",'【標準様式1】勤務形態一覧（100名）'!AX104/('【標準様式1】勤務形態一覧（100名）'!$BB$8/7),""))</f>
        <v>0</v>
      </c>
      <c r="BA104" s="1142"/>
      <c r="BB104" s="1132"/>
      <c r="BC104" s="1093"/>
      <c r="BD104" s="1093"/>
      <c r="BE104" s="1093"/>
      <c r="BF104" s="1094"/>
    </row>
    <row r="105" spans="2:58" ht="20.25" customHeight="1" x14ac:dyDescent="0.3">
      <c r="B105" s="1176"/>
      <c r="C105" s="1184"/>
      <c r="D105" s="1185"/>
      <c r="E105" s="1186"/>
      <c r="F105" s="515">
        <f>C103</f>
        <v>0</v>
      </c>
      <c r="G105" s="1084"/>
      <c r="H105" s="1088"/>
      <c r="I105" s="1086"/>
      <c r="J105" s="1086"/>
      <c r="K105" s="1087"/>
      <c r="L105" s="1095"/>
      <c r="M105" s="1096"/>
      <c r="N105" s="1096"/>
      <c r="O105" s="1097"/>
      <c r="P105" s="1173" t="s">
        <v>217</v>
      </c>
      <c r="Q105" s="1174"/>
      <c r="R105" s="1175"/>
      <c r="S105" s="466" t="str">
        <f>IF(S103="","",VLOOKUP(S103,'シフト記号表（勤務時間帯）'!$C$6:$U$35,19,FALSE))</f>
        <v/>
      </c>
      <c r="T105" s="467" t="str">
        <f>IF(T103="","",VLOOKUP(T103,'シフト記号表（勤務時間帯）'!$C$6:$U$35,19,FALSE))</f>
        <v/>
      </c>
      <c r="U105" s="467" t="str">
        <f>IF(U103="","",VLOOKUP(U103,'シフト記号表（勤務時間帯）'!$C$6:$U$35,19,FALSE))</f>
        <v/>
      </c>
      <c r="V105" s="467" t="str">
        <f>IF(V103="","",VLOOKUP(V103,'シフト記号表（勤務時間帯）'!$C$6:$U$35,19,FALSE))</f>
        <v/>
      </c>
      <c r="W105" s="467" t="str">
        <f>IF(W103="","",VLOOKUP(W103,'シフト記号表（勤務時間帯）'!$C$6:$U$35,19,FALSE))</f>
        <v/>
      </c>
      <c r="X105" s="467" t="str">
        <f>IF(X103="","",VLOOKUP(X103,'シフト記号表（勤務時間帯）'!$C$6:$U$35,19,FALSE))</f>
        <v/>
      </c>
      <c r="Y105" s="468" t="str">
        <f>IF(Y103="","",VLOOKUP(Y103,'シフト記号表（勤務時間帯）'!$C$6:$U$35,19,FALSE))</f>
        <v/>
      </c>
      <c r="Z105" s="466" t="str">
        <f>IF(Z103="","",VLOOKUP(Z103,'シフト記号表（勤務時間帯）'!$C$6:$U$35,19,FALSE))</f>
        <v/>
      </c>
      <c r="AA105" s="467" t="str">
        <f>IF(AA103="","",VLOOKUP(AA103,'シフト記号表（勤務時間帯）'!$C$6:$U$35,19,FALSE))</f>
        <v/>
      </c>
      <c r="AB105" s="467" t="str">
        <f>IF(AB103="","",VLOOKUP(AB103,'シフト記号表（勤務時間帯）'!$C$6:$U$35,19,FALSE))</f>
        <v/>
      </c>
      <c r="AC105" s="467" t="str">
        <f>IF(AC103="","",VLOOKUP(AC103,'シフト記号表（勤務時間帯）'!$C$6:$U$35,19,FALSE))</f>
        <v/>
      </c>
      <c r="AD105" s="467" t="str">
        <f>IF(AD103="","",VLOOKUP(AD103,'シフト記号表（勤務時間帯）'!$C$6:$U$35,19,FALSE))</f>
        <v/>
      </c>
      <c r="AE105" s="467" t="str">
        <f>IF(AE103="","",VLOOKUP(AE103,'シフト記号表（勤務時間帯）'!$C$6:$U$35,19,FALSE))</f>
        <v/>
      </c>
      <c r="AF105" s="468" t="str">
        <f>IF(AF103="","",VLOOKUP(AF103,'シフト記号表（勤務時間帯）'!$C$6:$U$35,19,FALSE))</f>
        <v/>
      </c>
      <c r="AG105" s="466" t="str">
        <f>IF(AG103="","",VLOOKUP(AG103,'シフト記号表（勤務時間帯）'!$C$6:$U$35,19,FALSE))</f>
        <v/>
      </c>
      <c r="AH105" s="467" t="str">
        <f>IF(AH103="","",VLOOKUP(AH103,'シフト記号表（勤務時間帯）'!$C$6:$U$35,19,FALSE))</f>
        <v/>
      </c>
      <c r="AI105" s="467" t="str">
        <f>IF(AI103="","",VLOOKUP(AI103,'シフト記号表（勤務時間帯）'!$C$6:$U$35,19,FALSE))</f>
        <v/>
      </c>
      <c r="AJ105" s="467" t="str">
        <f>IF(AJ103="","",VLOOKUP(AJ103,'シフト記号表（勤務時間帯）'!$C$6:$U$35,19,FALSE))</f>
        <v/>
      </c>
      <c r="AK105" s="467" t="str">
        <f>IF(AK103="","",VLOOKUP(AK103,'シフト記号表（勤務時間帯）'!$C$6:$U$35,19,FALSE))</f>
        <v/>
      </c>
      <c r="AL105" s="467" t="str">
        <f>IF(AL103="","",VLOOKUP(AL103,'シフト記号表（勤務時間帯）'!$C$6:$U$35,19,FALSE))</f>
        <v/>
      </c>
      <c r="AM105" s="468" t="str">
        <f>IF(AM103="","",VLOOKUP(AM103,'シフト記号表（勤務時間帯）'!$C$6:$U$35,19,FALSE))</f>
        <v/>
      </c>
      <c r="AN105" s="466" t="str">
        <f>IF(AN103="","",VLOOKUP(AN103,'シフト記号表（勤務時間帯）'!$C$6:$U$35,19,FALSE))</f>
        <v/>
      </c>
      <c r="AO105" s="467" t="str">
        <f>IF(AO103="","",VLOOKUP(AO103,'シフト記号表（勤務時間帯）'!$C$6:$U$35,19,FALSE))</f>
        <v/>
      </c>
      <c r="AP105" s="467" t="str">
        <f>IF(AP103="","",VLOOKUP(AP103,'シフト記号表（勤務時間帯）'!$C$6:$U$35,19,FALSE))</f>
        <v/>
      </c>
      <c r="AQ105" s="467" t="str">
        <f>IF(AQ103="","",VLOOKUP(AQ103,'シフト記号表（勤務時間帯）'!$C$6:$U$35,19,FALSE))</f>
        <v/>
      </c>
      <c r="AR105" s="467" t="str">
        <f>IF(AR103="","",VLOOKUP(AR103,'シフト記号表（勤務時間帯）'!$C$6:$U$35,19,FALSE))</f>
        <v/>
      </c>
      <c r="AS105" s="467" t="str">
        <f>IF(AS103="","",VLOOKUP(AS103,'シフト記号表（勤務時間帯）'!$C$6:$U$35,19,FALSE))</f>
        <v/>
      </c>
      <c r="AT105" s="468" t="str">
        <f>IF(AT103="","",VLOOKUP(AT103,'シフト記号表（勤務時間帯）'!$C$6:$U$35,19,FALSE))</f>
        <v/>
      </c>
      <c r="AU105" s="466" t="str">
        <f>IF(AU103="","",VLOOKUP(AU103,'シフト記号表（勤務時間帯）'!$C$6:$U$35,19,FALSE))</f>
        <v/>
      </c>
      <c r="AV105" s="467" t="str">
        <f>IF(AV103="","",VLOOKUP(AV103,'シフト記号表（勤務時間帯）'!$C$6:$U$35,19,FALSE))</f>
        <v/>
      </c>
      <c r="AW105" s="467" t="str">
        <f>IF(AW103="","",VLOOKUP(AW103,'シフト記号表（勤務時間帯）'!$C$6:$U$35,19,FALSE))</f>
        <v/>
      </c>
      <c r="AX105" s="1146">
        <f>IF($BB$3="４週",SUM(S105:AT105),IF($BB$3="暦月",SUM(S105:AW105),""))</f>
        <v>0</v>
      </c>
      <c r="AY105" s="1147"/>
      <c r="AZ105" s="1148">
        <f>IF($BB$3="４週",AX105/4,IF($BB$3="暦月",'【標準様式1】勤務形態一覧（100名）'!AX105/('【標準様式1】勤務形態一覧（100名）'!$BB$8/7),""))</f>
        <v>0</v>
      </c>
      <c r="BA105" s="1149"/>
      <c r="BB105" s="1192"/>
      <c r="BC105" s="1096"/>
      <c r="BD105" s="1096"/>
      <c r="BE105" s="1096"/>
      <c r="BF105" s="1097"/>
    </row>
    <row r="106" spans="2:58" ht="20.25" customHeight="1" x14ac:dyDescent="0.3">
      <c r="B106" s="1176">
        <f>B103+1</f>
        <v>29</v>
      </c>
      <c r="C106" s="1178"/>
      <c r="D106" s="1179"/>
      <c r="E106" s="1180"/>
      <c r="F106" s="469"/>
      <c r="G106" s="1082"/>
      <c r="H106" s="1085"/>
      <c r="I106" s="1086"/>
      <c r="J106" s="1086"/>
      <c r="K106" s="1087"/>
      <c r="L106" s="1089"/>
      <c r="M106" s="1090"/>
      <c r="N106" s="1090"/>
      <c r="O106" s="1091"/>
      <c r="P106" s="1098" t="s">
        <v>215</v>
      </c>
      <c r="Q106" s="1099"/>
      <c r="R106" s="1100"/>
      <c r="S106" s="512"/>
      <c r="T106" s="513"/>
      <c r="U106" s="513"/>
      <c r="V106" s="513"/>
      <c r="W106" s="513"/>
      <c r="X106" s="513"/>
      <c r="Y106" s="514"/>
      <c r="Z106" s="512"/>
      <c r="AA106" s="513"/>
      <c r="AB106" s="513"/>
      <c r="AC106" s="513"/>
      <c r="AD106" s="513"/>
      <c r="AE106" s="513"/>
      <c r="AF106" s="514"/>
      <c r="AG106" s="512"/>
      <c r="AH106" s="513"/>
      <c r="AI106" s="513"/>
      <c r="AJ106" s="513"/>
      <c r="AK106" s="513"/>
      <c r="AL106" s="513"/>
      <c r="AM106" s="514"/>
      <c r="AN106" s="512"/>
      <c r="AO106" s="513"/>
      <c r="AP106" s="513"/>
      <c r="AQ106" s="513"/>
      <c r="AR106" s="513"/>
      <c r="AS106" s="513"/>
      <c r="AT106" s="514"/>
      <c r="AU106" s="512"/>
      <c r="AV106" s="513"/>
      <c r="AW106" s="513"/>
      <c r="AX106" s="1295"/>
      <c r="AY106" s="1296"/>
      <c r="AZ106" s="1297"/>
      <c r="BA106" s="1298"/>
      <c r="BB106" s="1131"/>
      <c r="BC106" s="1090"/>
      <c r="BD106" s="1090"/>
      <c r="BE106" s="1090"/>
      <c r="BF106" s="1091"/>
    </row>
    <row r="107" spans="2:58" ht="20.25" customHeight="1" x14ac:dyDescent="0.3">
      <c r="B107" s="1176"/>
      <c r="C107" s="1181"/>
      <c r="D107" s="1182"/>
      <c r="E107" s="1183"/>
      <c r="F107" s="461"/>
      <c r="G107" s="1083"/>
      <c r="H107" s="1088"/>
      <c r="I107" s="1086"/>
      <c r="J107" s="1086"/>
      <c r="K107" s="1087"/>
      <c r="L107" s="1092"/>
      <c r="M107" s="1093"/>
      <c r="N107" s="1093"/>
      <c r="O107" s="1094"/>
      <c r="P107" s="1136" t="s">
        <v>216</v>
      </c>
      <c r="Q107" s="1137"/>
      <c r="R107" s="1138"/>
      <c r="S107" s="462" t="str">
        <f>IF(S106="","",VLOOKUP(S106,'シフト記号表（勤務時間帯）'!$C$6:$K$35,9,FALSE))</f>
        <v/>
      </c>
      <c r="T107" s="463" t="str">
        <f>IF(T106="","",VLOOKUP(T106,'シフト記号表（勤務時間帯）'!$C$6:$K$35,9,FALSE))</f>
        <v/>
      </c>
      <c r="U107" s="463" t="str">
        <f>IF(U106="","",VLOOKUP(U106,'シフト記号表（勤務時間帯）'!$C$6:$K$35,9,FALSE))</f>
        <v/>
      </c>
      <c r="V107" s="463" t="str">
        <f>IF(V106="","",VLOOKUP(V106,'シフト記号表（勤務時間帯）'!$C$6:$K$35,9,FALSE))</f>
        <v/>
      </c>
      <c r="W107" s="463" t="str">
        <f>IF(W106="","",VLOOKUP(W106,'シフト記号表（勤務時間帯）'!$C$6:$K$35,9,FALSE))</f>
        <v/>
      </c>
      <c r="X107" s="463" t="str">
        <f>IF(X106="","",VLOOKUP(X106,'シフト記号表（勤務時間帯）'!$C$6:$K$35,9,FALSE))</f>
        <v/>
      </c>
      <c r="Y107" s="464" t="str">
        <f>IF(Y106="","",VLOOKUP(Y106,'シフト記号表（勤務時間帯）'!$C$6:$K$35,9,FALSE))</f>
        <v/>
      </c>
      <c r="Z107" s="462" t="str">
        <f>IF(Z106="","",VLOOKUP(Z106,'シフト記号表（勤務時間帯）'!$C$6:$K$35,9,FALSE))</f>
        <v/>
      </c>
      <c r="AA107" s="463" t="str">
        <f>IF(AA106="","",VLOOKUP(AA106,'シフト記号表（勤務時間帯）'!$C$6:$K$35,9,FALSE))</f>
        <v/>
      </c>
      <c r="AB107" s="463" t="str">
        <f>IF(AB106="","",VLOOKUP(AB106,'シフト記号表（勤務時間帯）'!$C$6:$K$35,9,FALSE))</f>
        <v/>
      </c>
      <c r="AC107" s="463" t="str">
        <f>IF(AC106="","",VLOOKUP(AC106,'シフト記号表（勤務時間帯）'!$C$6:$K$35,9,FALSE))</f>
        <v/>
      </c>
      <c r="AD107" s="463" t="str">
        <f>IF(AD106="","",VLOOKUP(AD106,'シフト記号表（勤務時間帯）'!$C$6:$K$35,9,FALSE))</f>
        <v/>
      </c>
      <c r="AE107" s="463" t="str">
        <f>IF(AE106="","",VLOOKUP(AE106,'シフト記号表（勤務時間帯）'!$C$6:$K$35,9,FALSE))</f>
        <v/>
      </c>
      <c r="AF107" s="464" t="str">
        <f>IF(AF106="","",VLOOKUP(AF106,'シフト記号表（勤務時間帯）'!$C$6:$K$35,9,FALSE))</f>
        <v/>
      </c>
      <c r="AG107" s="462" t="str">
        <f>IF(AG106="","",VLOOKUP(AG106,'シフト記号表（勤務時間帯）'!$C$6:$K$35,9,FALSE))</f>
        <v/>
      </c>
      <c r="AH107" s="463" t="str">
        <f>IF(AH106="","",VLOOKUP(AH106,'シフト記号表（勤務時間帯）'!$C$6:$K$35,9,FALSE))</f>
        <v/>
      </c>
      <c r="AI107" s="463" t="str">
        <f>IF(AI106="","",VLOOKUP(AI106,'シフト記号表（勤務時間帯）'!$C$6:$K$35,9,FALSE))</f>
        <v/>
      </c>
      <c r="AJ107" s="463" t="str">
        <f>IF(AJ106="","",VLOOKUP(AJ106,'シフト記号表（勤務時間帯）'!$C$6:$K$35,9,FALSE))</f>
        <v/>
      </c>
      <c r="AK107" s="463" t="str">
        <f>IF(AK106="","",VLOOKUP(AK106,'シフト記号表（勤務時間帯）'!$C$6:$K$35,9,FALSE))</f>
        <v/>
      </c>
      <c r="AL107" s="463" t="str">
        <f>IF(AL106="","",VLOOKUP(AL106,'シフト記号表（勤務時間帯）'!$C$6:$K$35,9,FALSE))</f>
        <v/>
      </c>
      <c r="AM107" s="464" t="str">
        <f>IF(AM106="","",VLOOKUP(AM106,'シフト記号表（勤務時間帯）'!$C$6:$K$35,9,FALSE))</f>
        <v/>
      </c>
      <c r="AN107" s="462" t="str">
        <f>IF(AN106="","",VLOOKUP(AN106,'シフト記号表（勤務時間帯）'!$C$6:$K$35,9,FALSE))</f>
        <v/>
      </c>
      <c r="AO107" s="463" t="str">
        <f>IF(AO106="","",VLOOKUP(AO106,'シフト記号表（勤務時間帯）'!$C$6:$K$35,9,FALSE))</f>
        <v/>
      </c>
      <c r="AP107" s="463" t="str">
        <f>IF(AP106="","",VLOOKUP(AP106,'シフト記号表（勤務時間帯）'!$C$6:$K$35,9,FALSE))</f>
        <v/>
      </c>
      <c r="AQ107" s="463" t="str">
        <f>IF(AQ106="","",VLOOKUP(AQ106,'シフト記号表（勤務時間帯）'!$C$6:$K$35,9,FALSE))</f>
        <v/>
      </c>
      <c r="AR107" s="463" t="str">
        <f>IF(AR106="","",VLOOKUP(AR106,'シフト記号表（勤務時間帯）'!$C$6:$K$35,9,FALSE))</f>
        <v/>
      </c>
      <c r="AS107" s="463" t="str">
        <f>IF(AS106="","",VLOOKUP(AS106,'シフト記号表（勤務時間帯）'!$C$6:$K$35,9,FALSE))</f>
        <v/>
      </c>
      <c r="AT107" s="464" t="str">
        <f>IF(AT106="","",VLOOKUP(AT106,'シフト記号表（勤務時間帯）'!$C$6:$K$35,9,FALSE))</f>
        <v/>
      </c>
      <c r="AU107" s="462" t="str">
        <f>IF(AU106="","",VLOOKUP(AU106,'シフト記号表（勤務時間帯）'!$C$6:$K$35,9,FALSE))</f>
        <v/>
      </c>
      <c r="AV107" s="463" t="str">
        <f>IF(AV106="","",VLOOKUP(AV106,'シフト記号表（勤務時間帯）'!$C$6:$K$35,9,FALSE))</f>
        <v/>
      </c>
      <c r="AW107" s="463" t="str">
        <f>IF(AW106="","",VLOOKUP(AW106,'シフト記号表（勤務時間帯）'!$C$6:$K$35,9,FALSE))</f>
        <v/>
      </c>
      <c r="AX107" s="1139">
        <f>IF($BB$3="４週",SUM(S107:AT107),IF($BB$3="暦月",SUM(S107:AW107),""))</f>
        <v>0</v>
      </c>
      <c r="AY107" s="1140"/>
      <c r="AZ107" s="1141">
        <f>IF($BB$3="４週",AX107/4,IF($BB$3="暦月",'【標準様式1】勤務形態一覧（100名）'!AX107/('【標準様式1】勤務形態一覧（100名）'!$BB$8/7),""))</f>
        <v>0</v>
      </c>
      <c r="BA107" s="1142"/>
      <c r="BB107" s="1132"/>
      <c r="BC107" s="1093"/>
      <c r="BD107" s="1093"/>
      <c r="BE107" s="1093"/>
      <c r="BF107" s="1094"/>
    </row>
    <row r="108" spans="2:58" ht="20.25" customHeight="1" x14ac:dyDescent="0.3">
      <c r="B108" s="1176"/>
      <c r="C108" s="1184"/>
      <c r="D108" s="1185"/>
      <c r="E108" s="1186"/>
      <c r="F108" s="515">
        <f>C106</f>
        <v>0</v>
      </c>
      <c r="G108" s="1084"/>
      <c r="H108" s="1088"/>
      <c r="I108" s="1086"/>
      <c r="J108" s="1086"/>
      <c r="K108" s="1087"/>
      <c r="L108" s="1095"/>
      <c r="M108" s="1096"/>
      <c r="N108" s="1096"/>
      <c r="O108" s="1097"/>
      <c r="P108" s="1173" t="s">
        <v>217</v>
      </c>
      <c r="Q108" s="1174"/>
      <c r="R108" s="1175"/>
      <c r="S108" s="466" t="str">
        <f>IF(S106="","",VLOOKUP(S106,'シフト記号表（勤務時間帯）'!$C$6:$U$35,19,FALSE))</f>
        <v/>
      </c>
      <c r="T108" s="467" t="str">
        <f>IF(T106="","",VLOOKUP(T106,'シフト記号表（勤務時間帯）'!$C$6:$U$35,19,FALSE))</f>
        <v/>
      </c>
      <c r="U108" s="467" t="str">
        <f>IF(U106="","",VLOOKUP(U106,'シフト記号表（勤務時間帯）'!$C$6:$U$35,19,FALSE))</f>
        <v/>
      </c>
      <c r="V108" s="467" t="str">
        <f>IF(V106="","",VLOOKUP(V106,'シフト記号表（勤務時間帯）'!$C$6:$U$35,19,FALSE))</f>
        <v/>
      </c>
      <c r="W108" s="467" t="str">
        <f>IF(W106="","",VLOOKUP(W106,'シフト記号表（勤務時間帯）'!$C$6:$U$35,19,FALSE))</f>
        <v/>
      </c>
      <c r="X108" s="467" t="str">
        <f>IF(X106="","",VLOOKUP(X106,'シフト記号表（勤務時間帯）'!$C$6:$U$35,19,FALSE))</f>
        <v/>
      </c>
      <c r="Y108" s="468" t="str">
        <f>IF(Y106="","",VLOOKUP(Y106,'シフト記号表（勤務時間帯）'!$C$6:$U$35,19,FALSE))</f>
        <v/>
      </c>
      <c r="Z108" s="466" t="str">
        <f>IF(Z106="","",VLOOKUP(Z106,'シフト記号表（勤務時間帯）'!$C$6:$U$35,19,FALSE))</f>
        <v/>
      </c>
      <c r="AA108" s="467" t="str">
        <f>IF(AA106="","",VLOOKUP(AA106,'シフト記号表（勤務時間帯）'!$C$6:$U$35,19,FALSE))</f>
        <v/>
      </c>
      <c r="AB108" s="467" t="str">
        <f>IF(AB106="","",VLOOKUP(AB106,'シフト記号表（勤務時間帯）'!$C$6:$U$35,19,FALSE))</f>
        <v/>
      </c>
      <c r="AC108" s="467" t="str">
        <f>IF(AC106="","",VLOOKUP(AC106,'シフト記号表（勤務時間帯）'!$C$6:$U$35,19,FALSE))</f>
        <v/>
      </c>
      <c r="AD108" s="467" t="str">
        <f>IF(AD106="","",VLOOKUP(AD106,'シフト記号表（勤務時間帯）'!$C$6:$U$35,19,FALSE))</f>
        <v/>
      </c>
      <c r="AE108" s="467" t="str">
        <f>IF(AE106="","",VLOOKUP(AE106,'シフト記号表（勤務時間帯）'!$C$6:$U$35,19,FALSE))</f>
        <v/>
      </c>
      <c r="AF108" s="468" t="str">
        <f>IF(AF106="","",VLOOKUP(AF106,'シフト記号表（勤務時間帯）'!$C$6:$U$35,19,FALSE))</f>
        <v/>
      </c>
      <c r="AG108" s="466" t="str">
        <f>IF(AG106="","",VLOOKUP(AG106,'シフト記号表（勤務時間帯）'!$C$6:$U$35,19,FALSE))</f>
        <v/>
      </c>
      <c r="AH108" s="467" t="str">
        <f>IF(AH106="","",VLOOKUP(AH106,'シフト記号表（勤務時間帯）'!$C$6:$U$35,19,FALSE))</f>
        <v/>
      </c>
      <c r="AI108" s="467" t="str">
        <f>IF(AI106="","",VLOOKUP(AI106,'シフト記号表（勤務時間帯）'!$C$6:$U$35,19,FALSE))</f>
        <v/>
      </c>
      <c r="AJ108" s="467" t="str">
        <f>IF(AJ106="","",VLOOKUP(AJ106,'シフト記号表（勤務時間帯）'!$C$6:$U$35,19,FALSE))</f>
        <v/>
      </c>
      <c r="AK108" s="467" t="str">
        <f>IF(AK106="","",VLOOKUP(AK106,'シフト記号表（勤務時間帯）'!$C$6:$U$35,19,FALSE))</f>
        <v/>
      </c>
      <c r="AL108" s="467" t="str">
        <f>IF(AL106="","",VLOOKUP(AL106,'シフト記号表（勤務時間帯）'!$C$6:$U$35,19,FALSE))</f>
        <v/>
      </c>
      <c r="AM108" s="468" t="str">
        <f>IF(AM106="","",VLOOKUP(AM106,'シフト記号表（勤務時間帯）'!$C$6:$U$35,19,FALSE))</f>
        <v/>
      </c>
      <c r="AN108" s="466" t="str">
        <f>IF(AN106="","",VLOOKUP(AN106,'シフト記号表（勤務時間帯）'!$C$6:$U$35,19,FALSE))</f>
        <v/>
      </c>
      <c r="AO108" s="467" t="str">
        <f>IF(AO106="","",VLOOKUP(AO106,'シフト記号表（勤務時間帯）'!$C$6:$U$35,19,FALSE))</f>
        <v/>
      </c>
      <c r="AP108" s="467" t="str">
        <f>IF(AP106="","",VLOOKUP(AP106,'シフト記号表（勤務時間帯）'!$C$6:$U$35,19,FALSE))</f>
        <v/>
      </c>
      <c r="AQ108" s="467" t="str">
        <f>IF(AQ106="","",VLOOKUP(AQ106,'シフト記号表（勤務時間帯）'!$C$6:$U$35,19,FALSE))</f>
        <v/>
      </c>
      <c r="AR108" s="467" t="str">
        <f>IF(AR106="","",VLOOKUP(AR106,'シフト記号表（勤務時間帯）'!$C$6:$U$35,19,FALSE))</f>
        <v/>
      </c>
      <c r="AS108" s="467" t="str">
        <f>IF(AS106="","",VLOOKUP(AS106,'シフト記号表（勤務時間帯）'!$C$6:$U$35,19,FALSE))</f>
        <v/>
      </c>
      <c r="AT108" s="468" t="str">
        <f>IF(AT106="","",VLOOKUP(AT106,'シフト記号表（勤務時間帯）'!$C$6:$U$35,19,FALSE))</f>
        <v/>
      </c>
      <c r="AU108" s="466" t="str">
        <f>IF(AU106="","",VLOOKUP(AU106,'シフト記号表（勤務時間帯）'!$C$6:$U$35,19,FALSE))</f>
        <v/>
      </c>
      <c r="AV108" s="467" t="str">
        <f>IF(AV106="","",VLOOKUP(AV106,'シフト記号表（勤務時間帯）'!$C$6:$U$35,19,FALSE))</f>
        <v/>
      </c>
      <c r="AW108" s="467" t="str">
        <f>IF(AW106="","",VLOOKUP(AW106,'シフト記号表（勤務時間帯）'!$C$6:$U$35,19,FALSE))</f>
        <v/>
      </c>
      <c r="AX108" s="1146">
        <f>IF($BB$3="４週",SUM(S108:AT108),IF($BB$3="暦月",SUM(S108:AW108),""))</f>
        <v>0</v>
      </c>
      <c r="AY108" s="1147"/>
      <c r="AZ108" s="1148">
        <f>IF($BB$3="４週",AX108/4,IF($BB$3="暦月",'【標準様式1】勤務形態一覧（100名）'!AX108/('【標準様式1】勤務形態一覧（100名）'!$BB$8/7),""))</f>
        <v>0</v>
      </c>
      <c r="BA108" s="1149"/>
      <c r="BB108" s="1192"/>
      <c r="BC108" s="1096"/>
      <c r="BD108" s="1096"/>
      <c r="BE108" s="1096"/>
      <c r="BF108" s="1097"/>
    </row>
    <row r="109" spans="2:58" ht="20.25" customHeight="1" x14ac:dyDescent="0.3">
      <c r="B109" s="1176">
        <f>B106+1</f>
        <v>30</v>
      </c>
      <c r="C109" s="1178"/>
      <c r="D109" s="1179"/>
      <c r="E109" s="1180"/>
      <c r="F109" s="469"/>
      <c r="G109" s="1082"/>
      <c r="H109" s="1085"/>
      <c r="I109" s="1086"/>
      <c r="J109" s="1086"/>
      <c r="K109" s="1087"/>
      <c r="L109" s="1089"/>
      <c r="M109" s="1090"/>
      <c r="N109" s="1090"/>
      <c r="O109" s="1091"/>
      <c r="P109" s="1098" t="s">
        <v>215</v>
      </c>
      <c r="Q109" s="1099"/>
      <c r="R109" s="1100"/>
      <c r="S109" s="512"/>
      <c r="T109" s="513"/>
      <c r="U109" s="513"/>
      <c r="V109" s="513"/>
      <c r="W109" s="513"/>
      <c r="X109" s="513"/>
      <c r="Y109" s="514"/>
      <c r="Z109" s="512"/>
      <c r="AA109" s="513"/>
      <c r="AB109" s="513"/>
      <c r="AC109" s="513"/>
      <c r="AD109" s="513"/>
      <c r="AE109" s="513"/>
      <c r="AF109" s="514"/>
      <c r="AG109" s="512"/>
      <c r="AH109" s="513"/>
      <c r="AI109" s="513"/>
      <c r="AJ109" s="513"/>
      <c r="AK109" s="513"/>
      <c r="AL109" s="513"/>
      <c r="AM109" s="514"/>
      <c r="AN109" s="512"/>
      <c r="AO109" s="513"/>
      <c r="AP109" s="513"/>
      <c r="AQ109" s="513"/>
      <c r="AR109" s="513"/>
      <c r="AS109" s="513"/>
      <c r="AT109" s="514"/>
      <c r="AU109" s="512"/>
      <c r="AV109" s="513"/>
      <c r="AW109" s="513"/>
      <c r="AX109" s="1295"/>
      <c r="AY109" s="1296"/>
      <c r="AZ109" s="1297"/>
      <c r="BA109" s="1298"/>
      <c r="BB109" s="1131"/>
      <c r="BC109" s="1090"/>
      <c r="BD109" s="1090"/>
      <c r="BE109" s="1090"/>
      <c r="BF109" s="1091"/>
    </row>
    <row r="110" spans="2:58" ht="20.25" customHeight="1" x14ac:dyDescent="0.3">
      <c r="B110" s="1176"/>
      <c r="C110" s="1181"/>
      <c r="D110" s="1182"/>
      <c r="E110" s="1183"/>
      <c r="F110" s="461"/>
      <c r="G110" s="1083"/>
      <c r="H110" s="1088"/>
      <c r="I110" s="1086"/>
      <c r="J110" s="1086"/>
      <c r="K110" s="1087"/>
      <c r="L110" s="1092"/>
      <c r="M110" s="1093"/>
      <c r="N110" s="1093"/>
      <c r="O110" s="1094"/>
      <c r="P110" s="1136" t="s">
        <v>216</v>
      </c>
      <c r="Q110" s="1137"/>
      <c r="R110" s="1138"/>
      <c r="S110" s="462" t="str">
        <f>IF(S109="","",VLOOKUP(S109,'シフト記号表（勤務時間帯）'!$C$6:$K$35,9,FALSE))</f>
        <v/>
      </c>
      <c r="T110" s="463" t="str">
        <f>IF(T109="","",VLOOKUP(T109,'シフト記号表（勤務時間帯）'!$C$6:$K$35,9,FALSE))</f>
        <v/>
      </c>
      <c r="U110" s="463" t="str">
        <f>IF(U109="","",VLOOKUP(U109,'シフト記号表（勤務時間帯）'!$C$6:$K$35,9,FALSE))</f>
        <v/>
      </c>
      <c r="V110" s="463" t="str">
        <f>IF(V109="","",VLOOKUP(V109,'シフト記号表（勤務時間帯）'!$C$6:$K$35,9,FALSE))</f>
        <v/>
      </c>
      <c r="W110" s="463" t="str">
        <f>IF(W109="","",VLOOKUP(W109,'シフト記号表（勤務時間帯）'!$C$6:$K$35,9,FALSE))</f>
        <v/>
      </c>
      <c r="X110" s="463" t="str">
        <f>IF(X109="","",VLOOKUP(X109,'シフト記号表（勤務時間帯）'!$C$6:$K$35,9,FALSE))</f>
        <v/>
      </c>
      <c r="Y110" s="464" t="str">
        <f>IF(Y109="","",VLOOKUP(Y109,'シフト記号表（勤務時間帯）'!$C$6:$K$35,9,FALSE))</f>
        <v/>
      </c>
      <c r="Z110" s="462" t="str">
        <f>IF(Z109="","",VLOOKUP(Z109,'シフト記号表（勤務時間帯）'!$C$6:$K$35,9,FALSE))</f>
        <v/>
      </c>
      <c r="AA110" s="463" t="str">
        <f>IF(AA109="","",VLOOKUP(AA109,'シフト記号表（勤務時間帯）'!$C$6:$K$35,9,FALSE))</f>
        <v/>
      </c>
      <c r="AB110" s="463" t="str">
        <f>IF(AB109="","",VLOOKUP(AB109,'シフト記号表（勤務時間帯）'!$C$6:$K$35,9,FALSE))</f>
        <v/>
      </c>
      <c r="AC110" s="463" t="str">
        <f>IF(AC109="","",VLOOKUP(AC109,'シフト記号表（勤務時間帯）'!$C$6:$K$35,9,FALSE))</f>
        <v/>
      </c>
      <c r="AD110" s="463" t="str">
        <f>IF(AD109="","",VLOOKUP(AD109,'シフト記号表（勤務時間帯）'!$C$6:$K$35,9,FALSE))</f>
        <v/>
      </c>
      <c r="AE110" s="463" t="str">
        <f>IF(AE109="","",VLOOKUP(AE109,'シフト記号表（勤務時間帯）'!$C$6:$K$35,9,FALSE))</f>
        <v/>
      </c>
      <c r="AF110" s="464" t="str">
        <f>IF(AF109="","",VLOOKUP(AF109,'シフト記号表（勤務時間帯）'!$C$6:$K$35,9,FALSE))</f>
        <v/>
      </c>
      <c r="AG110" s="462" t="str">
        <f>IF(AG109="","",VLOOKUP(AG109,'シフト記号表（勤務時間帯）'!$C$6:$K$35,9,FALSE))</f>
        <v/>
      </c>
      <c r="AH110" s="463" t="str">
        <f>IF(AH109="","",VLOOKUP(AH109,'シフト記号表（勤務時間帯）'!$C$6:$K$35,9,FALSE))</f>
        <v/>
      </c>
      <c r="AI110" s="463" t="str">
        <f>IF(AI109="","",VLOOKUP(AI109,'シフト記号表（勤務時間帯）'!$C$6:$K$35,9,FALSE))</f>
        <v/>
      </c>
      <c r="AJ110" s="463" t="str">
        <f>IF(AJ109="","",VLOOKUP(AJ109,'シフト記号表（勤務時間帯）'!$C$6:$K$35,9,FALSE))</f>
        <v/>
      </c>
      <c r="AK110" s="463" t="str">
        <f>IF(AK109="","",VLOOKUP(AK109,'シフト記号表（勤務時間帯）'!$C$6:$K$35,9,FALSE))</f>
        <v/>
      </c>
      <c r="AL110" s="463" t="str">
        <f>IF(AL109="","",VLOOKUP(AL109,'シフト記号表（勤務時間帯）'!$C$6:$K$35,9,FALSE))</f>
        <v/>
      </c>
      <c r="AM110" s="464" t="str">
        <f>IF(AM109="","",VLOOKUP(AM109,'シフト記号表（勤務時間帯）'!$C$6:$K$35,9,FALSE))</f>
        <v/>
      </c>
      <c r="AN110" s="462" t="str">
        <f>IF(AN109="","",VLOOKUP(AN109,'シフト記号表（勤務時間帯）'!$C$6:$K$35,9,FALSE))</f>
        <v/>
      </c>
      <c r="AO110" s="463" t="str">
        <f>IF(AO109="","",VLOOKUP(AO109,'シフト記号表（勤務時間帯）'!$C$6:$K$35,9,FALSE))</f>
        <v/>
      </c>
      <c r="AP110" s="463" t="str">
        <f>IF(AP109="","",VLOOKUP(AP109,'シフト記号表（勤務時間帯）'!$C$6:$K$35,9,FALSE))</f>
        <v/>
      </c>
      <c r="AQ110" s="463" t="str">
        <f>IF(AQ109="","",VLOOKUP(AQ109,'シフト記号表（勤務時間帯）'!$C$6:$K$35,9,FALSE))</f>
        <v/>
      </c>
      <c r="AR110" s="463" t="str">
        <f>IF(AR109="","",VLOOKUP(AR109,'シフト記号表（勤務時間帯）'!$C$6:$K$35,9,FALSE))</f>
        <v/>
      </c>
      <c r="AS110" s="463" t="str">
        <f>IF(AS109="","",VLOOKUP(AS109,'シフト記号表（勤務時間帯）'!$C$6:$K$35,9,FALSE))</f>
        <v/>
      </c>
      <c r="AT110" s="464" t="str">
        <f>IF(AT109="","",VLOOKUP(AT109,'シフト記号表（勤務時間帯）'!$C$6:$K$35,9,FALSE))</f>
        <v/>
      </c>
      <c r="AU110" s="462" t="str">
        <f>IF(AU109="","",VLOOKUP(AU109,'シフト記号表（勤務時間帯）'!$C$6:$K$35,9,FALSE))</f>
        <v/>
      </c>
      <c r="AV110" s="463" t="str">
        <f>IF(AV109="","",VLOOKUP(AV109,'シフト記号表（勤務時間帯）'!$C$6:$K$35,9,FALSE))</f>
        <v/>
      </c>
      <c r="AW110" s="463" t="str">
        <f>IF(AW109="","",VLOOKUP(AW109,'シフト記号表（勤務時間帯）'!$C$6:$K$35,9,FALSE))</f>
        <v/>
      </c>
      <c r="AX110" s="1139">
        <f>IF($BB$3="４週",SUM(S110:AT110),IF($BB$3="暦月",SUM(S110:AW110),""))</f>
        <v>0</v>
      </c>
      <c r="AY110" s="1140"/>
      <c r="AZ110" s="1141">
        <f>IF($BB$3="４週",AX110/4,IF($BB$3="暦月",'【標準様式1】勤務形態一覧（100名）'!AX110/('【標準様式1】勤務形態一覧（100名）'!$BB$8/7),""))</f>
        <v>0</v>
      </c>
      <c r="BA110" s="1142"/>
      <c r="BB110" s="1132"/>
      <c r="BC110" s="1093"/>
      <c r="BD110" s="1093"/>
      <c r="BE110" s="1093"/>
      <c r="BF110" s="1094"/>
    </row>
    <row r="111" spans="2:58" ht="20.25" customHeight="1" x14ac:dyDescent="0.3">
      <c r="B111" s="1176"/>
      <c r="C111" s="1184"/>
      <c r="D111" s="1185"/>
      <c r="E111" s="1186"/>
      <c r="F111" s="515">
        <f>C109</f>
        <v>0</v>
      </c>
      <c r="G111" s="1084"/>
      <c r="H111" s="1088"/>
      <c r="I111" s="1086"/>
      <c r="J111" s="1086"/>
      <c r="K111" s="1087"/>
      <c r="L111" s="1095"/>
      <c r="M111" s="1096"/>
      <c r="N111" s="1096"/>
      <c r="O111" s="1097"/>
      <c r="P111" s="1173" t="s">
        <v>217</v>
      </c>
      <c r="Q111" s="1174"/>
      <c r="R111" s="1175"/>
      <c r="S111" s="466" t="str">
        <f>IF(S109="","",VLOOKUP(S109,'シフト記号表（勤務時間帯）'!$C$6:$U$35,19,FALSE))</f>
        <v/>
      </c>
      <c r="T111" s="467" t="str">
        <f>IF(T109="","",VLOOKUP(T109,'シフト記号表（勤務時間帯）'!$C$6:$U$35,19,FALSE))</f>
        <v/>
      </c>
      <c r="U111" s="467" t="str">
        <f>IF(U109="","",VLOOKUP(U109,'シフト記号表（勤務時間帯）'!$C$6:$U$35,19,FALSE))</f>
        <v/>
      </c>
      <c r="V111" s="467" t="str">
        <f>IF(V109="","",VLOOKUP(V109,'シフト記号表（勤務時間帯）'!$C$6:$U$35,19,FALSE))</f>
        <v/>
      </c>
      <c r="W111" s="467" t="str">
        <f>IF(W109="","",VLOOKUP(W109,'シフト記号表（勤務時間帯）'!$C$6:$U$35,19,FALSE))</f>
        <v/>
      </c>
      <c r="X111" s="467" t="str">
        <f>IF(X109="","",VLOOKUP(X109,'シフト記号表（勤務時間帯）'!$C$6:$U$35,19,FALSE))</f>
        <v/>
      </c>
      <c r="Y111" s="468" t="str">
        <f>IF(Y109="","",VLOOKUP(Y109,'シフト記号表（勤務時間帯）'!$C$6:$U$35,19,FALSE))</f>
        <v/>
      </c>
      <c r="Z111" s="466" t="str">
        <f>IF(Z109="","",VLOOKUP(Z109,'シフト記号表（勤務時間帯）'!$C$6:$U$35,19,FALSE))</f>
        <v/>
      </c>
      <c r="AA111" s="467" t="str">
        <f>IF(AA109="","",VLOOKUP(AA109,'シフト記号表（勤務時間帯）'!$C$6:$U$35,19,FALSE))</f>
        <v/>
      </c>
      <c r="AB111" s="467" t="str">
        <f>IF(AB109="","",VLOOKUP(AB109,'シフト記号表（勤務時間帯）'!$C$6:$U$35,19,FALSE))</f>
        <v/>
      </c>
      <c r="AC111" s="467" t="str">
        <f>IF(AC109="","",VLOOKUP(AC109,'シフト記号表（勤務時間帯）'!$C$6:$U$35,19,FALSE))</f>
        <v/>
      </c>
      <c r="AD111" s="467" t="str">
        <f>IF(AD109="","",VLOOKUP(AD109,'シフト記号表（勤務時間帯）'!$C$6:$U$35,19,FALSE))</f>
        <v/>
      </c>
      <c r="AE111" s="467" t="str">
        <f>IF(AE109="","",VLOOKUP(AE109,'シフト記号表（勤務時間帯）'!$C$6:$U$35,19,FALSE))</f>
        <v/>
      </c>
      <c r="AF111" s="468" t="str">
        <f>IF(AF109="","",VLOOKUP(AF109,'シフト記号表（勤務時間帯）'!$C$6:$U$35,19,FALSE))</f>
        <v/>
      </c>
      <c r="AG111" s="466" t="str">
        <f>IF(AG109="","",VLOOKUP(AG109,'シフト記号表（勤務時間帯）'!$C$6:$U$35,19,FALSE))</f>
        <v/>
      </c>
      <c r="AH111" s="467" t="str">
        <f>IF(AH109="","",VLOOKUP(AH109,'シフト記号表（勤務時間帯）'!$C$6:$U$35,19,FALSE))</f>
        <v/>
      </c>
      <c r="AI111" s="467" t="str">
        <f>IF(AI109="","",VLOOKUP(AI109,'シフト記号表（勤務時間帯）'!$C$6:$U$35,19,FALSE))</f>
        <v/>
      </c>
      <c r="AJ111" s="467" t="str">
        <f>IF(AJ109="","",VLOOKUP(AJ109,'シフト記号表（勤務時間帯）'!$C$6:$U$35,19,FALSE))</f>
        <v/>
      </c>
      <c r="AK111" s="467" t="str">
        <f>IF(AK109="","",VLOOKUP(AK109,'シフト記号表（勤務時間帯）'!$C$6:$U$35,19,FALSE))</f>
        <v/>
      </c>
      <c r="AL111" s="467" t="str">
        <f>IF(AL109="","",VLOOKUP(AL109,'シフト記号表（勤務時間帯）'!$C$6:$U$35,19,FALSE))</f>
        <v/>
      </c>
      <c r="AM111" s="468" t="str">
        <f>IF(AM109="","",VLOOKUP(AM109,'シフト記号表（勤務時間帯）'!$C$6:$U$35,19,FALSE))</f>
        <v/>
      </c>
      <c r="AN111" s="466" t="str">
        <f>IF(AN109="","",VLOOKUP(AN109,'シフト記号表（勤務時間帯）'!$C$6:$U$35,19,FALSE))</f>
        <v/>
      </c>
      <c r="AO111" s="467" t="str">
        <f>IF(AO109="","",VLOOKUP(AO109,'シフト記号表（勤務時間帯）'!$C$6:$U$35,19,FALSE))</f>
        <v/>
      </c>
      <c r="AP111" s="467" t="str">
        <f>IF(AP109="","",VLOOKUP(AP109,'シフト記号表（勤務時間帯）'!$C$6:$U$35,19,FALSE))</f>
        <v/>
      </c>
      <c r="AQ111" s="467" t="str">
        <f>IF(AQ109="","",VLOOKUP(AQ109,'シフト記号表（勤務時間帯）'!$C$6:$U$35,19,FALSE))</f>
        <v/>
      </c>
      <c r="AR111" s="467" t="str">
        <f>IF(AR109="","",VLOOKUP(AR109,'シフト記号表（勤務時間帯）'!$C$6:$U$35,19,FALSE))</f>
        <v/>
      </c>
      <c r="AS111" s="467" t="str">
        <f>IF(AS109="","",VLOOKUP(AS109,'シフト記号表（勤務時間帯）'!$C$6:$U$35,19,FALSE))</f>
        <v/>
      </c>
      <c r="AT111" s="468" t="str">
        <f>IF(AT109="","",VLOOKUP(AT109,'シフト記号表（勤務時間帯）'!$C$6:$U$35,19,FALSE))</f>
        <v/>
      </c>
      <c r="AU111" s="466" t="str">
        <f>IF(AU109="","",VLOOKUP(AU109,'シフト記号表（勤務時間帯）'!$C$6:$U$35,19,FALSE))</f>
        <v/>
      </c>
      <c r="AV111" s="467" t="str">
        <f>IF(AV109="","",VLOOKUP(AV109,'シフト記号表（勤務時間帯）'!$C$6:$U$35,19,FALSE))</f>
        <v/>
      </c>
      <c r="AW111" s="467" t="str">
        <f>IF(AW109="","",VLOOKUP(AW109,'シフト記号表（勤務時間帯）'!$C$6:$U$35,19,FALSE))</f>
        <v/>
      </c>
      <c r="AX111" s="1146">
        <f>IF($BB$3="４週",SUM(S111:AT111),IF($BB$3="暦月",SUM(S111:AW111),""))</f>
        <v>0</v>
      </c>
      <c r="AY111" s="1147"/>
      <c r="AZ111" s="1148">
        <f>IF($BB$3="４週",AX111/4,IF($BB$3="暦月",'【標準様式1】勤務形態一覧（100名）'!AX111/('【標準様式1】勤務形態一覧（100名）'!$BB$8/7),""))</f>
        <v>0</v>
      </c>
      <c r="BA111" s="1149"/>
      <c r="BB111" s="1192"/>
      <c r="BC111" s="1096"/>
      <c r="BD111" s="1096"/>
      <c r="BE111" s="1096"/>
      <c r="BF111" s="1097"/>
    </row>
    <row r="112" spans="2:58" ht="20.25" customHeight="1" x14ac:dyDescent="0.3">
      <c r="B112" s="1176">
        <f>B109+1</f>
        <v>31</v>
      </c>
      <c r="C112" s="1178"/>
      <c r="D112" s="1179"/>
      <c r="E112" s="1180"/>
      <c r="F112" s="469"/>
      <c r="G112" s="1082"/>
      <c r="H112" s="1085"/>
      <c r="I112" s="1086"/>
      <c r="J112" s="1086"/>
      <c r="K112" s="1087"/>
      <c r="L112" s="1089"/>
      <c r="M112" s="1090"/>
      <c r="N112" s="1090"/>
      <c r="O112" s="1091"/>
      <c r="P112" s="1098" t="s">
        <v>215</v>
      </c>
      <c r="Q112" s="1099"/>
      <c r="R112" s="1100"/>
      <c r="S112" s="512"/>
      <c r="T112" s="513"/>
      <c r="U112" s="513"/>
      <c r="V112" s="513"/>
      <c r="W112" s="513"/>
      <c r="X112" s="513"/>
      <c r="Y112" s="514"/>
      <c r="Z112" s="512"/>
      <c r="AA112" s="513"/>
      <c r="AB112" s="513"/>
      <c r="AC112" s="513"/>
      <c r="AD112" s="513"/>
      <c r="AE112" s="513"/>
      <c r="AF112" s="514"/>
      <c r="AG112" s="512"/>
      <c r="AH112" s="513"/>
      <c r="AI112" s="513"/>
      <c r="AJ112" s="513"/>
      <c r="AK112" s="513"/>
      <c r="AL112" s="513"/>
      <c r="AM112" s="514"/>
      <c r="AN112" s="512"/>
      <c r="AO112" s="513"/>
      <c r="AP112" s="513"/>
      <c r="AQ112" s="513"/>
      <c r="AR112" s="513"/>
      <c r="AS112" s="513"/>
      <c r="AT112" s="514"/>
      <c r="AU112" s="512"/>
      <c r="AV112" s="513"/>
      <c r="AW112" s="513"/>
      <c r="AX112" s="1295"/>
      <c r="AY112" s="1296"/>
      <c r="AZ112" s="1297"/>
      <c r="BA112" s="1298"/>
      <c r="BB112" s="1131"/>
      <c r="BC112" s="1090"/>
      <c r="BD112" s="1090"/>
      <c r="BE112" s="1090"/>
      <c r="BF112" s="1091"/>
    </row>
    <row r="113" spans="2:58" ht="20.25" customHeight="1" x14ac:dyDescent="0.3">
      <c r="B113" s="1176"/>
      <c r="C113" s="1181"/>
      <c r="D113" s="1182"/>
      <c r="E113" s="1183"/>
      <c r="F113" s="461"/>
      <c r="G113" s="1083"/>
      <c r="H113" s="1088"/>
      <c r="I113" s="1086"/>
      <c r="J113" s="1086"/>
      <c r="K113" s="1087"/>
      <c r="L113" s="1092"/>
      <c r="M113" s="1093"/>
      <c r="N113" s="1093"/>
      <c r="O113" s="1094"/>
      <c r="P113" s="1136" t="s">
        <v>216</v>
      </c>
      <c r="Q113" s="1137"/>
      <c r="R113" s="1138"/>
      <c r="S113" s="462" t="str">
        <f>IF(S112="","",VLOOKUP(S112,'シフト記号表（勤務時間帯）'!$C$6:$K$35,9,FALSE))</f>
        <v/>
      </c>
      <c r="T113" s="463" t="str">
        <f>IF(T112="","",VLOOKUP(T112,'シフト記号表（勤務時間帯）'!$C$6:$K$35,9,FALSE))</f>
        <v/>
      </c>
      <c r="U113" s="463" t="str">
        <f>IF(U112="","",VLOOKUP(U112,'シフト記号表（勤務時間帯）'!$C$6:$K$35,9,FALSE))</f>
        <v/>
      </c>
      <c r="V113" s="463" t="str">
        <f>IF(V112="","",VLOOKUP(V112,'シフト記号表（勤務時間帯）'!$C$6:$K$35,9,FALSE))</f>
        <v/>
      </c>
      <c r="W113" s="463" t="str">
        <f>IF(W112="","",VLOOKUP(W112,'シフト記号表（勤務時間帯）'!$C$6:$K$35,9,FALSE))</f>
        <v/>
      </c>
      <c r="X113" s="463" t="str">
        <f>IF(X112="","",VLOOKUP(X112,'シフト記号表（勤務時間帯）'!$C$6:$K$35,9,FALSE))</f>
        <v/>
      </c>
      <c r="Y113" s="464" t="str">
        <f>IF(Y112="","",VLOOKUP(Y112,'シフト記号表（勤務時間帯）'!$C$6:$K$35,9,FALSE))</f>
        <v/>
      </c>
      <c r="Z113" s="462" t="str">
        <f>IF(Z112="","",VLOOKUP(Z112,'シフト記号表（勤務時間帯）'!$C$6:$K$35,9,FALSE))</f>
        <v/>
      </c>
      <c r="AA113" s="463" t="str">
        <f>IF(AA112="","",VLOOKUP(AA112,'シフト記号表（勤務時間帯）'!$C$6:$K$35,9,FALSE))</f>
        <v/>
      </c>
      <c r="AB113" s="463" t="str">
        <f>IF(AB112="","",VLOOKUP(AB112,'シフト記号表（勤務時間帯）'!$C$6:$K$35,9,FALSE))</f>
        <v/>
      </c>
      <c r="AC113" s="463" t="str">
        <f>IF(AC112="","",VLOOKUP(AC112,'シフト記号表（勤務時間帯）'!$C$6:$K$35,9,FALSE))</f>
        <v/>
      </c>
      <c r="AD113" s="463" t="str">
        <f>IF(AD112="","",VLOOKUP(AD112,'シフト記号表（勤務時間帯）'!$C$6:$K$35,9,FALSE))</f>
        <v/>
      </c>
      <c r="AE113" s="463" t="str">
        <f>IF(AE112="","",VLOOKUP(AE112,'シフト記号表（勤務時間帯）'!$C$6:$K$35,9,FALSE))</f>
        <v/>
      </c>
      <c r="AF113" s="464" t="str">
        <f>IF(AF112="","",VLOOKUP(AF112,'シフト記号表（勤務時間帯）'!$C$6:$K$35,9,FALSE))</f>
        <v/>
      </c>
      <c r="AG113" s="462" t="str">
        <f>IF(AG112="","",VLOOKUP(AG112,'シフト記号表（勤務時間帯）'!$C$6:$K$35,9,FALSE))</f>
        <v/>
      </c>
      <c r="AH113" s="463" t="str">
        <f>IF(AH112="","",VLOOKUP(AH112,'シフト記号表（勤務時間帯）'!$C$6:$K$35,9,FALSE))</f>
        <v/>
      </c>
      <c r="AI113" s="463" t="str">
        <f>IF(AI112="","",VLOOKUP(AI112,'シフト記号表（勤務時間帯）'!$C$6:$K$35,9,FALSE))</f>
        <v/>
      </c>
      <c r="AJ113" s="463" t="str">
        <f>IF(AJ112="","",VLOOKUP(AJ112,'シフト記号表（勤務時間帯）'!$C$6:$K$35,9,FALSE))</f>
        <v/>
      </c>
      <c r="AK113" s="463" t="str">
        <f>IF(AK112="","",VLOOKUP(AK112,'シフト記号表（勤務時間帯）'!$C$6:$K$35,9,FALSE))</f>
        <v/>
      </c>
      <c r="AL113" s="463" t="str">
        <f>IF(AL112="","",VLOOKUP(AL112,'シフト記号表（勤務時間帯）'!$C$6:$K$35,9,FALSE))</f>
        <v/>
      </c>
      <c r="AM113" s="464" t="str">
        <f>IF(AM112="","",VLOOKUP(AM112,'シフト記号表（勤務時間帯）'!$C$6:$K$35,9,FALSE))</f>
        <v/>
      </c>
      <c r="AN113" s="462" t="str">
        <f>IF(AN112="","",VLOOKUP(AN112,'シフト記号表（勤務時間帯）'!$C$6:$K$35,9,FALSE))</f>
        <v/>
      </c>
      <c r="AO113" s="463" t="str">
        <f>IF(AO112="","",VLOOKUP(AO112,'シフト記号表（勤務時間帯）'!$C$6:$K$35,9,FALSE))</f>
        <v/>
      </c>
      <c r="AP113" s="463" t="str">
        <f>IF(AP112="","",VLOOKUP(AP112,'シフト記号表（勤務時間帯）'!$C$6:$K$35,9,FALSE))</f>
        <v/>
      </c>
      <c r="AQ113" s="463" t="str">
        <f>IF(AQ112="","",VLOOKUP(AQ112,'シフト記号表（勤務時間帯）'!$C$6:$K$35,9,FALSE))</f>
        <v/>
      </c>
      <c r="AR113" s="463" t="str">
        <f>IF(AR112="","",VLOOKUP(AR112,'シフト記号表（勤務時間帯）'!$C$6:$K$35,9,FALSE))</f>
        <v/>
      </c>
      <c r="AS113" s="463" t="str">
        <f>IF(AS112="","",VLOOKUP(AS112,'シフト記号表（勤務時間帯）'!$C$6:$K$35,9,FALSE))</f>
        <v/>
      </c>
      <c r="AT113" s="464" t="str">
        <f>IF(AT112="","",VLOOKUP(AT112,'シフト記号表（勤務時間帯）'!$C$6:$K$35,9,FALSE))</f>
        <v/>
      </c>
      <c r="AU113" s="462" t="str">
        <f>IF(AU112="","",VLOOKUP(AU112,'シフト記号表（勤務時間帯）'!$C$6:$K$35,9,FALSE))</f>
        <v/>
      </c>
      <c r="AV113" s="463" t="str">
        <f>IF(AV112="","",VLOOKUP(AV112,'シフト記号表（勤務時間帯）'!$C$6:$K$35,9,FALSE))</f>
        <v/>
      </c>
      <c r="AW113" s="463" t="str">
        <f>IF(AW112="","",VLOOKUP(AW112,'シフト記号表（勤務時間帯）'!$C$6:$K$35,9,FALSE))</f>
        <v/>
      </c>
      <c r="AX113" s="1139">
        <f>IF($BB$3="４週",SUM(S113:AT113),IF($BB$3="暦月",SUM(S113:AW113),""))</f>
        <v>0</v>
      </c>
      <c r="AY113" s="1140"/>
      <c r="AZ113" s="1141">
        <f>IF($BB$3="４週",AX113/4,IF($BB$3="暦月",'【標準様式1】勤務形態一覧（100名）'!AX113/('【標準様式1】勤務形態一覧（100名）'!$BB$8/7),""))</f>
        <v>0</v>
      </c>
      <c r="BA113" s="1142"/>
      <c r="BB113" s="1132"/>
      <c r="BC113" s="1093"/>
      <c r="BD113" s="1093"/>
      <c r="BE113" s="1093"/>
      <c r="BF113" s="1094"/>
    </row>
    <row r="114" spans="2:58" ht="20.25" customHeight="1" x14ac:dyDescent="0.3">
      <c r="B114" s="1176"/>
      <c r="C114" s="1184"/>
      <c r="D114" s="1185"/>
      <c r="E114" s="1186"/>
      <c r="F114" s="515">
        <f>C112</f>
        <v>0</v>
      </c>
      <c r="G114" s="1084"/>
      <c r="H114" s="1088"/>
      <c r="I114" s="1086"/>
      <c r="J114" s="1086"/>
      <c r="K114" s="1087"/>
      <c r="L114" s="1095"/>
      <c r="M114" s="1096"/>
      <c r="N114" s="1096"/>
      <c r="O114" s="1097"/>
      <c r="P114" s="1173" t="s">
        <v>217</v>
      </c>
      <c r="Q114" s="1174"/>
      <c r="R114" s="1175"/>
      <c r="S114" s="466" t="str">
        <f>IF(S112="","",VLOOKUP(S112,'シフト記号表（勤務時間帯）'!$C$6:$U$35,19,FALSE))</f>
        <v/>
      </c>
      <c r="T114" s="467" t="str">
        <f>IF(T112="","",VLOOKUP(T112,'シフト記号表（勤務時間帯）'!$C$6:$U$35,19,FALSE))</f>
        <v/>
      </c>
      <c r="U114" s="467" t="str">
        <f>IF(U112="","",VLOOKUP(U112,'シフト記号表（勤務時間帯）'!$C$6:$U$35,19,FALSE))</f>
        <v/>
      </c>
      <c r="V114" s="467" t="str">
        <f>IF(V112="","",VLOOKUP(V112,'シフト記号表（勤務時間帯）'!$C$6:$U$35,19,FALSE))</f>
        <v/>
      </c>
      <c r="W114" s="467" t="str">
        <f>IF(W112="","",VLOOKUP(W112,'シフト記号表（勤務時間帯）'!$C$6:$U$35,19,FALSE))</f>
        <v/>
      </c>
      <c r="X114" s="467" t="str">
        <f>IF(X112="","",VLOOKUP(X112,'シフト記号表（勤務時間帯）'!$C$6:$U$35,19,FALSE))</f>
        <v/>
      </c>
      <c r="Y114" s="468" t="str">
        <f>IF(Y112="","",VLOOKUP(Y112,'シフト記号表（勤務時間帯）'!$C$6:$U$35,19,FALSE))</f>
        <v/>
      </c>
      <c r="Z114" s="466" t="str">
        <f>IF(Z112="","",VLOOKUP(Z112,'シフト記号表（勤務時間帯）'!$C$6:$U$35,19,FALSE))</f>
        <v/>
      </c>
      <c r="AA114" s="467" t="str">
        <f>IF(AA112="","",VLOOKUP(AA112,'シフト記号表（勤務時間帯）'!$C$6:$U$35,19,FALSE))</f>
        <v/>
      </c>
      <c r="AB114" s="467" t="str">
        <f>IF(AB112="","",VLOOKUP(AB112,'シフト記号表（勤務時間帯）'!$C$6:$U$35,19,FALSE))</f>
        <v/>
      </c>
      <c r="AC114" s="467" t="str">
        <f>IF(AC112="","",VLOOKUP(AC112,'シフト記号表（勤務時間帯）'!$C$6:$U$35,19,FALSE))</f>
        <v/>
      </c>
      <c r="AD114" s="467" t="str">
        <f>IF(AD112="","",VLOOKUP(AD112,'シフト記号表（勤務時間帯）'!$C$6:$U$35,19,FALSE))</f>
        <v/>
      </c>
      <c r="AE114" s="467" t="str">
        <f>IF(AE112="","",VLOOKUP(AE112,'シフト記号表（勤務時間帯）'!$C$6:$U$35,19,FALSE))</f>
        <v/>
      </c>
      <c r="AF114" s="468" t="str">
        <f>IF(AF112="","",VLOOKUP(AF112,'シフト記号表（勤務時間帯）'!$C$6:$U$35,19,FALSE))</f>
        <v/>
      </c>
      <c r="AG114" s="466" t="str">
        <f>IF(AG112="","",VLOOKUP(AG112,'シフト記号表（勤務時間帯）'!$C$6:$U$35,19,FALSE))</f>
        <v/>
      </c>
      <c r="AH114" s="467" t="str">
        <f>IF(AH112="","",VLOOKUP(AH112,'シフト記号表（勤務時間帯）'!$C$6:$U$35,19,FALSE))</f>
        <v/>
      </c>
      <c r="AI114" s="467" t="str">
        <f>IF(AI112="","",VLOOKUP(AI112,'シフト記号表（勤務時間帯）'!$C$6:$U$35,19,FALSE))</f>
        <v/>
      </c>
      <c r="AJ114" s="467" t="str">
        <f>IF(AJ112="","",VLOOKUP(AJ112,'シフト記号表（勤務時間帯）'!$C$6:$U$35,19,FALSE))</f>
        <v/>
      </c>
      <c r="AK114" s="467" t="str">
        <f>IF(AK112="","",VLOOKUP(AK112,'シフト記号表（勤務時間帯）'!$C$6:$U$35,19,FALSE))</f>
        <v/>
      </c>
      <c r="AL114" s="467" t="str">
        <f>IF(AL112="","",VLOOKUP(AL112,'シフト記号表（勤務時間帯）'!$C$6:$U$35,19,FALSE))</f>
        <v/>
      </c>
      <c r="AM114" s="468" t="str">
        <f>IF(AM112="","",VLOOKUP(AM112,'シフト記号表（勤務時間帯）'!$C$6:$U$35,19,FALSE))</f>
        <v/>
      </c>
      <c r="AN114" s="466" t="str">
        <f>IF(AN112="","",VLOOKUP(AN112,'シフト記号表（勤務時間帯）'!$C$6:$U$35,19,FALSE))</f>
        <v/>
      </c>
      <c r="AO114" s="467" t="str">
        <f>IF(AO112="","",VLOOKUP(AO112,'シフト記号表（勤務時間帯）'!$C$6:$U$35,19,FALSE))</f>
        <v/>
      </c>
      <c r="AP114" s="467" t="str">
        <f>IF(AP112="","",VLOOKUP(AP112,'シフト記号表（勤務時間帯）'!$C$6:$U$35,19,FALSE))</f>
        <v/>
      </c>
      <c r="AQ114" s="467" t="str">
        <f>IF(AQ112="","",VLOOKUP(AQ112,'シフト記号表（勤務時間帯）'!$C$6:$U$35,19,FALSE))</f>
        <v/>
      </c>
      <c r="AR114" s="467" t="str">
        <f>IF(AR112="","",VLOOKUP(AR112,'シフト記号表（勤務時間帯）'!$C$6:$U$35,19,FALSE))</f>
        <v/>
      </c>
      <c r="AS114" s="467" t="str">
        <f>IF(AS112="","",VLOOKUP(AS112,'シフト記号表（勤務時間帯）'!$C$6:$U$35,19,FALSE))</f>
        <v/>
      </c>
      <c r="AT114" s="468" t="str">
        <f>IF(AT112="","",VLOOKUP(AT112,'シフト記号表（勤務時間帯）'!$C$6:$U$35,19,FALSE))</f>
        <v/>
      </c>
      <c r="AU114" s="466" t="str">
        <f>IF(AU112="","",VLOOKUP(AU112,'シフト記号表（勤務時間帯）'!$C$6:$U$35,19,FALSE))</f>
        <v/>
      </c>
      <c r="AV114" s="467" t="str">
        <f>IF(AV112="","",VLOOKUP(AV112,'シフト記号表（勤務時間帯）'!$C$6:$U$35,19,FALSE))</f>
        <v/>
      </c>
      <c r="AW114" s="467" t="str">
        <f>IF(AW112="","",VLOOKUP(AW112,'シフト記号表（勤務時間帯）'!$C$6:$U$35,19,FALSE))</f>
        <v/>
      </c>
      <c r="AX114" s="1146">
        <f>IF($BB$3="４週",SUM(S114:AT114),IF($BB$3="暦月",SUM(S114:AW114),""))</f>
        <v>0</v>
      </c>
      <c r="AY114" s="1147"/>
      <c r="AZ114" s="1148">
        <f>IF($BB$3="４週",AX114/4,IF($BB$3="暦月",'【標準様式1】勤務形態一覧（100名）'!AX114/('【標準様式1】勤務形態一覧（100名）'!$BB$8/7),""))</f>
        <v>0</v>
      </c>
      <c r="BA114" s="1149"/>
      <c r="BB114" s="1192"/>
      <c r="BC114" s="1096"/>
      <c r="BD114" s="1096"/>
      <c r="BE114" s="1096"/>
      <c r="BF114" s="1097"/>
    </row>
    <row r="115" spans="2:58" ht="20.25" customHeight="1" x14ac:dyDescent="0.3">
      <c r="B115" s="1176">
        <f>B112+1</f>
        <v>32</v>
      </c>
      <c r="C115" s="1178"/>
      <c r="D115" s="1179"/>
      <c r="E115" s="1180"/>
      <c r="F115" s="469"/>
      <c r="G115" s="1082"/>
      <c r="H115" s="1085"/>
      <c r="I115" s="1086"/>
      <c r="J115" s="1086"/>
      <c r="K115" s="1087"/>
      <c r="L115" s="1089"/>
      <c r="M115" s="1090"/>
      <c r="N115" s="1090"/>
      <c r="O115" s="1091"/>
      <c r="P115" s="1098" t="s">
        <v>215</v>
      </c>
      <c r="Q115" s="1099"/>
      <c r="R115" s="1100"/>
      <c r="S115" s="512"/>
      <c r="T115" s="513"/>
      <c r="U115" s="513"/>
      <c r="V115" s="513"/>
      <c r="W115" s="513"/>
      <c r="X115" s="513"/>
      <c r="Y115" s="514"/>
      <c r="Z115" s="512"/>
      <c r="AA115" s="513"/>
      <c r="AB115" s="513"/>
      <c r="AC115" s="513"/>
      <c r="AD115" s="513"/>
      <c r="AE115" s="513"/>
      <c r="AF115" s="514"/>
      <c r="AG115" s="512"/>
      <c r="AH115" s="513"/>
      <c r="AI115" s="513"/>
      <c r="AJ115" s="513"/>
      <c r="AK115" s="513"/>
      <c r="AL115" s="513"/>
      <c r="AM115" s="514"/>
      <c r="AN115" s="512"/>
      <c r="AO115" s="513"/>
      <c r="AP115" s="513"/>
      <c r="AQ115" s="513"/>
      <c r="AR115" s="513"/>
      <c r="AS115" s="513"/>
      <c r="AT115" s="514"/>
      <c r="AU115" s="512"/>
      <c r="AV115" s="513"/>
      <c r="AW115" s="513"/>
      <c r="AX115" s="1295"/>
      <c r="AY115" s="1296"/>
      <c r="AZ115" s="1297"/>
      <c r="BA115" s="1298"/>
      <c r="BB115" s="1131"/>
      <c r="BC115" s="1090"/>
      <c r="BD115" s="1090"/>
      <c r="BE115" s="1090"/>
      <c r="BF115" s="1091"/>
    </row>
    <row r="116" spans="2:58" ht="20.25" customHeight="1" x14ac:dyDescent="0.3">
      <c r="B116" s="1176"/>
      <c r="C116" s="1181"/>
      <c r="D116" s="1182"/>
      <c r="E116" s="1183"/>
      <c r="F116" s="461"/>
      <c r="G116" s="1083"/>
      <c r="H116" s="1088"/>
      <c r="I116" s="1086"/>
      <c r="J116" s="1086"/>
      <c r="K116" s="1087"/>
      <c r="L116" s="1092"/>
      <c r="M116" s="1093"/>
      <c r="N116" s="1093"/>
      <c r="O116" s="1094"/>
      <c r="P116" s="1136" t="s">
        <v>216</v>
      </c>
      <c r="Q116" s="1137"/>
      <c r="R116" s="1138"/>
      <c r="S116" s="462" t="str">
        <f>IF(S115="","",VLOOKUP(S115,'シフト記号表（勤務時間帯）'!$C$6:$K$35,9,FALSE))</f>
        <v/>
      </c>
      <c r="T116" s="463" t="str">
        <f>IF(T115="","",VLOOKUP(T115,'シフト記号表（勤務時間帯）'!$C$6:$K$35,9,FALSE))</f>
        <v/>
      </c>
      <c r="U116" s="463" t="str">
        <f>IF(U115="","",VLOOKUP(U115,'シフト記号表（勤務時間帯）'!$C$6:$K$35,9,FALSE))</f>
        <v/>
      </c>
      <c r="V116" s="463" t="str">
        <f>IF(V115="","",VLOOKUP(V115,'シフト記号表（勤務時間帯）'!$C$6:$K$35,9,FALSE))</f>
        <v/>
      </c>
      <c r="W116" s="463" t="str">
        <f>IF(W115="","",VLOOKUP(W115,'シフト記号表（勤務時間帯）'!$C$6:$K$35,9,FALSE))</f>
        <v/>
      </c>
      <c r="X116" s="463" t="str">
        <f>IF(X115="","",VLOOKUP(X115,'シフト記号表（勤務時間帯）'!$C$6:$K$35,9,FALSE))</f>
        <v/>
      </c>
      <c r="Y116" s="464" t="str">
        <f>IF(Y115="","",VLOOKUP(Y115,'シフト記号表（勤務時間帯）'!$C$6:$K$35,9,FALSE))</f>
        <v/>
      </c>
      <c r="Z116" s="462" t="str">
        <f>IF(Z115="","",VLOOKUP(Z115,'シフト記号表（勤務時間帯）'!$C$6:$K$35,9,FALSE))</f>
        <v/>
      </c>
      <c r="AA116" s="463" t="str">
        <f>IF(AA115="","",VLOOKUP(AA115,'シフト記号表（勤務時間帯）'!$C$6:$K$35,9,FALSE))</f>
        <v/>
      </c>
      <c r="AB116" s="463" t="str">
        <f>IF(AB115="","",VLOOKUP(AB115,'シフト記号表（勤務時間帯）'!$C$6:$K$35,9,FALSE))</f>
        <v/>
      </c>
      <c r="AC116" s="463" t="str">
        <f>IF(AC115="","",VLOOKUP(AC115,'シフト記号表（勤務時間帯）'!$C$6:$K$35,9,FALSE))</f>
        <v/>
      </c>
      <c r="AD116" s="463" t="str">
        <f>IF(AD115="","",VLOOKUP(AD115,'シフト記号表（勤務時間帯）'!$C$6:$K$35,9,FALSE))</f>
        <v/>
      </c>
      <c r="AE116" s="463" t="str">
        <f>IF(AE115="","",VLOOKUP(AE115,'シフト記号表（勤務時間帯）'!$C$6:$K$35,9,FALSE))</f>
        <v/>
      </c>
      <c r="AF116" s="464" t="str">
        <f>IF(AF115="","",VLOOKUP(AF115,'シフト記号表（勤務時間帯）'!$C$6:$K$35,9,FALSE))</f>
        <v/>
      </c>
      <c r="AG116" s="462" t="str">
        <f>IF(AG115="","",VLOOKUP(AG115,'シフト記号表（勤務時間帯）'!$C$6:$K$35,9,FALSE))</f>
        <v/>
      </c>
      <c r="AH116" s="463" t="str">
        <f>IF(AH115="","",VLOOKUP(AH115,'シフト記号表（勤務時間帯）'!$C$6:$K$35,9,FALSE))</f>
        <v/>
      </c>
      <c r="AI116" s="463" t="str">
        <f>IF(AI115="","",VLOOKUP(AI115,'シフト記号表（勤務時間帯）'!$C$6:$K$35,9,FALSE))</f>
        <v/>
      </c>
      <c r="AJ116" s="463" t="str">
        <f>IF(AJ115="","",VLOOKUP(AJ115,'シフト記号表（勤務時間帯）'!$C$6:$K$35,9,FALSE))</f>
        <v/>
      </c>
      <c r="AK116" s="463" t="str">
        <f>IF(AK115="","",VLOOKUP(AK115,'シフト記号表（勤務時間帯）'!$C$6:$K$35,9,FALSE))</f>
        <v/>
      </c>
      <c r="AL116" s="463" t="str">
        <f>IF(AL115="","",VLOOKUP(AL115,'シフト記号表（勤務時間帯）'!$C$6:$K$35,9,FALSE))</f>
        <v/>
      </c>
      <c r="AM116" s="464" t="str">
        <f>IF(AM115="","",VLOOKUP(AM115,'シフト記号表（勤務時間帯）'!$C$6:$K$35,9,FALSE))</f>
        <v/>
      </c>
      <c r="AN116" s="462" t="str">
        <f>IF(AN115="","",VLOOKUP(AN115,'シフト記号表（勤務時間帯）'!$C$6:$K$35,9,FALSE))</f>
        <v/>
      </c>
      <c r="AO116" s="463" t="str">
        <f>IF(AO115="","",VLOOKUP(AO115,'シフト記号表（勤務時間帯）'!$C$6:$K$35,9,FALSE))</f>
        <v/>
      </c>
      <c r="AP116" s="463" t="str">
        <f>IF(AP115="","",VLOOKUP(AP115,'シフト記号表（勤務時間帯）'!$C$6:$K$35,9,FALSE))</f>
        <v/>
      </c>
      <c r="AQ116" s="463" t="str">
        <f>IF(AQ115="","",VLOOKUP(AQ115,'シフト記号表（勤務時間帯）'!$C$6:$K$35,9,FALSE))</f>
        <v/>
      </c>
      <c r="AR116" s="463" t="str">
        <f>IF(AR115="","",VLOOKUP(AR115,'シフト記号表（勤務時間帯）'!$C$6:$K$35,9,FALSE))</f>
        <v/>
      </c>
      <c r="AS116" s="463" t="str">
        <f>IF(AS115="","",VLOOKUP(AS115,'シフト記号表（勤務時間帯）'!$C$6:$K$35,9,FALSE))</f>
        <v/>
      </c>
      <c r="AT116" s="464" t="str">
        <f>IF(AT115="","",VLOOKUP(AT115,'シフト記号表（勤務時間帯）'!$C$6:$K$35,9,FALSE))</f>
        <v/>
      </c>
      <c r="AU116" s="462" t="str">
        <f>IF(AU115="","",VLOOKUP(AU115,'シフト記号表（勤務時間帯）'!$C$6:$K$35,9,FALSE))</f>
        <v/>
      </c>
      <c r="AV116" s="463" t="str">
        <f>IF(AV115="","",VLOOKUP(AV115,'シフト記号表（勤務時間帯）'!$C$6:$K$35,9,FALSE))</f>
        <v/>
      </c>
      <c r="AW116" s="463" t="str">
        <f>IF(AW115="","",VLOOKUP(AW115,'シフト記号表（勤務時間帯）'!$C$6:$K$35,9,FALSE))</f>
        <v/>
      </c>
      <c r="AX116" s="1139">
        <f>IF($BB$3="４週",SUM(S116:AT116),IF($BB$3="暦月",SUM(S116:AW116),""))</f>
        <v>0</v>
      </c>
      <c r="AY116" s="1140"/>
      <c r="AZ116" s="1141">
        <f>IF($BB$3="４週",AX116/4,IF($BB$3="暦月",'【標準様式1】勤務形態一覧（100名）'!AX116/('【標準様式1】勤務形態一覧（100名）'!$BB$8/7),""))</f>
        <v>0</v>
      </c>
      <c r="BA116" s="1142"/>
      <c r="BB116" s="1132"/>
      <c r="BC116" s="1093"/>
      <c r="BD116" s="1093"/>
      <c r="BE116" s="1093"/>
      <c r="BF116" s="1094"/>
    </row>
    <row r="117" spans="2:58" ht="20.25" customHeight="1" x14ac:dyDescent="0.3">
      <c r="B117" s="1176"/>
      <c r="C117" s="1184"/>
      <c r="D117" s="1185"/>
      <c r="E117" s="1186"/>
      <c r="F117" s="515">
        <f>C115</f>
        <v>0</v>
      </c>
      <c r="G117" s="1084"/>
      <c r="H117" s="1088"/>
      <c r="I117" s="1086"/>
      <c r="J117" s="1086"/>
      <c r="K117" s="1087"/>
      <c r="L117" s="1095"/>
      <c r="M117" s="1096"/>
      <c r="N117" s="1096"/>
      <c r="O117" s="1097"/>
      <c r="P117" s="1173" t="s">
        <v>217</v>
      </c>
      <c r="Q117" s="1174"/>
      <c r="R117" s="1175"/>
      <c r="S117" s="466" t="str">
        <f>IF(S115="","",VLOOKUP(S115,'シフト記号表（勤務時間帯）'!$C$6:$U$35,19,FALSE))</f>
        <v/>
      </c>
      <c r="T117" s="467" t="str">
        <f>IF(T115="","",VLOOKUP(T115,'シフト記号表（勤務時間帯）'!$C$6:$U$35,19,FALSE))</f>
        <v/>
      </c>
      <c r="U117" s="467" t="str">
        <f>IF(U115="","",VLOOKUP(U115,'シフト記号表（勤務時間帯）'!$C$6:$U$35,19,FALSE))</f>
        <v/>
      </c>
      <c r="V117" s="467" t="str">
        <f>IF(V115="","",VLOOKUP(V115,'シフト記号表（勤務時間帯）'!$C$6:$U$35,19,FALSE))</f>
        <v/>
      </c>
      <c r="W117" s="467" t="str">
        <f>IF(W115="","",VLOOKUP(W115,'シフト記号表（勤務時間帯）'!$C$6:$U$35,19,FALSE))</f>
        <v/>
      </c>
      <c r="X117" s="467" t="str">
        <f>IF(X115="","",VLOOKUP(X115,'シフト記号表（勤務時間帯）'!$C$6:$U$35,19,FALSE))</f>
        <v/>
      </c>
      <c r="Y117" s="468" t="str">
        <f>IF(Y115="","",VLOOKUP(Y115,'シフト記号表（勤務時間帯）'!$C$6:$U$35,19,FALSE))</f>
        <v/>
      </c>
      <c r="Z117" s="466" t="str">
        <f>IF(Z115="","",VLOOKUP(Z115,'シフト記号表（勤務時間帯）'!$C$6:$U$35,19,FALSE))</f>
        <v/>
      </c>
      <c r="AA117" s="467" t="str">
        <f>IF(AA115="","",VLOOKUP(AA115,'シフト記号表（勤務時間帯）'!$C$6:$U$35,19,FALSE))</f>
        <v/>
      </c>
      <c r="AB117" s="467" t="str">
        <f>IF(AB115="","",VLOOKUP(AB115,'シフト記号表（勤務時間帯）'!$C$6:$U$35,19,FALSE))</f>
        <v/>
      </c>
      <c r="AC117" s="467" t="str">
        <f>IF(AC115="","",VLOOKUP(AC115,'シフト記号表（勤務時間帯）'!$C$6:$U$35,19,FALSE))</f>
        <v/>
      </c>
      <c r="AD117" s="467" t="str">
        <f>IF(AD115="","",VLOOKUP(AD115,'シフト記号表（勤務時間帯）'!$C$6:$U$35,19,FALSE))</f>
        <v/>
      </c>
      <c r="AE117" s="467" t="str">
        <f>IF(AE115="","",VLOOKUP(AE115,'シフト記号表（勤務時間帯）'!$C$6:$U$35,19,FALSE))</f>
        <v/>
      </c>
      <c r="AF117" s="468" t="str">
        <f>IF(AF115="","",VLOOKUP(AF115,'シフト記号表（勤務時間帯）'!$C$6:$U$35,19,FALSE))</f>
        <v/>
      </c>
      <c r="AG117" s="466" t="str">
        <f>IF(AG115="","",VLOOKUP(AG115,'シフト記号表（勤務時間帯）'!$C$6:$U$35,19,FALSE))</f>
        <v/>
      </c>
      <c r="AH117" s="467" t="str">
        <f>IF(AH115="","",VLOOKUP(AH115,'シフト記号表（勤務時間帯）'!$C$6:$U$35,19,FALSE))</f>
        <v/>
      </c>
      <c r="AI117" s="467" t="str">
        <f>IF(AI115="","",VLOOKUP(AI115,'シフト記号表（勤務時間帯）'!$C$6:$U$35,19,FALSE))</f>
        <v/>
      </c>
      <c r="AJ117" s="467" t="str">
        <f>IF(AJ115="","",VLOOKUP(AJ115,'シフト記号表（勤務時間帯）'!$C$6:$U$35,19,FALSE))</f>
        <v/>
      </c>
      <c r="AK117" s="467" t="str">
        <f>IF(AK115="","",VLOOKUP(AK115,'シフト記号表（勤務時間帯）'!$C$6:$U$35,19,FALSE))</f>
        <v/>
      </c>
      <c r="AL117" s="467" t="str">
        <f>IF(AL115="","",VLOOKUP(AL115,'シフト記号表（勤務時間帯）'!$C$6:$U$35,19,FALSE))</f>
        <v/>
      </c>
      <c r="AM117" s="468" t="str">
        <f>IF(AM115="","",VLOOKUP(AM115,'シフト記号表（勤務時間帯）'!$C$6:$U$35,19,FALSE))</f>
        <v/>
      </c>
      <c r="AN117" s="466" t="str">
        <f>IF(AN115="","",VLOOKUP(AN115,'シフト記号表（勤務時間帯）'!$C$6:$U$35,19,FALSE))</f>
        <v/>
      </c>
      <c r="AO117" s="467" t="str">
        <f>IF(AO115="","",VLOOKUP(AO115,'シフト記号表（勤務時間帯）'!$C$6:$U$35,19,FALSE))</f>
        <v/>
      </c>
      <c r="AP117" s="467" t="str">
        <f>IF(AP115="","",VLOOKUP(AP115,'シフト記号表（勤務時間帯）'!$C$6:$U$35,19,FALSE))</f>
        <v/>
      </c>
      <c r="AQ117" s="467" t="str">
        <f>IF(AQ115="","",VLOOKUP(AQ115,'シフト記号表（勤務時間帯）'!$C$6:$U$35,19,FALSE))</f>
        <v/>
      </c>
      <c r="AR117" s="467" t="str">
        <f>IF(AR115="","",VLOOKUP(AR115,'シフト記号表（勤務時間帯）'!$C$6:$U$35,19,FALSE))</f>
        <v/>
      </c>
      <c r="AS117" s="467" t="str">
        <f>IF(AS115="","",VLOOKUP(AS115,'シフト記号表（勤務時間帯）'!$C$6:$U$35,19,FALSE))</f>
        <v/>
      </c>
      <c r="AT117" s="468" t="str">
        <f>IF(AT115="","",VLOOKUP(AT115,'シフト記号表（勤務時間帯）'!$C$6:$U$35,19,FALSE))</f>
        <v/>
      </c>
      <c r="AU117" s="466" t="str">
        <f>IF(AU115="","",VLOOKUP(AU115,'シフト記号表（勤務時間帯）'!$C$6:$U$35,19,FALSE))</f>
        <v/>
      </c>
      <c r="AV117" s="467" t="str">
        <f>IF(AV115="","",VLOOKUP(AV115,'シフト記号表（勤務時間帯）'!$C$6:$U$35,19,FALSE))</f>
        <v/>
      </c>
      <c r="AW117" s="467" t="str">
        <f>IF(AW115="","",VLOOKUP(AW115,'シフト記号表（勤務時間帯）'!$C$6:$U$35,19,FALSE))</f>
        <v/>
      </c>
      <c r="AX117" s="1146">
        <f>IF($BB$3="４週",SUM(S117:AT117),IF($BB$3="暦月",SUM(S117:AW117),""))</f>
        <v>0</v>
      </c>
      <c r="AY117" s="1147"/>
      <c r="AZ117" s="1148">
        <f>IF($BB$3="４週",AX117/4,IF($BB$3="暦月",'【標準様式1】勤務形態一覧（100名）'!AX117/('【標準様式1】勤務形態一覧（100名）'!$BB$8/7),""))</f>
        <v>0</v>
      </c>
      <c r="BA117" s="1149"/>
      <c r="BB117" s="1192"/>
      <c r="BC117" s="1096"/>
      <c r="BD117" s="1096"/>
      <c r="BE117" s="1096"/>
      <c r="BF117" s="1097"/>
    </row>
    <row r="118" spans="2:58" ht="20.25" customHeight="1" x14ac:dyDescent="0.3">
      <c r="B118" s="1176">
        <f>B115+1</f>
        <v>33</v>
      </c>
      <c r="C118" s="1178"/>
      <c r="D118" s="1179"/>
      <c r="E118" s="1180"/>
      <c r="F118" s="469"/>
      <c r="G118" s="1082"/>
      <c r="H118" s="1085"/>
      <c r="I118" s="1086"/>
      <c r="J118" s="1086"/>
      <c r="K118" s="1087"/>
      <c r="L118" s="1089"/>
      <c r="M118" s="1090"/>
      <c r="N118" s="1090"/>
      <c r="O118" s="1091"/>
      <c r="P118" s="1098" t="s">
        <v>215</v>
      </c>
      <c r="Q118" s="1099"/>
      <c r="R118" s="1100"/>
      <c r="S118" s="512"/>
      <c r="T118" s="513"/>
      <c r="U118" s="513"/>
      <c r="V118" s="513"/>
      <c r="W118" s="513"/>
      <c r="X118" s="513"/>
      <c r="Y118" s="514"/>
      <c r="Z118" s="512"/>
      <c r="AA118" s="513"/>
      <c r="AB118" s="513"/>
      <c r="AC118" s="513"/>
      <c r="AD118" s="513"/>
      <c r="AE118" s="513"/>
      <c r="AF118" s="514"/>
      <c r="AG118" s="512"/>
      <c r="AH118" s="513"/>
      <c r="AI118" s="513"/>
      <c r="AJ118" s="513"/>
      <c r="AK118" s="513"/>
      <c r="AL118" s="513"/>
      <c r="AM118" s="514"/>
      <c r="AN118" s="512"/>
      <c r="AO118" s="513"/>
      <c r="AP118" s="513"/>
      <c r="AQ118" s="513"/>
      <c r="AR118" s="513"/>
      <c r="AS118" s="513"/>
      <c r="AT118" s="514"/>
      <c r="AU118" s="512"/>
      <c r="AV118" s="513"/>
      <c r="AW118" s="513"/>
      <c r="AX118" s="1295"/>
      <c r="AY118" s="1296"/>
      <c r="AZ118" s="1297"/>
      <c r="BA118" s="1298"/>
      <c r="BB118" s="1131"/>
      <c r="BC118" s="1090"/>
      <c r="BD118" s="1090"/>
      <c r="BE118" s="1090"/>
      <c r="BF118" s="1091"/>
    </row>
    <row r="119" spans="2:58" ht="20.25" customHeight="1" x14ac:dyDescent="0.3">
      <c r="B119" s="1176"/>
      <c r="C119" s="1181"/>
      <c r="D119" s="1182"/>
      <c r="E119" s="1183"/>
      <c r="F119" s="461"/>
      <c r="G119" s="1083"/>
      <c r="H119" s="1088"/>
      <c r="I119" s="1086"/>
      <c r="J119" s="1086"/>
      <c r="K119" s="1087"/>
      <c r="L119" s="1092"/>
      <c r="M119" s="1093"/>
      <c r="N119" s="1093"/>
      <c r="O119" s="1094"/>
      <c r="P119" s="1136" t="s">
        <v>216</v>
      </c>
      <c r="Q119" s="1137"/>
      <c r="R119" s="1138"/>
      <c r="S119" s="462" t="str">
        <f>IF(S118="","",VLOOKUP(S118,'シフト記号表（勤務時間帯）'!$C$6:$K$35,9,FALSE))</f>
        <v/>
      </c>
      <c r="T119" s="463" t="str">
        <f>IF(T118="","",VLOOKUP(T118,'シフト記号表（勤務時間帯）'!$C$6:$K$35,9,FALSE))</f>
        <v/>
      </c>
      <c r="U119" s="463" t="str">
        <f>IF(U118="","",VLOOKUP(U118,'シフト記号表（勤務時間帯）'!$C$6:$K$35,9,FALSE))</f>
        <v/>
      </c>
      <c r="V119" s="463" t="str">
        <f>IF(V118="","",VLOOKUP(V118,'シフト記号表（勤務時間帯）'!$C$6:$K$35,9,FALSE))</f>
        <v/>
      </c>
      <c r="W119" s="463" t="str">
        <f>IF(W118="","",VLOOKUP(W118,'シフト記号表（勤務時間帯）'!$C$6:$K$35,9,FALSE))</f>
        <v/>
      </c>
      <c r="X119" s="463" t="str">
        <f>IF(X118="","",VLOOKUP(X118,'シフト記号表（勤務時間帯）'!$C$6:$K$35,9,FALSE))</f>
        <v/>
      </c>
      <c r="Y119" s="464" t="str">
        <f>IF(Y118="","",VLOOKUP(Y118,'シフト記号表（勤務時間帯）'!$C$6:$K$35,9,FALSE))</f>
        <v/>
      </c>
      <c r="Z119" s="462" t="str">
        <f>IF(Z118="","",VLOOKUP(Z118,'シフト記号表（勤務時間帯）'!$C$6:$K$35,9,FALSE))</f>
        <v/>
      </c>
      <c r="AA119" s="463" t="str">
        <f>IF(AA118="","",VLOOKUP(AA118,'シフト記号表（勤務時間帯）'!$C$6:$K$35,9,FALSE))</f>
        <v/>
      </c>
      <c r="AB119" s="463" t="str">
        <f>IF(AB118="","",VLOOKUP(AB118,'シフト記号表（勤務時間帯）'!$C$6:$K$35,9,FALSE))</f>
        <v/>
      </c>
      <c r="AC119" s="463" t="str">
        <f>IF(AC118="","",VLOOKUP(AC118,'シフト記号表（勤務時間帯）'!$C$6:$K$35,9,FALSE))</f>
        <v/>
      </c>
      <c r="AD119" s="463" t="str">
        <f>IF(AD118="","",VLOOKUP(AD118,'シフト記号表（勤務時間帯）'!$C$6:$K$35,9,FALSE))</f>
        <v/>
      </c>
      <c r="AE119" s="463" t="str">
        <f>IF(AE118="","",VLOOKUP(AE118,'シフト記号表（勤務時間帯）'!$C$6:$K$35,9,FALSE))</f>
        <v/>
      </c>
      <c r="AF119" s="464" t="str">
        <f>IF(AF118="","",VLOOKUP(AF118,'シフト記号表（勤務時間帯）'!$C$6:$K$35,9,FALSE))</f>
        <v/>
      </c>
      <c r="AG119" s="462" t="str">
        <f>IF(AG118="","",VLOOKUP(AG118,'シフト記号表（勤務時間帯）'!$C$6:$K$35,9,FALSE))</f>
        <v/>
      </c>
      <c r="AH119" s="463" t="str">
        <f>IF(AH118="","",VLOOKUP(AH118,'シフト記号表（勤務時間帯）'!$C$6:$K$35,9,FALSE))</f>
        <v/>
      </c>
      <c r="AI119" s="463" t="str">
        <f>IF(AI118="","",VLOOKUP(AI118,'シフト記号表（勤務時間帯）'!$C$6:$K$35,9,FALSE))</f>
        <v/>
      </c>
      <c r="AJ119" s="463" t="str">
        <f>IF(AJ118="","",VLOOKUP(AJ118,'シフト記号表（勤務時間帯）'!$C$6:$K$35,9,FALSE))</f>
        <v/>
      </c>
      <c r="AK119" s="463" t="str">
        <f>IF(AK118="","",VLOOKUP(AK118,'シフト記号表（勤務時間帯）'!$C$6:$K$35,9,FALSE))</f>
        <v/>
      </c>
      <c r="AL119" s="463" t="str">
        <f>IF(AL118="","",VLOOKUP(AL118,'シフト記号表（勤務時間帯）'!$C$6:$K$35,9,FALSE))</f>
        <v/>
      </c>
      <c r="AM119" s="464" t="str">
        <f>IF(AM118="","",VLOOKUP(AM118,'シフト記号表（勤務時間帯）'!$C$6:$K$35,9,FALSE))</f>
        <v/>
      </c>
      <c r="AN119" s="462" t="str">
        <f>IF(AN118="","",VLOOKUP(AN118,'シフト記号表（勤務時間帯）'!$C$6:$K$35,9,FALSE))</f>
        <v/>
      </c>
      <c r="AO119" s="463" t="str">
        <f>IF(AO118="","",VLOOKUP(AO118,'シフト記号表（勤務時間帯）'!$C$6:$K$35,9,FALSE))</f>
        <v/>
      </c>
      <c r="AP119" s="463" t="str">
        <f>IF(AP118="","",VLOOKUP(AP118,'シフト記号表（勤務時間帯）'!$C$6:$K$35,9,FALSE))</f>
        <v/>
      </c>
      <c r="AQ119" s="463" t="str">
        <f>IF(AQ118="","",VLOOKUP(AQ118,'シフト記号表（勤務時間帯）'!$C$6:$K$35,9,FALSE))</f>
        <v/>
      </c>
      <c r="AR119" s="463" t="str">
        <f>IF(AR118="","",VLOOKUP(AR118,'シフト記号表（勤務時間帯）'!$C$6:$K$35,9,FALSE))</f>
        <v/>
      </c>
      <c r="AS119" s="463" t="str">
        <f>IF(AS118="","",VLOOKUP(AS118,'シフト記号表（勤務時間帯）'!$C$6:$K$35,9,FALSE))</f>
        <v/>
      </c>
      <c r="AT119" s="464" t="str">
        <f>IF(AT118="","",VLOOKUP(AT118,'シフト記号表（勤務時間帯）'!$C$6:$K$35,9,FALSE))</f>
        <v/>
      </c>
      <c r="AU119" s="462" t="str">
        <f>IF(AU118="","",VLOOKUP(AU118,'シフト記号表（勤務時間帯）'!$C$6:$K$35,9,FALSE))</f>
        <v/>
      </c>
      <c r="AV119" s="463" t="str">
        <f>IF(AV118="","",VLOOKUP(AV118,'シフト記号表（勤務時間帯）'!$C$6:$K$35,9,FALSE))</f>
        <v/>
      </c>
      <c r="AW119" s="463" t="str">
        <f>IF(AW118="","",VLOOKUP(AW118,'シフト記号表（勤務時間帯）'!$C$6:$K$35,9,FALSE))</f>
        <v/>
      </c>
      <c r="AX119" s="1139">
        <f>IF($BB$3="４週",SUM(S119:AT119),IF($BB$3="暦月",SUM(S119:AW119),""))</f>
        <v>0</v>
      </c>
      <c r="AY119" s="1140"/>
      <c r="AZ119" s="1141">
        <f>IF($BB$3="４週",AX119/4,IF($BB$3="暦月",'【標準様式1】勤務形態一覧（100名）'!AX119/('【標準様式1】勤務形態一覧（100名）'!$BB$8/7),""))</f>
        <v>0</v>
      </c>
      <c r="BA119" s="1142"/>
      <c r="BB119" s="1132"/>
      <c r="BC119" s="1093"/>
      <c r="BD119" s="1093"/>
      <c r="BE119" s="1093"/>
      <c r="BF119" s="1094"/>
    </row>
    <row r="120" spans="2:58" ht="20.25" customHeight="1" x14ac:dyDescent="0.3">
      <c r="B120" s="1176"/>
      <c r="C120" s="1184"/>
      <c r="D120" s="1185"/>
      <c r="E120" s="1186"/>
      <c r="F120" s="515">
        <f>C118</f>
        <v>0</v>
      </c>
      <c r="G120" s="1084"/>
      <c r="H120" s="1088"/>
      <c r="I120" s="1086"/>
      <c r="J120" s="1086"/>
      <c r="K120" s="1087"/>
      <c r="L120" s="1095"/>
      <c r="M120" s="1096"/>
      <c r="N120" s="1096"/>
      <c r="O120" s="1097"/>
      <c r="P120" s="1173" t="s">
        <v>217</v>
      </c>
      <c r="Q120" s="1174"/>
      <c r="R120" s="1175"/>
      <c r="S120" s="466" t="str">
        <f>IF(S118="","",VLOOKUP(S118,'シフト記号表（勤務時間帯）'!$C$6:$U$35,19,FALSE))</f>
        <v/>
      </c>
      <c r="T120" s="467" t="str">
        <f>IF(T118="","",VLOOKUP(T118,'シフト記号表（勤務時間帯）'!$C$6:$U$35,19,FALSE))</f>
        <v/>
      </c>
      <c r="U120" s="467" t="str">
        <f>IF(U118="","",VLOOKUP(U118,'シフト記号表（勤務時間帯）'!$C$6:$U$35,19,FALSE))</f>
        <v/>
      </c>
      <c r="V120" s="467" t="str">
        <f>IF(V118="","",VLOOKUP(V118,'シフト記号表（勤務時間帯）'!$C$6:$U$35,19,FALSE))</f>
        <v/>
      </c>
      <c r="W120" s="467" t="str">
        <f>IF(W118="","",VLOOKUP(W118,'シフト記号表（勤務時間帯）'!$C$6:$U$35,19,FALSE))</f>
        <v/>
      </c>
      <c r="X120" s="467" t="str">
        <f>IF(X118="","",VLOOKUP(X118,'シフト記号表（勤務時間帯）'!$C$6:$U$35,19,FALSE))</f>
        <v/>
      </c>
      <c r="Y120" s="468" t="str">
        <f>IF(Y118="","",VLOOKUP(Y118,'シフト記号表（勤務時間帯）'!$C$6:$U$35,19,FALSE))</f>
        <v/>
      </c>
      <c r="Z120" s="466" t="str">
        <f>IF(Z118="","",VLOOKUP(Z118,'シフト記号表（勤務時間帯）'!$C$6:$U$35,19,FALSE))</f>
        <v/>
      </c>
      <c r="AA120" s="467" t="str">
        <f>IF(AA118="","",VLOOKUP(AA118,'シフト記号表（勤務時間帯）'!$C$6:$U$35,19,FALSE))</f>
        <v/>
      </c>
      <c r="AB120" s="467" t="str">
        <f>IF(AB118="","",VLOOKUP(AB118,'シフト記号表（勤務時間帯）'!$C$6:$U$35,19,FALSE))</f>
        <v/>
      </c>
      <c r="AC120" s="467" t="str">
        <f>IF(AC118="","",VLOOKUP(AC118,'シフト記号表（勤務時間帯）'!$C$6:$U$35,19,FALSE))</f>
        <v/>
      </c>
      <c r="AD120" s="467" t="str">
        <f>IF(AD118="","",VLOOKUP(AD118,'シフト記号表（勤務時間帯）'!$C$6:$U$35,19,FALSE))</f>
        <v/>
      </c>
      <c r="AE120" s="467" t="str">
        <f>IF(AE118="","",VLOOKUP(AE118,'シフト記号表（勤務時間帯）'!$C$6:$U$35,19,FALSE))</f>
        <v/>
      </c>
      <c r="AF120" s="468" t="str">
        <f>IF(AF118="","",VLOOKUP(AF118,'シフト記号表（勤務時間帯）'!$C$6:$U$35,19,FALSE))</f>
        <v/>
      </c>
      <c r="AG120" s="466" t="str">
        <f>IF(AG118="","",VLOOKUP(AG118,'シフト記号表（勤務時間帯）'!$C$6:$U$35,19,FALSE))</f>
        <v/>
      </c>
      <c r="AH120" s="467" t="str">
        <f>IF(AH118="","",VLOOKUP(AH118,'シフト記号表（勤務時間帯）'!$C$6:$U$35,19,FALSE))</f>
        <v/>
      </c>
      <c r="AI120" s="467" t="str">
        <f>IF(AI118="","",VLOOKUP(AI118,'シフト記号表（勤務時間帯）'!$C$6:$U$35,19,FALSE))</f>
        <v/>
      </c>
      <c r="AJ120" s="467" t="str">
        <f>IF(AJ118="","",VLOOKUP(AJ118,'シフト記号表（勤務時間帯）'!$C$6:$U$35,19,FALSE))</f>
        <v/>
      </c>
      <c r="AK120" s="467" t="str">
        <f>IF(AK118="","",VLOOKUP(AK118,'シフト記号表（勤務時間帯）'!$C$6:$U$35,19,FALSE))</f>
        <v/>
      </c>
      <c r="AL120" s="467" t="str">
        <f>IF(AL118="","",VLOOKUP(AL118,'シフト記号表（勤務時間帯）'!$C$6:$U$35,19,FALSE))</f>
        <v/>
      </c>
      <c r="AM120" s="468" t="str">
        <f>IF(AM118="","",VLOOKUP(AM118,'シフト記号表（勤務時間帯）'!$C$6:$U$35,19,FALSE))</f>
        <v/>
      </c>
      <c r="AN120" s="466" t="str">
        <f>IF(AN118="","",VLOOKUP(AN118,'シフト記号表（勤務時間帯）'!$C$6:$U$35,19,FALSE))</f>
        <v/>
      </c>
      <c r="AO120" s="467" t="str">
        <f>IF(AO118="","",VLOOKUP(AO118,'シフト記号表（勤務時間帯）'!$C$6:$U$35,19,FALSE))</f>
        <v/>
      </c>
      <c r="AP120" s="467" t="str">
        <f>IF(AP118="","",VLOOKUP(AP118,'シフト記号表（勤務時間帯）'!$C$6:$U$35,19,FALSE))</f>
        <v/>
      </c>
      <c r="AQ120" s="467" t="str">
        <f>IF(AQ118="","",VLOOKUP(AQ118,'シフト記号表（勤務時間帯）'!$C$6:$U$35,19,FALSE))</f>
        <v/>
      </c>
      <c r="AR120" s="467" t="str">
        <f>IF(AR118="","",VLOOKUP(AR118,'シフト記号表（勤務時間帯）'!$C$6:$U$35,19,FALSE))</f>
        <v/>
      </c>
      <c r="AS120" s="467" t="str">
        <f>IF(AS118="","",VLOOKUP(AS118,'シフト記号表（勤務時間帯）'!$C$6:$U$35,19,FALSE))</f>
        <v/>
      </c>
      <c r="AT120" s="468" t="str">
        <f>IF(AT118="","",VLOOKUP(AT118,'シフト記号表（勤務時間帯）'!$C$6:$U$35,19,FALSE))</f>
        <v/>
      </c>
      <c r="AU120" s="466" t="str">
        <f>IF(AU118="","",VLOOKUP(AU118,'シフト記号表（勤務時間帯）'!$C$6:$U$35,19,FALSE))</f>
        <v/>
      </c>
      <c r="AV120" s="467" t="str">
        <f>IF(AV118="","",VLOOKUP(AV118,'シフト記号表（勤務時間帯）'!$C$6:$U$35,19,FALSE))</f>
        <v/>
      </c>
      <c r="AW120" s="467" t="str">
        <f>IF(AW118="","",VLOOKUP(AW118,'シフト記号表（勤務時間帯）'!$C$6:$U$35,19,FALSE))</f>
        <v/>
      </c>
      <c r="AX120" s="1146">
        <f>IF($BB$3="４週",SUM(S120:AT120),IF($BB$3="暦月",SUM(S120:AW120),""))</f>
        <v>0</v>
      </c>
      <c r="AY120" s="1147"/>
      <c r="AZ120" s="1148">
        <f>IF($BB$3="４週",AX120/4,IF($BB$3="暦月",'【標準様式1】勤務形態一覧（100名）'!AX120/('【標準様式1】勤務形態一覧（100名）'!$BB$8/7),""))</f>
        <v>0</v>
      </c>
      <c r="BA120" s="1149"/>
      <c r="BB120" s="1192"/>
      <c r="BC120" s="1096"/>
      <c r="BD120" s="1096"/>
      <c r="BE120" s="1096"/>
      <c r="BF120" s="1097"/>
    </row>
    <row r="121" spans="2:58" ht="20.25" customHeight="1" x14ac:dyDescent="0.3">
      <c r="B121" s="1176">
        <f>B118+1</f>
        <v>34</v>
      </c>
      <c r="C121" s="1178"/>
      <c r="D121" s="1179"/>
      <c r="E121" s="1180"/>
      <c r="F121" s="469"/>
      <c r="G121" s="1082"/>
      <c r="H121" s="1085"/>
      <c r="I121" s="1086"/>
      <c r="J121" s="1086"/>
      <c r="K121" s="1087"/>
      <c r="L121" s="1089"/>
      <c r="M121" s="1090"/>
      <c r="N121" s="1090"/>
      <c r="O121" s="1091"/>
      <c r="P121" s="1098" t="s">
        <v>215</v>
      </c>
      <c r="Q121" s="1099"/>
      <c r="R121" s="1100"/>
      <c r="S121" s="512"/>
      <c r="T121" s="513"/>
      <c r="U121" s="513"/>
      <c r="V121" s="513"/>
      <c r="W121" s="513"/>
      <c r="X121" s="513"/>
      <c r="Y121" s="514"/>
      <c r="Z121" s="512"/>
      <c r="AA121" s="513"/>
      <c r="AB121" s="513"/>
      <c r="AC121" s="513"/>
      <c r="AD121" s="513"/>
      <c r="AE121" s="513"/>
      <c r="AF121" s="514"/>
      <c r="AG121" s="512"/>
      <c r="AH121" s="513"/>
      <c r="AI121" s="513"/>
      <c r="AJ121" s="513"/>
      <c r="AK121" s="513"/>
      <c r="AL121" s="513"/>
      <c r="AM121" s="514"/>
      <c r="AN121" s="512"/>
      <c r="AO121" s="513"/>
      <c r="AP121" s="513"/>
      <c r="AQ121" s="513"/>
      <c r="AR121" s="513"/>
      <c r="AS121" s="513"/>
      <c r="AT121" s="514"/>
      <c r="AU121" s="512"/>
      <c r="AV121" s="513"/>
      <c r="AW121" s="513"/>
      <c r="AX121" s="1295"/>
      <c r="AY121" s="1296"/>
      <c r="AZ121" s="1297"/>
      <c r="BA121" s="1298"/>
      <c r="BB121" s="1131"/>
      <c r="BC121" s="1090"/>
      <c r="BD121" s="1090"/>
      <c r="BE121" s="1090"/>
      <c r="BF121" s="1091"/>
    </row>
    <row r="122" spans="2:58" ht="20.25" customHeight="1" x14ac:dyDescent="0.3">
      <c r="B122" s="1176"/>
      <c r="C122" s="1181"/>
      <c r="D122" s="1182"/>
      <c r="E122" s="1183"/>
      <c r="F122" s="461"/>
      <c r="G122" s="1083"/>
      <c r="H122" s="1088"/>
      <c r="I122" s="1086"/>
      <c r="J122" s="1086"/>
      <c r="K122" s="1087"/>
      <c r="L122" s="1092"/>
      <c r="M122" s="1093"/>
      <c r="N122" s="1093"/>
      <c r="O122" s="1094"/>
      <c r="P122" s="1136" t="s">
        <v>216</v>
      </c>
      <c r="Q122" s="1137"/>
      <c r="R122" s="1138"/>
      <c r="S122" s="462" t="str">
        <f>IF(S121="","",VLOOKUP(S121,'シフト記号表（勤務時間帯）'!$C$6:$K$35,9,FALSE))</f>
        <v/>
      </c>
      <c r="T122" s="463" t="str">
        <f>IF(T121="","",VLOOKUP(T121,'シフト記号表（勤務時間帯）'!$C$6:$K$35,9,FALSE))</f>
        <v/>
      </c>
      <c r="U122" s="463" t="str">
        <f>IF(U121="","",VLOOKUP(U121,'シフト記号表（勤務時間帯）'!$C$6:$K$35,9,FALSE))</f>
        <v/>
      </c>
      <c r="V122" s="463" t="str">
        <f>IF(V121="","",VLOOKUP(V121,'シフト記号表（勤務時間帯）'!$C$6:$K$35,9,FALSE))</f>
        <v/>
      </c>
      <c r="W122" s="463" t="str">
        <f>IF(W121="","",VLOOKUP(W121,'シフト記号表（勤務時間帯）'!$C$6:$K$35,9,FALSE))</f>
        <v/>
      </c>
      <c r="X122" s="463" t="str">
        <f>IF(X121="","",VLOOKUP(X121,'シフト記号表（勤務時間帯）'!$C$6:$K$35,9,FALSE))</f>
        <v/>
      </c>
      <c r="Y122" s="464" t="str">
        <f>IF(Y121="","",VLOOKUP(Y121,'シフト記号表（勤務時間帯）'!$C$6:$K$35,9,FALSE))</f>
        <v/>
      </c>
      <c r="Z122" s="462" t="str">
        <f>IF(Z121="","",VLOOKUP(Z121,'シフト記号表（勤務時間帯）'!$C$6:$K$35,9,FALSE))</f>
        <v/>
      </c>
      <c r="AA122" s="463" t="str">
        <f>IF(AA121="","",VLOOKUP(AA121,'シフト記号表（勤務時間帯）'!$C$6:$K$35,9,FALSE))</f>
        <v/>
      </c>
      <c r="AB122" s="463" t="str">
        <f>IF(AB121="","",VLOOKUP(AB121,'シフト記号表（勤務時間帯）'!$C$6:$K$35,9,FALSE))</f>
        <v/>
      </c>
      <c r="AC122" s="463" t="str">
        <f>IF(AC121="","",VLOOKUP(AC121,'シフト記号表（勤務時間帯）'!$C$6:$K$35,9,FALSE))</f>
        <v/>
      </c>
      <c r="AD122" s="463" t="str">
        <f>IF(AD121="","",VLOOKUP(AD121,'シフト記号表（勤務時間帯）'!$C$6:$K$35,9,FALSE))</f>
        <v/>
      </c>
      <c r="AE122" s="463" t="str">
        <f>IF(AE121="","",VLOOKUP(AE121,'シフト記号表（勤務時間帯）'!$C$6:$K$35,9,FALSE))</f>
        <v/>
      </c>
      <c r="AF122" s="464" t="str">
        <f>IF(AF121="","",VLOOKUP(AF121,'シフト記号表（勤務時間帯）'!$C$6:$K$35,9,FALSE))</f>
        <v/>
      </c>
      <c r="AG122" s="462" t="str">
        <f>IF(AG121="","",VLOOKUP(AG121,'シフト記号表（勤務時間帯）'!$C$6:$K$35,9,FALSE))</f>
        <v/>
      </c>
      <c r="AH122" s="463" t="str">
        <f>IF(AH121="","",VLOOKUP(AH121,'シフト記号表（勤務時間帯）'!$C$6:$K$35,9,FALSE))</f>
        <v/>
      </c>
      <c r="AI122" s="463" t="str">
        <f>IF(AI121="","",VLOOKUP(AI121,'シフト記号表（勤務時間帯）'!$C$6:$K$35,9,FALSE))</f>
        <v/>
      </c>
      <c r="AJ122" s="463" t="str">
        <f>IF(AJ121="","",VLOOKUP(AJ121,'シフト記号表（勤務時間帯）'!$C$6:$K$35,9,FALSE))</f>
        <v/>
      </c>
      <c r="AK122" s="463" t="str">
        <f>IF(AK121="","",VLOOKUP(AK121,'シフト記号表（勤務時間帯）'!$C$6:$K$35,9,FALSE))</f>
        <v/>
      </c>
      <c r="AL122" s="463" t="str">
        <f>IF(AL121="","",VLOOKUP(AL121,'シフト記号表（勤務時間帯）'!$C$6:$K$35,9,FALSE))</f>
        <v/>
      </c>
      <c r="AM122" s="464" t="str">
        <f>IF(AM121="","",VLOOKUP(AM121,'シフト記号表（勤務時間帯）'!$C$6:$K$35,9,FALSE))</f>
        <v/>
      </c>
      <c r="AN122" s="462" t="str">
        <f>IF(AN121="","",VLOOKUP(AN121,'シフト記号表（勤務時間帯）'!$C$6:$K$35,9,FALSE))</f>
        <v/>
      </c>
      <c r="AO122" s="463" t="str">
        <f>IF(AO121="","",VLOOKUP(AO121,'シフト記号表（勤務時間帯）'!$C$6:$K$35,9,FALSE))</f>
        <v/>
      </c>
      <c r="AP122" s="463" t="str">
        <f>IF(AP121="","",VLOOKUP(AP121,'シフト記号表（勤務時間帯）'!$C$6:$K$35,9,FALSE))</f>
        <v/>
      </c>
      <c r="AQ122" s="463" t="str">
        <f>IF(AQ121="","",VLOOKUP(AQ121,'シフト記号表（勤務時間帯）'!$C$6:$K$35,9,FALSE))</f>
        <v/>
      </c>
      <c r="AR122" s="463" t="str">
        <f>IF(AR121="","",VLOOKUP(AR121,'シフト記号表（勤務時間帯）'!$C$6:$K$35,9,FALSE))</f>
        <v/>
      </c>
      <c r="AS122" s="463" t="str">
        <f>IF(AS121="","",VLOOKUP(AS121,'シフト記号表（勤務時間帯）'!$C$6:$K$35,9,FALSE))</f>
        <v/>
      </c>
      <c r="AT122" s="464" t="str">
        <f>IF(AT121="","",VLOOKUP(AT121,'シフト記号表（勤務時間帯）'!$C$6:$K$35,9,FALSE))</f>
        <v/>
      </c>
      <c r="AU122" s="462" t="str">
        <f>IF(AU121="","",VLOOKUP(AU121,'シフト記号表（勤務時間帯）'!$C$6:$K$35,9,FALSE))</f>
        <v/>
      </c>
      <c r="AV122" s="463" t="str">
        <f>IF(AV121="","",VLOOKUP(AV121,'シフト記号表（勤務時間帯）'!$C$6:$K$35,9,FALSE))</f>
        <v/>
      </c>
      <c r="AW122" s="463" t="str">
        <f>IF(AW121="","",VLOOKUP(AW121,'シフト記号表（勤務時間帯）'!$C$6:$K$35,9,FALSE))</f>
        <v/>
      </c>
      <c r="AX122" s="1139">
        <f>IF($BB$3="４週",SUM(S122:AT122),IF($BB$3="暦月",SUM(S122:AW122),""))</f>
        <v>0</v>
      </c>
      <c r="AY122" s="1140"/>
      <c r="AZ122" s="1141">
        <f>IF($BB$3="４週",AX122/4,IF($BB$3="暦月",'【標準様式1】勤務形態一覧（100名）'!AX122/('【標準様式1】勤務形態一覧（100名）'!$BB$8/7),""))</f>
        <v>0</v>
      </c>
      <c r="BA122" s="1142"/>
      <c r="BB122" s="1132"/>
      <c r="BC122" s="1093"/>
      <c r="BD122" s="1093"/>
      <c r="BE122" s="1093"/>
      <c r="BF122" s="1094"/>
    </row>
    <row r="123" spans="2:58" ht="20.25" customHeight="1" x14ac:dyDescent="0.3">
      <c r="B123" s="1176"/>
      <c r="C123" s="1184"/>
      <c r="D123" s="1185"/>
      <c r="E123" s="1186"/>
      <c r="F123" s="515">
        <f>C121</f>
        <v>0</v>
      </c>
      <c r="G123" s="1084"/>
      <c r="H123" s="1088"/>
      <c r="I123" s="1086"/>
      <c r="J123" s="1086"/>
      <c r="K123" s="1087"/>
      <c r="L123" s="1095"/>
      <c r="M123" s="1096"/>
      <c r="N123" s="1096"/>
      <c r="O123" s="1097"/>
      <c r="P123" s="1173" t="s">
        <v>217</v>
      </c>
      <c r="Q123" s="1174"/>
      <c r="R123" s="1175"/>
      <c r="S123" s="466" t="str">
        <f>IF(S121="","",VLOOKUP(S121,'シフト記号表（勤務時間帯）'!$C$6:$U$35,19,FALSE))</f>
        <v/>
      </c>
      <c r="T123" s="467" t="str">
        <f>IF(T121="","",VLOOKUP(T121,'シフト記号表（勤務時間帯）'!$C$6:$U$35,19,FALSE))</f>
        <v/>
      </c>
      <c r="U123" s="467" t="str">
        <f>IF(U121="","",VLOOKUP(U121,'シフト記号表（勤務時間帯）'!$C$6:$U$35,19,FALSE))</f>
        <v/>
      </c>
      <c r="V123" s="467" t="str">
        <f>IF(V121="","",VLOOKUP(V121,'シフト記号表（勤務時間帯）'!$C$6:$U$35,19,FALSE))</f>
        <v/>
      </c>
      <c r="W123" s="467" t="str">
        <f>IF(W121="","",VLOOKUP(W121,'シフト記号表（勤務時間帯）'!$C$6:$U$35,19,FALSE))</f>
        <v/>
      </c>
      <c r="X123" s="467" t="str">
        <f>IF(X121="","",VLOOKUP(X121,'シフト記号表（勤務時間帯）'!$C$6:$U$35,19,FALSE))</f>
        <v/>
      </c>
      <c r="Y123" s="468" t="str">
        <f>IF(Y121="","",VLOOKUP(Y121,'シフト記号表（勤務時間帯）'!$C$6:$U$35,19,FALSE))</f>
        <v/>
      </c>
      <c r="Z123" s="466" t="str">
        <f>IF(Z121="","",VLOOKUP(Z121,'シフト記号表（勤務時間帯）'!$C$6:$U$35,19,FALSE))</f>
        <v/>
      </c>
      <c r="AA123" s="467" t="str">
        <f>IF(AA121="","",VLOOKUP(AA121,'シフト記号表（勤務時間帯）'!$C$6:$U$35,19,FALSE))</f>
        <v/>
      </c>
      <c r="AB123" s="467" t="str">
        <f>IF(AB121="","",VLOOKUP(AB121,'シフト記号表（勤務時間帯）'!$C$6:$U$35,19,FALSE))</f>
        <v/>
      </c>
      <c r="AC123" s="467" t="str">
        <f>IF(AC121="","",VLOOKUP(AC121,'シフト記号表（勤務時間帯）'!$C$6:$U$35,19,FALSE))</f>
        <v/>
      </c>
      <c r="AD123" s="467" t="str">
        <f>IF(AD121="","",VLOOKUP(AD121,'シフト記号表（勤務時間帯）'!$C$6:$U$35,19,FALSE))</f>
        <v/>
      </c>
      <c r="AE123" s="467" t="str">
        <f>IF(AE121="","",VLOOKUP(AE121,'シフト記号表（勤務時間帯）'!$C$6:$U$35,19,FALSE))</f>
        <v/>
      </c>
      <c r="AF123" s="468" t="str">
        <f>IF(AF121="","",VLOOKUP(AF121,'シフト記号表（勤務時間帯）'!$C$6:$U$35,19,FALSE))</f>
        <v/>
      </c>
      <c r="AG123" s="466" t="str">
        <f>IF(AG121="","",VLOOKUP(AG121,'シフト記号表（勤務時間帯）'!$C$6:$U$35,19,FALSE))</f>
        <v/>
      </c>
      <c r="AH123" s="467" t="str">
        <f>IF(AH121="","",VLOOKUP(AH121,'シフト記号表（勤務時間帯）'!$C$6:$U$35,19,FALSE))</f>
        <v/>
      </c>
      <c r="AI123" s="467" t="str">
        <f>IF(AI121="","",VLOOKUP(AI121,'シフト記号表（勤務時間帯）'!$C$6:$U$35,19,FALSE))</f>
        <v/>
      </c>
      <c r="AJ123" s="467" t="str">
        <f>IF(AJ121="","",VLOOKUP(AJ121,'シフト記号表（勤務時間帯）'!$C$6:$U$35,19,FALSE))</f>
        <v/>
      </c>
      <c r="AK123" s="467" t="str">
        <f>IF(AK121="","",VLOOKUP(AK121,'シフト記号表（勤務時間帯）'!$C$6:$U$35,19,FALSE))</f>
        <v/>
      </c>
      <c r="AL123" s="467" t="str">
        <f>IF(AL121="","",VLOOKUP(AL121,'シフト記号表（勤務時間帯）'!$C$6:$U$35,19,FALSE))</f>
        <v/>
      </c>
      <c r="AM123" s="468" t="str">
        <f>IF(AM121="","",VLOOKUP(AM121,'シフト記号表（勤務時間帯）'!$C$6:$U$35,19,FALSE))</f>
        <v/>
      </c>
      <c r="AN123" s="466" t="str">
        <f>IF(AN121="","",VLOOKUP(AN121,'シフト記号表（勤務時間帯）'!$C$6:$U$35,19,FALSE))</f>
        <v/>
      </c>
      <c r="AO123" s="467" t="str">
        <f>IF(AO121="","",VLOOKUP(AO121,'シフト記号表（勤務時間帯）'!$C$6:$U$35,19,FALSE))</f>
        <v/>
      </c>
      <c r="AP123" s="467" t="str">
        <f>IF(AP121="","",VLOOKUP(AP121,'シフト記号表（勤務時間帯）'!$C$6:$U$35,19,FALSE))</f>
        <v/>
      </c>
      <c r="AQ123" s="467" t="str">
        <f>IF(AQ121="","",VLOOKUP(AQ121,'シフト記号表（勤務時間帯）'!$C$6:$U$35,19,FALSE))</f>
        <v/>
      </c>
      <c r="AR123" s="467" t="str">
        <f>IF(AR121="","",VLOOKUP(AR121,'シフト記号表（勤務時間帯）'!$C$6:$U$35,19,FALSE))</f>
        <v/>
      </c>
      <c r="AS123" s="467" t="str">
        <f>IF(AS121="","",VLOOKUP(AS121,'シフト記号表（勤務時間帯）'!$C$6:$U$35,19,FALSE))</f>
        <v/>
      </c>
      <c r="AT123" s="468" t="str">
        <f>IF(AT121="","",VLOOKUP(AT121,'シフト記号表（勤務時間帯）'!$C$6:$U$35,19,FALSE))</f>
        <v/>
      </c>
      <c r="AU123" s="466" t="str">
        <f>IF(AU121="","",VLOOKUP(AU121,'シフト記号表（勤務時間帯）'!$C$6:$U$35,19,FALSE))</f>
        <v/>
      </c>
      <c r="AV123" s="467" t="str">
        <f>IF(AV121="","",VLOOKUP(AV121,'シフト記号表（勤務時間帯）'!$C$6:$U$35,19,FALSE))</f>
        <v/>
      </c>
      <c r="AW123" s="467" t="str">
        <f>IF(AW121="","",VLOOKUP(AW121,'シフト記号表（勤務時間帯）'!$C$6:$U$35,19,FALSE))</f>
        <v/>
      </c>
      <c r="AX123" s="1146">
        <f>IF($BB$3="４週",SUM(S123:AT123),IF($BB$3="暦月",SUM(S123:AW123),""))</f>
        <v>0</v>
      </c>
      <c r="AY123" s="1147"/>
      <c r="AZ123" s="1148">
        <f>IF($BB$3="４週",AX123/4,IF($BB$3="暦月",'【標準様式1】勤務形態一覧（100名）'!AX123/('【標準様式1】勤務形態一覧（100名）'!$BB$8/7),""))</f>
        <v>0</v>
      </c>
      <c r="BA123" s="1149"/>
      <c r="BB123" s="1192"/>
      <c r="BC123" s="1096"/>
      <c r="BD123" s="1096"/>
      <c r="BE123" s="1096"/>
      <c r="BF123" s="1097"/>
    </row>
    <row r="124" spans="2:58" ht="20.25" customHeight="1" x14ac:dyDescent="0.3">
      <c r="B124" s="1176">
        <f>B121+1</f>
        <v>35</v>
      </c>
      <c r="C124" s="1178"/>
      <c r="D124" s="1179"/>
      <c r="E124" s="1180"/>
      <c r="F124" s="469"/>
      <c r="G124" s="1082"/>
      <c r="H124" s="1085"/>
      <c r="I124" s="1086"/>
      <c r="J124" s="1086"/>
      <c r="K124" s="1087"/>
      <c r="L124" s="1089"/>
      <c r="M124" s="1090"/>
      <c r="N124" s="1090"/>
      <c r="O124" s="1091"/>
      <c r="P124" s="1098" t="s">
        <v>215</v>
      </c>
      <c r="Q124" s="1099"/>
      <c r="R124" s="1100"/>
      <c r="S124" s="512"/>
      <c r="T124" s="513"/>
      <c r="U124" s="513"/>
      <c r="V124" s="513"/>
      <c r="W124" s="513"/>
      <c r="X124" s="513"/>
      <c r="Y124" s="514"/>
      <c r="Z124" s="512"/>
      <c r="AA124" s="513"/>
      <c r="AB124" s="513"/>
      <c r="AC124" s="513"/>
      <c r="AD124" s="513"/>
      <c r="AE124" s="513"/>
      <c r="AF124" s="514"/>
      <c r="AG124" s="512"/>
      <c r="AH124" s="513"/>
      <c r="AI124" s="513"/>
      <c r="AJ124" s="513"/>
      <c r="AK124" s="513"/>
      <c r="AL124" s="513"/>
      <c r="AM124" s="514"/>
      <c r="AN124" s="512"/>
      <c r="AO124" s="513"/>
      <c r="AP124" s="513"/>
      <c r="AQ124" s="513"/>
      <c r="AR124" s="513"/>
      <c r="AS124" s="513"/>
      <c r="AT124" s="514"/>
      <c r="AU124" s="512"/>
      <c r="AV124" s="513"/>
      <c r="AW124" s="513"/>
      <c r="AX124" s="1295"/>
      <c r="AY124" s="1296"/>
      <c r="AZ124" s="1297"/>
      <c r="BA124" s="1298"/>
      <c r="BB124" s="1131"/>
      <c r="BC124" s="1090"/>
      <c r="BD124" s="1090"/>
      <c r="BE124" s="1090"/>
      <c r="BF124" s="1091"/>
    </row>
    <row r="125" spans="2:58" ht="20.25" customHeight="1" x14ac:dyDescent="0.3">
      <c r="B125" s="1176"/>
      <c r="C125" s="1181"/>
      <c r="D125" s="1182"/>
      <c r="E125" s="1183"/>
      <c r="F125" s="461"/>
      <c r="G125" s="1083"/>
      <c r="H125" s="1088"/>
      <c r="I125" s="1086"/>
      <c r="J125" s="1086"/>
      <c r="K125" s="1087"/>
      <c r="L125" s="1092"/>
      <c r="M125" s="1093"/>
      <c r="N125" s="1093"/>
      <c r="O125" s="1094"/>
      <c r="P125" s="1136" t="s">
        <v>216</v>
      </c>
      <c r="Q125" s="1137"/>
      <c r="R125" s="1138"/>
      <c r="S125" s="462" t="str">
        <f>IF(S124="","",VLOOKUP(S124,'シフト記号表（勤務時間帯）'!$C$6:$K$35,9,FALSE))</f>
        <v/>
      </c>
      <c r="T125" s="463" t="str">
        <f>IF(T124="","",VLOOKUP(T124,'シフト記号表（勤務時間帯）'!$C$6:$K$35,9,FALSE))</f>
        <v/>
      </c>
      <c r="U125" s="463" t="str">
        <f>IF(U124="","",VLOOKUP(U124,'シフト記号表（勤務時間帯）'!$C$6:$K$35,9,FALSE))</f>
        <v/>
      </c>
      <c r="V125" s="463" t="str">
        <f>IF(V124="","",VLOOKUP(V124,'シフト記号表（勤務時間帯）'!$C$6:$K$35,9,FALSE))</f>
        <v/>
      </c>
      <c r="W125" s="463" t="str">
        <f>IF(W124="","",VLOOKUP(W124,'シフト記号表（勤務時間帯）'!$C$6:$K$35,9,FALSE))</f>
        <v/>
      </c>
      <c r="X125" s="463" t="str">
        <f>IF(X124="","",VLOOKUP(X124,'シフト記号表（勤務時間帯）'!$C$6:$K$35,9,FALSE))</f>
        <v/>
      </c>
      <c r="Y125" s="464" t="str">
        <f>IF(Y124="","",VLOOKUP(Y124,'シフト記号表（勤務時間帯）'!$C$6:$K$35,9,FALSE))</f>
        <v/>
      </c>
      <c r="Z125" s="462" t="str">
        <f>IF(Z124="","",VLOOKUP(Z124,'シフト記号表（勤務時間帯）'!$C$6:$K$35,9,FALSE))</f>
        <v/>
      </c>
      <c r="AA125" s="463" t="str">
        <f>IF(AA124="","",VLOOKUP(AA124,'シフト記号表（勤務時間帯）'!$C$6:$K$35,9,FALSE))</f>
        <v/>
      </c>
      <c r="AB125" s="463" t="str">
        <f>IF(AB124="","",VLOOKUP(AB124,'シフト記号表（勤務時間帯）'!$C$6:$K$35,9,FALSE))</f>
        <v/>
      </c>
      <c r="AC125" s="463" t="str">
        <f>IF(AC124="","",VLOOKUP(AC124,'シフト記号表（勤務時間帯）'!$C$6:$K$35,9,FALSE))</f>
        <v/>
      </c>
      <c r="AD125" s="463" t="str">
        <f>IF(AD124="","",VLOOKUP(AD124,'シフト記号表（勤務時間帯）'!$C$6:$K$35,9,FALSE))</f>
        <v/>
      </c>
      <c r="AE125" s="463" t="str">
        <f>IF(AE124="","",VLOOKUP(AE124,'シフト記号表（勤務時間帯）'!$C$6:$K$35,9,FALSE))</f>
        <v/>
      </c>
      <c r="AF125" s="464" t="str">
        <f>IF(AF124="","",VLOOKUP(AF124,'シフト記号表（勤務時間帯）'!$C$6:$K$35,9,FALSE))</f>
        <v/>
      </c>
      <c r="AG125" s="462" t="str">
        <f>IF(AG124="","",VLOOKUP(AG124,'シフト記号表（勤務時間帯）'!$C$6:$K$35,9,FALSE))</f>
        <v/>
      </c>
      <c r="AH125" s="463" t="str">
        <f>IF(AH124="","",VLOOKUP(AH124,'シフト記号表（勤務時間帯）'!$C$6:$K$35,9,FALSE))</f>
        <v/>
      </c>
      <c r="AI125" s="463" t="str">
        <f>IF(AI124="","",VLOOKUP(AI124,'シフト記号表（勤務時間帯）'!$C$6:$K$35,9,FALSE))</f>
        <v/>
      </c>
      <c r="AJ125" s="463" t="str">
        <f>IF(AJ124="","",VLOOKUP(AJ124,'シフト記号表（勤務時間帯）'!$C$6:$K$35,9,FALSE))</f>
        <v/>
      </c>
      <c r="AK125" s="463" t="str">
        <f>IF(AK124="","",VLOOKUP(AK124,'シフト記号表（勤務時間帯）'!$C$6:$K$35,9,FALSE))</f>
        <v/>
      </c>
      <c r="AL125" s="463" t="str">
        <f>IF(AL124="","",VLOOKUP(AL124,'シフト記号表（勤務時間帯）'!$C$6:$K$35,9,FALSE))</f>
        <v/>
      </c>
      <c r="AM125" s="464" t="str">
        <f>IF(AM124="","",VLOOKUP(AM124,'シフト記号表（勤務時間帯）'!$C$6:$K$35,9,FALSE))</f>
        <v/>
      </c>
      <c r="AN125" s="462" t="str">
        <f>IF(AN124="","",VLOOKUP(AN124,'シフト記号表（勤務時間帯）'!$C$6:$K$35,9,FALSE))</f>
        <v/>
      </c>
      <c r="AO125" s="463" t="str">
        <f>IF(AO124="","",VLOOKUP(AO124,'シフト記号表（勤務時間帯）'!$C$6:$K$35,9,FALSE))</f>
        <v/>
      </c>
      <c r="AP125" s="463" t="str">
        <f>IF(AP124="","",VLOOKUP(AP124,'シフト記号表（勤務時間帯）'!$C$6:$K$35,9,FALSE))</f>
        <v/>
      </c>
      <c r="AQ125" s="463" t="str">
        <f>IF(AQ124="","",VLOOKUP(AQ124,'シフト記号表（勤務時間帯）'!$C$6:$K$35,9,FALSE))</f>
        <v/>
      </c>
      <c r="AR125" s="463" t="str">
        <f>IF(AR124="","",VLOOKUP(AR124,'シフト記号表（勤務時間帯）'!$C$6:$K$35,9,FALSE))</f>
        <v/>
      </c>
      <c r="AS125" s="463" t="str">
        <f>IF(AS124="","",VLOOKUP(AS124,'シフト記号表（勤務時間帯）'!$C$6:$K$35,9,FALSE))</f>
        <v/>
      </c>
      <c r="AT125" s="464" t="str">
        <f>IF(AT124="","",VLOOKUP(AT124,'シフト記号表（勤務時間帯）'!$C$6:$K$35,9,FALSE))</f>
        <v/>
      </c>
      <c r="AU125" s="462" t="str">
        <f>IF(AU124="","",VLOOKUP(AU124,'シフト記号表（勤務時間帯）'!$C$6:$K$35,9,FALSE))</f>
        <v/>
      </c>
      <c r="AV125" s="463" t="str">
        <f>IF(AV124="","",VLOOKUP(AV124,'シフト記号表（勤務時間帯）'!$C$6:$K$35,9,FALSE))</f>
        <v/>
      </c>
      <c r="AW125" s="463" t="str">
        <f>IF(AW124="","",VLOOKUP(AW124,'シフト記号表（勤務時間帯）'!$C$6:$K$35,9,FALSE))</f>
        <v/>
      </c>
      <c r="AX125" s="1139">
        <f>IF($BB$3="４週",SUM(S125:AT125),IF($BB$3="暦月",SUM(S125:AW125),""))</f>
        <v>0</v>
      </c>
      <c r="AY125" s="1140"/>
      <c r="AZ125" s="1141">
        <f>IF($BB$3="４週",AX125/4,IF($BB$3="暦月",'【標準様式1】勤務形態一覧（100名）'!AX125/('【標準様式1】勤務形態一覧（100名）'!$BB$8/7),""))</f>
        <v>0</v>
      </c>
      <c r="BA125" s="1142"/>
      <c r="BB125" s="1132"/>
      <c r="BC125" s="1093"/>
      <c r="BD125" s="1093"/>
      <c r="BE125" s="1093"/>
      <c r="BF125" s="1094"/>
    </row>
    <row r="126" spans="2:58" ht="20.25" customHeight="1" x14ac:dyDescent="0.3">
      <c r="B126" s="1176"/>
      <c r="C126" s="1184"/>
      <c r="D126" s="1185"/>
      <c r="E126" s="1186"/>
      <c r="F126" s="515">
        <f>C124</f>
        <v>0</v>
      </c>
      <c r="G126" s="1084"/>
      <c r="H126" s="1088"/>
      <c r="I126" s="1086"/>
      <c r="J126" s="1086"/>
      <c r="K126" s="1087"/>
      <c r="L126" s="1095"/>
      <c r="M126" s="1096"/>
      <c r="N126" s="1096"/>
      <c r="O126" s="1097"/>
      <c r="P126" s="1173" t="s">
        <v>217</v>
      </c>
      <c r="Q126" s="1174"/>
      <c r="R126" s="1175"/>
      <c r="S126" s="466" t="str">
        <f>IF(S124="","",VLOOKUP(S124,'シフト記号表（勤務時間帯）'!$C$6:$U$35,19,FALSE))</f>
        <v/>
      </c>
      <c r="T126" s="467" t="str">
        <f>IF(T124="","",VLOOKUP(T124,'シフト記号表（勤務時間帯）'!$C$6:$U$35,19,FALSE))</f>
        <v/>
      </c>
      <c r="U126" s="467" t="str">
        <f>IF(U124="","",VLOOKUP(U124,'シフト記号表（勤務時間帯）'!$C$6:$U$35,19,FALSE))</f>
        <v/>
      </c>
      <c r="V126" s="467" t="str">
        <f>IF(V124="","",VLOOKUP(V124,'シフト記号表（勤務時間帯）'!$C$6:$U$35,19,FALSE))</f>
        <v/>
      </c>
      <c r="W126" s="467" t="str">
        <f>IF(W124="","",VLOOKUP(W124,'シフト記号表（勤務時間帯）'!$C$6:$U$35,19,FALSE))</f>
        <v/>
      </c>
      <c r="X126" s="467" t="str">
        <f>IF(X124="","",VLOOKUP(X124,'シフト記号表（勤務時間帯）'!$C$6:$U$35,19,FALSE))</f>
        <v/>
      </c>
      <c r="Y126" s="468" t="str">
        <f>IF(Y124="","",VLOOKUP(Y124,'シフト記号表（勤務時間帯）'!$C$6:$U$35,19,FALSE))</f>
        <v/>
      </c>
      <c r="Z126" s="466" t="str">
        <f>IF(Z124="","",VLOOKUP(Z124,'シフト記号表（勤務時間帯）'!$C$6:$U$35,19,FALSE))</f>
        <v/>
      </c>
      <c r="AA126" s="467" t="str">
        <f>IF(AA124="","",VLOOKUP(AA124,'シフト記号表（勤務時間帯）'!$C$6:$U$35,19,FALSE))</f>
        <v/>
      </c>
      <c r="AB126" s="467" t="str">
        <f>IF(AB124="","",VLOOKUP(AB124,'シフト記号表（勤務時間帯）'!$C$6:$U$35,19,FALSE))</f>
        <v/>
      </c>
      <c r="AC126" s="467" t="str">
        <f>IF(AC124="","",VLOOKUP(AC124,'シフト記号表（勤務時間帯）'!$C$6:$U$35,19,FALSE))</f>
        <v/>
      </c>
      <c r="AD126" s="467" t="str">
        <f>IF(AD124="","",VLOOKUP(AD124,'シフト記号表（勤務時間帯）'!$C$6:$U$35,19,FALSE))</f>
        <v/>
      </c>
      <c r="AE126" s="467" t="str">
        <f>IF(AE124="","",VLOOKUP(AE124,'シフト記号表（勤務時間帯）'!$C$6:$U$35,19,FALSE))</f>
        <v/>
      </c>
      <c r="AF126" s="468" t="str">
        <f>IF(AF124="","",VLOOKUP(AF124,'シフト記号表（勤務時間帯）'!$C$6:$U$35,19,FALSE))</f>
        <v/>
      </c>
      <c r="AG126" s="466" t="str">
        <f>IF(AG124="","",VLOOKUP(AG124,'シフト記号表（勤務時間帯）'!$C$6:$U$35,19,FALSE))</f>
        <v/>
      </c>
      <c r="AH126" s="467" t="str">
        <f>IF(AH124="","",VLOOKUP(AH124,'シフト記号表（勤務時間帯）'!$C$6:$U$35,19,FALSE))</f>
        <v/>
      </c>
      <c r="AI126" s="467" t="str">
        <f>IF(AI124="","",VLOOKUP(AI124,'シフト記号表（勤務時間帯）'!$C$6:$U$35,19,FALSE))</f>
        <v/>
      </c>
      <c r="AJ126" s="467" t="str">
        <f>IF(AJ124="","",VLOOKUP(AJ124,'シフト記号表（勤務時間帯）'!$C$6:$U$35,19,FALSE))</f>
        <v/>
      </c>
      <c r="AK126" s="467" t="str">
        <f>IF(AK124="","",VLOOKUP(AK124,'シフト記号表（勤務時間帯）'!$C$6:$U$35,19,FALSE))</f>
        <v/>
      </c>
      <c r="AL126" s="467" t="str">
        <f>IF(AL124="","",VLOOKUP(AL124,'シフト記号表（勤務時間帯）'!$C$6:$U$35,19,FALSE))</f>
        <v/>
      </c>
      <c r="AM126" s="468" t="str">
        <f>IF(AM124="","",VLOOKUP(AM124,'シフト記号表（勤務時間帯）'!$C$6:$U$35,19,FALSE))</f>
        <v/>
      </c>
      <c r="AN126" s="466" t="str">
        <f>IF(AN124="","",VLOOKUP(AN124,'シフト記号表（勤務時間帯）'!$C$6:$U$35,19,FALSE))</f>
        <v/>
      </c>
      <c r="AO126" s="467" t="str">
        <f>IF(AO124="","",VLOOKUP(AO124,'シフト記号表（勤務時間帯）'!$C$6:$U$35,19,FALSE))</f>
        <v/>
      </c>
      <c r="AP126" s="467" t="str">
        <f>IF(AP124="","",VLOOKUP(AP124,'シフト記号表（勤務時間帯）'!$C$6:$U$35,19,FALSE))</f>
        <v/>
      </c>
      <c r="AQ126" s="467" t="str">
        <f>IF(AQ124="","",VLOOKUP(AQ124,'シフト記号表（勤務時間帯）'!$C$6:$U$35,19,FALSE))</f>
        <v/>
      </c>
      <c r="AR126" s="467" t="str">
        <f>IF(AR124="","",VLOOKUP(AR124,'シフト記号表（勤務時間帯）'!$C$6:$U$35,19,FALSE))</f>
        <v/>
      </c>
      <c r="AS126" s="467" t="str">
        <f>IF(AS124="","",VLOOKUP(AS124,'シフト記号表（勤務時間帯）'!$C$6:$U$35,19,FALSE))</f>
        <v/>
      </c>
      <c r="AT126" s="468" t="str">
        <f>IF(AT124="","",VLOOKUP(AT124,'シフト記号表（勤務時間帯）'!$C$6:$U$35,19,FALSE))</f>
        <v/>
      </c>
      <c r="AU126" s="466" t="str">
        <f>IF(AU124="","",VLOOKUP(AU124,'シフト記号表（勤務時間帯）'!$C$6:$U$35,19,FALSE))</f>
        <v/>
      </c>
      <c r="AV126" s="467" t="str">
        <f>IF(AV124="","",VLOOKUP(AV124,'シフト記号表（勤務時間帯）'!$C$6:$U$35,19,FALSE))</f>
        <v/>
      </c>
      <c r="AW126" s="467" t="str">
        <f>IF(AW124="","",VLOOKUP(AW124,'シフト記号表（勤務時間帯）'!$C$6:$U$35,19,FALSE))</f>
        <v/>
      </c>
      <c r="AX126" s="1146">
        <f>IF($BB$3="４週",SUM(S126:AT126),IF($BB$3="暦月",SUM(S126:AW126),""))</f>
        <v>0</v>
      </c>
      <c r="AY126" s="1147"/>
      <c r="AZ126" s="1148">
        <f>IF($BB$3="４週",AX126/4,IF($BB$3="暦月",'【標準様式1】勤務形態一覧（100名）'!AX126/('【標準様式1】勤務形態一覧（100名）'!$BB$8/7),""))</f>
        <v>0</v>
      </c>
      <c r="BA126" s="1149"/>
      <c r="BB126" s="1192"/>
      <c r="BC126" s="1096"/>
      <c r="BD126" s="1096"/>
      <c r="BE126" s="1096"/>
      <c r="BF126" s="1097"/>
    </row>
    <row r="127" spans="2:58" ht="20.25" customHeight="1" x14ac:dyDescent="0.3">
      <c r="B127" s="1176">
        <f>B124+1</f>
        <v>36</v>
      </c>
      <c r="C127" s="1178"/>
      <c r="D127" s="1179"/>
      <c r="E127" s="1180"/>
      <c r="F127" s="469"/>
      <c r="G127" s="1082"/>
      <c r="H127" s="1085"/>
      <c r="I127" s="1086"/>
      <c r="J127" s="1086"/>
      <c r="K127" s="1087"/>
      <c r="L127" s="1089"/>
      <c r="M127" s="1090"/>
      <c r="N127" s="1090"/>
      <c r="O127" s="1091"/>
      <c r="P127" s="1098" t="s">
        <v>215</v>
      </c>
      <c r="Q127" s="1099"/>
      <c r="R127" s="1100"/>
      <c r="S127" s="512"/>
      <c r="T127" s="513"/>
      <c r="U127" s="513"/>
      <c r="V127" s="513"/>
      <c r="W127" s="513"/>
      <c r="X127" s="513"/>
      <c r="Y127" s="514"/>
      <c r="Z127" s="512"/>
      <c r="AA127" s="513"/>
      <c r="AB127" s="513"/>
      <c r="AC127" s="513"/>
      <c r="AD127" s="513"/>
      <c r="AE127" s="513"/>
      <c r="AF127" s="514"/>
      <c r="AG127" s="512"/>
      <c r="AH127" s="513"/>
      <c r="AI127" s="513"/>
      <c r="AJ127" s="513"/>
      <c r="AK127" s="513"/>
      <c r="AL127" s="513"/>
      <c r="AM127" s="514"/>
      <c r="AN127" s="512"/>
      <c r="AO127" s="513"/>
      <c r="AP127" s="513"/>
      <c r="AQ127" s="513"/>
      <c r="AR127" s="513"/>
      <c r="AS127" s="513"/>
      <c r="AT127" s="514"/>
      <c r="AU127" s="512"/>
      <c r="AV127" s="513"/>
      <c r="AW127" s="513"/>
      <c r="AX127" s="1295"/>
      <c r="AY127" s="1296"/>
      <c r="AZ127" s="1297"/>
      <c r="BA127" s="1298"/>
      <c r="BB127" s="1131"/>
      <c r="BC127" s="1090"/>
      <c r="BD127" s="1090"/>
      <c r="BE127" s="1090"/>
      <c r="BF127" s="1091"/>
    </row>
    <row r="128" spans="2:58" ht="20.25" customHeight="1" x14ac:dyDescent="0.3">
      <c r="B128" s="1176"/>
      <c r="C128" s="1181"/>
      <c r="D128" s="1182"/>
      <c r="E128" s="1183"/>
      <c r="F128" s="461"/>
      <c r="G128" s="1083"/>
      <c r="H128" s="1088"/>
      <c r="I128" s="1086"/>
      <c r="J128" s="1086"/>
      <c r="K128" s="1087"/>
      <c r="L128" s="1092"/>
      <c r="M128" s="1093"/>
      <c r="N128" s="1093"/>
      <c r="O128" s="1094"/>
      <c r="P128" s="1136" t="s">
        <v>216</v>
      </c>
      <c r="Q128" s="1137"/>
      <c r="R128" s="1138"/>
      <c r="S128" s="462" t="str">
        <f>IF(S127="","",VLOOKUP(S127,'シフト記号表（勤務時間帯）'!$C$6:$K$35,9,FALSE))</f>
        <v/>
      </c>
      <c r="T128" s="463" t="str">
        <f>IF(T127="","",VLOOKUP(T127,'シフト記号表（勤務時間帯）'!$C$6:$K$35,9,FALSE))</f>
        <v/>
      </c>
      <c r="U128" s="463" t="str">
        <f>IF(U127="","",VLOOKUP(U127,'シフト記号表（勤務時間帯）'!$C$6:$K$35,9,FALSE))</f>
        <v/>
      </c>
      <c r="V128" s="463" t="str">
        <f>IF(V127="","",VLOOKUP(V127,'シフト記号表（勤務時間帯）'!$C$6:$K$35,9,FALSE))</f>
        <v/>
      </c>
      <c r="W128" s="463" t="str">
        <f>IF(W127="","",VLOOKUP(W127,'シフト記号表（勤務時間帯）'!$C$6:$K$35,9,FALSE))</f>
        <v/>
      </c>
      <c r="X128" s="463" t="str">
        <f>IF(X127="","",VLOOKUP(X127,'シフト記号表（勤務時間帯）'!$C$6:$K$35,9,FALSE))</f>
        <v/>
      </c>
      <c r="Y128" s="464" t="str">
        <f>IF(Y127="","",VLOOKUP(Y127,'シフト記号表（勤務時間帯）'!$C$6:$K$35,9,FALSE))</f>
        <v/>
      </c>
      <c r="Z128" s="462" t="str">
        <f>IF(Z127="","",VLOOKUP(Z127,'シフト記号表（勤務時間帯）'!$C$6:$K$35,9,FALSE))</f>
        <v/>
      </c>
      <c r="AA128" s="463" t="str">
        <f>IF(AA127="","",VLOOKUP(AA127,'シフト記号表（勤務時間帯）'!$C$6:$K$35,9,FALSE))</f>
        <v/>
      </c>
      <c r="AB128" s="463" t="str">
        <f>IF(AB127="","",VLOOKUP(AB127,'シフト記号表（勤務時間帯）'!$C$6:$K$35,9,FALSE))</f>
        <v/>
      </c>
      <c r="AC128" s="463" t="str">
        <f>IF(AC127="","",VLOOKUP(AC127,'シフト記号表（勤務時間帯）'!$C$6:$K$35,9,FALSE))</f>
        <v/>
      </c>
      <c r="AD128" s="463" t="str">
        <f>IF(AD127="","",VLOOKUP(AD127,'シフト記号表（勤務時間帯）'!$C$6:$K$35,9,FALSE))</f>
        <v/>
      </c>
      <c r="AE128" s="463" t="str">
        <f>IF(AE127="","",VLOOKUP(AE127,'シフト記号表（勤務時間帯）'!$C$6:$K$35,9,FALSE))</f>
        <v/>
      </c>
      <c r="AF128" s="464" t="str">
        <f>IF(AF127="","",VLOOKUP(AF127,'シフト記号表（勤務時間帯）'!$C$6:$K$35,9,FALSE))</f>
        <v/>
      </c>
      <c r="AG128" s="462" t="str">
        <f>IF(AG127="","",VLOOKUP(AG127,'シフト記号表（勤務時間帯）'!$C$6:$K$35,9,FALSE))</f>
        <v/>
      </c>
      <c r="AH128" s="463" t="str">
        <f>IF(AH127="","",VLOOKUP(AH127,'シフト記号表（勤務時間帯）'!$C$6:$K$35,9,FALSE))</f>
        <v/>
      </c>
      <c r="AI128" s="463" t="str">
        <f>IF(AI127="","",VLOOKUP(AI127,'シフト記号表（勤務時間帯）'!$C$6:$K$35,9,FALSE))</f>
        <v/>
      </c>
      <c r="AJ128" s="463" t="str">
        <f>IF(AJ127="","",VLOOKUP(AJ127,'シフト記号表（勤務時間帯）'!$C$6:$K$35,9,FALSE))</f>
        <v/>
      </c>
      <c r="AK128" s="463" t="str">
        <f>IF(AK127="","",VLOOKUP(AK127,'シフト記号表（勤務時間帯）'!$C$6:$K$35,9,FALSE))</f>
        <v/>
      </c>
      <c r="AL128" s="463" t="str">
        <f>IF(AL127="","",VLOOKUP(AL127,'シフト記号表（勤務時間帯）'!$C$6:$K$35,9,FALSE))</f>
        <v/>
      </c>
      <c r="AM128" s="464" t="str">
        <f>IF(AM127="","",VLOOKUP(AM127,'シフト記号表（勤務時間帯）'!$C$6:$K$35,9,FALSE))</f>
        <v/>
      </c>
      <c r="AN128" s="462" t="str">
        <f>IF(AN127="","",VLOOKUP(AN127,'シフト記号表（勤務時間帯）'!$C$6:$K$35,9,FALSE))</f>
        <v/>
      </c>
      <c r="AO128" s="463" t="str">
        <f>IF(AO127="","",VLOOKUP(AO127,'シフト記号表（勤務時間帯）'!$C$6:$K$35,9,FALSE))</f>
        <v/>
      </c>
      <c r="AP128" s="463" t="str">
        <f>IF(AP127="","",VLOOKUP(AP127,'シフト記号表（勤務時間帯）'!$C$6:$K$35,9,FALSE))</f>
        <v/>
      </c>
      <c r="AQ128" s="463" t="str">
        <f>IF(AQ127="","",VLOOKUP(AQ127,'シフト記号表（勤務時間帯）'!$C$6:$K$35,9,FALSE))</f>
        <v/>
      </c>
      <c r="AR128" s="463" t="str">
        <f>IF(AR127="","",VLOOKUP(AR127,'シフト記号表（勤務時間帯）'!$C$6:$K$35,9,FALSE))</f>
        <v/>
      </c>
      <c r="AS128" s="463" t="str">
        <f>IF(AS127="","",VLOOKUP(AS127,'シフト記号表（勤務時間帯）'!$C$6:$K$35,9,FALSE))</f>
        <v/>
      </c>
      <c r="AT128" s="464" t="str">
        <f>IF(AT127="","",VLOOKUP(AT127,'シフト記号表（勤務時間帯）'!$C$6:$K$35,9,FALSE))</f>
        <v/>
      </c>
      <c r="AU128" s="462" t="str">
        <f>IF(AU127="","",VLOOKUP(AU127,'シフト記号表（勤務時間帯）'!$C$6:$K$35,9,FALSE))</f>
        <v/>
      </c>
      <c r="AV128" s="463" t="str">
        <f>IF(AV127="","",VLOOKUP(AV127,'シフト記号表（勤務時間帯）'!$C$6:$K$35,9,FALSE))</f>
        <v/>
      </c>
      <c r="AW128" s="463" t="str">
        <f>IF(AW127="","",VLOOKUP(AW127,'シフト記号表（勤務時間帯）'!$C$6:$K$35,9,FALSE))</f>
        <v/>
      </c>
      <c r="AX128" s="1139">
        <f>IF($BB$3="４週",SUM(S128:AT128),IF($BB$3="暦月",SUM(S128:AW128),""))</f>
        <v>0</v>
      </c>
      <c r="AY128" s="1140"/>
      <c r="AZ128" s="1141">
        <f>IF($BB$3="４週",AX128/4,IF($BB$3="暦月",'【標準様式1】勤務形態一覧（100名）'!AX128/('【標準様式1】勤務形態一覧（100名）'!$BB$8/7),""))</f>
        <v>0</v>
      </c>
      <c r="BA128" s="1142"/>
      <c r="BB128" s="1132"/>
      <c r="BC128" s="1093"/>
      <c r="BD128" s="1093"/>
      <c r="BE128" s="1093"/>
      <c r="BF128" s="1094"/>
    </row>
    <row r="129" spans="2:58" ht="20.25" customHeight="1" x14ac:dyDescent="0.3">
      <c r="B129" s="1176"/>
      <c r="C129" s="1184"/>
      <c r="D129" s="1185"/>
      <c r="E129" s="1186"/>
      <c r="F129" s="515">
        <f>C127</f>
        <v>0</v>
      </c>
      <c r="G129" s="1084"/>
      <c r="H129" s="1088"/>
      <c r="I129" s="1086"/>
      <c r="J129" s="1086"/>
      <c r="K129" s="1087"/>
      <c r="L129" s="1095"/>
      <c r="M129" s="1096"/>
      <c r="N129" s="1096"/>
      <c r="O129" s="1097"/>
      <c r="P129" s="1173" t="s">
        <v>217</v>
      </c>
      <c r="Q129" s="1174"/>
      <c r="R129" s="1175"/>
      <c r="S129" s="466" t="str">
        <f>IF(S127="","",VLOOKUP(S127,'シフト記号表（勤務時間帯）'!$C$6:$U$35,19,FALSE))</f>
        <v/>
      </c>
      <c r="T129" s="467" t="str">
        <f>IF(T127="","",VLOOKUP(T127,'シフト記号表（勤務時間帯）'!$C$6:$U$35,19,FALSE))</f>
        <v/>
      </c>
      <c r="U129" s="467" t="str">
        <f>IF(U127="","",VLOOKUP(U127,'シフト記号表（勤務時間帯）'!$C$6:$U$35,19,FALSE))</f>
        <v/>
      </c>
      <c r="V129" s="467" t="str">
        <f>IF(V127="","",VLOOKUP(V127,'シフト記号表（勤務時間帯）'!$C$6:$U$35,19,FALSE))</f>
        <v/>
      </c>
      <c r="W129" s="467" t="str">
        <f>IF(W127="","",VLOOKUP(W127,'シフト記号表（勤務時間帯）'!$C$6:$U$35,19,FALSE))</f>
        <v/>
      </c>
      <c r="X129" s="467" t="str">
        <f>IF(X127="","",VLOOKUP(X127,'シフト記号表（勤務時間帯）'!$C$6:$U$35,19,FALSE))</f>
        <v/>
      </c>
      <c r="Y129" s="468" t="str">
        <f>IF(Y127="","",VLOOKUP(Y127,'シフト記号表（勤務時間帯）'!$C$6:$U$35,19,FALSE))</f>
        <v/>
      </c>
      <c r="Z129" s="466" t="str">
        <f>IF(Z127="","",VLOOKUP(Z127,'シフト記号表（勤務時間帯）'!$C$6:$U$35,19,FALSE))</f>
        <v/>
      </c>
      <c r="AA129" s="467" t="str">
        <f>IF(AA127="","",VLOOKUP(AA127,'シフト記号表（勤務時間帯）'!$C$6:$U$35,19,FALSE))</f>
        <v/>
      </c>
      <c r="AB129" s="467" t="str">
        <f>IF(AB127="","",VLOOKUP(AB127,'シフト記号表（勤務時間帯）'!$C$6:$U$35,19,FALSE))</f>
        <v/>
      </c>
      <c r="AC129" s="467" t="str">
        <f>IF(AC127="","",VLOOKUP(AC127,'シフト記号表（勤務時間帯）'!$C$6:$U$35,19,FALSE))</f>
        <v/>
      </c>
      <c r="AD129" s="467" t="str">
        <f>IF(AD127="","",VLOOKUP(AD127,'シフト記号表（勤務時間帯）'!$C$6:$U$35,19,FALSE))</f>
        <v/>
      </c>
      <c r="AE129" s="467" t="str">
        <f>IF(AE127="","",VLOOKUP(AE127,'シフト記号表（勤務時間帯）'!$C$6:$U$35,19,FALSE))</f>
        <v/>
      </c>
      <c r="AF129" s="468" t="str">
        <f>IF(AF127="","",VLOOKUP(AF127,'シフト記号表（勤務時間帯）'!$C$6:$U$35,19,FALSE))</f>
        <v/>
      </c>
      <c r="AG129" s="466" t="str">
        <f>IF(AG127="","",VLOOKUP(AG127,'シフト記号表（勤務時間帯）'!$C$6:$U$35,19,FALSE))</f>
        <v/>
      </c>
      <c r="AH129" s="467" t="str">
        <f>IF(AH127="","",VLOOKUP(AH127,'シフト記号表（勤務時間帯）'!$C$6:$U$35,19,FALSE))</f>
        <v/>
      </c>
      <c r="AI129" s="467" t="str">
        <f>IF(AI127="","",VLOOKUP(AI127,'シフト記号表（勤務時間帯）'!$C$6:$U$35,19,FALSE))</f>
        <v/>
      </c>
      <c r="AJ129" s="467" t="str">
        <f>IF(AJ127="","",VLOOKUP(AJ127,'シフト記号表（勤務時間帯）'!$C$6:$U$35,19,FALSE))</f>
        <v/>
      </c>
      <c r="AK129" s="467" t="str">
        <f>IF(AK127="","",VLOOKUP(AK127,'シフト記号表（勤務時間帯）'!$C$6:$U$35,19,FALSE))</f>
        <v/>
      </c>
      <c r="AL129" s="467" t="str">
        <f>IF(AL127="","",VLOOKUP(AL127,'シフト記号表（勤務時間帯）'!$C$6:$U$35,19,FALSE))</f>
        <v/>
      </c>
      <c r="AM129" s="468" t="str">
        <f>IF(AM127="","",VLOOKUP(AM127,'シフト記号表（勤務時間帯）'!$C$6:$U$35,19,FALSE))</f>
        <v/>
      </c>
      <c r="AN129" s="466" t="str">
        <f>IF(AN127="","",VLOOKUP(AN127,'シフト記号表（勤務時間帯）'!$C$6:$U$35,19,FALSE))</f>
        <v/>
      </c>
      <c r="AO129" s="467" t="str">
        <f>IF(AO127="","",VLOOKUP(AO127,'シフト記号表（勤務時間帯）'!$C$6:$U$35,19,FALSE))</f>
        <v/>
      </c>
      <c r="AP129" s="467" t="str">
        <f>IF(AP127="","",VLOOKUP(AP127,'シフト記号表（勤務時間帯）'!$C$6:$U$35,19,FALSE))</f>
        <v/>
      </c>
      <c r="AQ129" s="467" t="str">
        <f>IF(AQ127="","",VLOOKUP(AQ127,'シフト記号表（勤務時間帯）'!$C$6:$U$35,19,FALSE))</f>
        <v/>
      </c>
      <c r="AR129" s="467" t="str">
        <f>IF(AR127="","",VLOOKUP(AR127,'シフト記号表（勤務時間帯）'!$C$6:$U$35,19,FALSE))</f>
        <v/>
      </c>
      <c r="AS129" s="467" t="str">
        <f>IF(AS127="","",VLOOKUP(AS127,'シフト記号表（勤務時間帯）'!$C$6:$U$35,19,FALSE))</f>
        <v/>
      </c>
      <c r="AT129" s="468" t="str">
        <f>IF(AT127="","",VLOOKUP(AT127,'シフト記号表（勤務時間帯）'!$C$6:$U$35,19,FALSE))</f>
        <v/>
      </c>
      <c r="AU129" s="466" t="str">
        <f>IF(AU127="","",VLOOKUP(AU127,'シフト記号表（勤務時間帯）'!$C$6:$U$35,19,FALSE))</f>
        <v/>
      </c>
      <c r="AV129" s="467" t="str">
        <f>IF(AV127="","",VLOOKUP(AV127,'シフト記号表（勤務時間帯）'!$C$6:$U$35,19,FALSE))</f>
        <v/>
      </c>
      <c r="AW129" s="467" t="str">
        <f>IF(AW127="","",VLOOKUP(AW127,'シフト記号表（勤務時間帯）'!$C$6:$U$35,19,FALSE))</f>
        <v/>
      </c>
      <c r="AX129" s="1146">
        <f>IF($BB$3="４週",SUM(S129:AT129),IF($BB$3="暦月",SUM(S129:AW129),""))</f>
        <v>0</v>
      </c>
      <c r="AY129" s="1147"/>
      <c r="AZ129" s="1148">
        <f>IF($BB$3="４週",AX129/4,IF($BB$3="暦月",'【標準様式1】勤務形態一覧（100名）'!AX129/('【標準様式1】勤務形態一覧（100名）'!$BB$8/7),""))</f>
        <v>0</v>
      </c>
      <c r="BA129" s="1149"/>
      <c r="BB129" s="1192"/>
      <c r="BC129" s="1096"/>
      <c r="BD129" s="1096"/>
      <c r="BE129" s="1096"/>
      <c r="BF129" s="1097"/>
    </row>
    <row r="130" spans="2:58" ht="20.25" customHeight="1" x14ac:dyDescent="0.3">
      <c r="B130" s="1176">
        <f>B127+1</f>
        <v>37</v>
      </c>
      <c r="C130" s="1178"/>
      <c r="D130" s="1179"/>
      <c r="E130" s="1180"/>
      <c r="F130" s="469"/>
      <c r="G130" s="1082"/>
      <c r="H130" s="1085"/>
      <c r="I130" s="1086"/>
      <c r="J130" s="1086"/>
      <c r="K130" s="1087"/>
      <c r="L130" s="1089"/>
      <c r="M130" s="1090"/>
      <c r="N130" s="1090"/>
      <c r="O130" s="1091"/>
      <c r="P130" s="1098" t="s">
        <v>215</v>
      </c>
      <c r="Q130" s="1099"/>
      <c r="R130" s="1100"/>
      <c r="S130" s="512"/>
      <c r="T130" s="513"/>
      <c r="U130" s="513"/>
      <c r="V130" s="513"/>
      <c r="W130" s="513"/>
      <c r="X130" s="513"/>
      <c r="Y130" s="514"/>
      <c r="Z130" s="512"/>
      <c r="AA130" s="513"/>
      <c r="AB130" s="513"/>
      <c r="AC130" s="513"/>
      <c r="AD130" s="513"/>
      <c r="AE130" s="513"/>
      <c r="AF130" s="514"/>
      <c r="AG130" s="512"/>
      <c r="AH130" s="513"/>
      <c r="AI130" s="513"/>
      <c r="AJ130" s="513"/>
      <c r="AK130" s="513"/>
      <c r="AL130" s="513"/>
      <c r="AM130" s="514"/>
      <c r="AN130" s="512"/>
      <c r="AO130" s="513"/>
      <c r="AP130" s="513"/>
      <c r="AQ130" s="513"/>
      <c r="AR130" s="513"/>
      <c r="AS130" s="513"/>
      <c r="AT130" s="514"/>
      <c r="AU130" s="512"/>
      <c r="AV130" s="513"/>
      <c r="AW130" s="513"/>
      <c r="AX130" s="1295"/>
      <c r="AY130" s="1296"/>
      <c r="AZ130" s="1297"/>
      <c r="BA130" s="1298"/>
      <c r="BB130" s="1131"/>
      <c r="BC130" s="1090"/>
      <c r="BD130" s="1090"/>
      <c r="BE130" s="1090"/>
      <c r="BF130" s="1091"/>
    </row>
    <row r="131" spans="2:58" ht="20.25" customHeight="1" x14ac:dyDescent="0.3">
      <c r="B131" s="1176"/>
      <c r="C131" s="1181"/>
      <c r="D131" s="1182"/>
      <c r="E131" s="1183"/>
      <c r="F131" s="461"/>
      <c r="G131" s="1083"/>
      <c r="H131" s="1088"/>
      <c r="I131" s="1086"/>
      <c r="J131" s="1086"/>
      <c r="K131" s="1087"/>
      <c r="L131" s="1092"/>
      <c r="M131" s="1093"/>
      <c r="N131" s="1093"/>
      <c r="O131" s="1094"/>
      <c r="P131" s="1136" t="s">
        <v>216</v>
      </c>
      <c r="Q131" s="1137"/>
      <c r="R131" s="1138"/>
      <c r="S131" s="462" t="str">
        <f>IF(S130="","",VLOOKUP(S130,'シフト記号表（勤務時間帯）'!$C$6:$K$35,9,FALSE))</f>
        <v/>
      </c>
      <c r="T131" s="463" t="str">
        <f>IF(T130="","",VLOOKUP(T130,'シフト記号表（勤務時間帯）'!$C$6:$K$35,9,FALSE))</f>
        <v/>
      </c>
      <c r="U131" s="463" t="str">
        <f>IF(U130="","",VLOOKUP(U130,'シフト記号表（勤務時間帯）'!$C$6:$K$35,9,FALSE))</f>
        <v/>
      </c>
      <c r="V131" s="463" t="str">
        <f>IF(V130="","",VLOOKUP(V130,'シフト記号表（勤務時間帯）'!$C$6:$K$35,9,FALSE))</f>
        <v/>
      </c>
      <c r="W131" s="463" t="str">
        <f>IF(W130="","",VLOOKUP(W130,'シフト記号表（勤務時間帯）'!$C$6:$K$35,9,FALSE))</f>
        <v/>
      </c>
      <c r="X131" s="463" t="str">
        <f>IF(X130="","",VLOOKUP(X130,'シフト記号表（勤務時間帯）'!$C$6:$K$35,9,FALSE))</f>
        <v/>
      </c>
      <c r="Y131" s="464" t="str">
        <f>IF(Y130="","",VLOOKUP(Y130,'シフト記号表（勤務時間帯）'!$C$6:$K$35,9,FALSE))</f>
        <v/>
      </c>
      <c r="Z131" s="462" t="str">
        <f>IF(Z130="","",VLOOKUP(Z130,'シフト記号表（勤務時間帯）'!$C$6:$K$35,9,FALSE))</f>
        <v/>
      </c>
      <c r="AA131" s="463" t="str">
        <f>IF(AA130="","",VLOOKUP(AA130,'シフト記号表（勤務時間帯）'!$C$6:$K$35,9,FALSE))</f>
        <v/>
      </c>
      <c r="AB131" s="463" t="str">
        <f>IF(AB130="","",VLOOKUP(AB130,'シフト記号表（勤務時間帯）'!$C$6:$K$35,9,FALSE))</f>
        <v/>
      </c>
      <c r="AC131" s="463" t="str">
        <f>IF(AC130="","",VLOOKUP(AC130,'シフト記号表（勤務時間帯）'!$C$6:$K$35,9,FALSE))</f>
        <v/>
      </c>
      <c r="AD131" s="463" t="str">
        <f>IF(AD130="","",VLOOKUP(AD130,'シフト記号表（勤務時間帯）'!$C$6:$K$35,9,FALSE))</f>
        <v/>
      </c>
      <c r="AE131" s="463" t="str">
        <f>IF(AE130="","",VLOOKUP(AE130,'シフト記号表（勤務時間帯）'!$C$6:$K$35,9,FALSE))</f>
        <v/>
      </c>
      <c r="AF131" s="464" t="str">
        <f>IF(AF130="","",VLOOKUP(AF130,'シフト記号表（勤務時間帯）'!$C$6:$K$35,9,FALSE))</f>
        <v/>
      </c>
      <c r="AG131" s="462" t="str">
        <f>IF(AG130="","",VLOOKUP(AG130,'シフト記号表（勤務時間帯）'!$C$6:$K$35,9,FALSE))</f>
        <v/>
      </c>
      <c r="AH131" s="463" t="str">
        <f>IF(AH130="","",VLOOKUP(AH130,'シフト記号表（勤務時間帯）'!$C$6:$K$35,9,FALSE))</f>
        <v/>
      </c>
      <c r="AI131" s="463" t="str">
        <f>IF(AI130="","",VLOOKUP(AI130,'シフト記号表（勤務時間帯）'!$C$6:$K$35,9,FALSE))</f>
        <v/>
      </c>
      <c r="AJ131" s="463" t="str">
        <f>IF(AJ130="","",VLOOKUP(AJ130,'シフト記号表（勤務時間帯）'!$C$6:$K$35,9,FALSE))</f>
        <v/>
      </c>
      <c r="AK131" s="463" t="str">
        <f>IF(AK130="","",VLOOKUP(AK130,'シフト記号表（勤務時間帯）'!$C$6:$K$35,9,FALSE))</f>
        <v/>
      </c>
      <c r="AL131" s="463" t="str">
        <f>IF(AL130="","",VLOOKUP(AL130,'シフト記号表（勤務時間帯）'!$C$6:$K$35,9,FALSE))</f>
        <v/>
      </c>
      <c r="AM131" s="464" t="str">
        <f>IF(AM130="","",VLOOKUP(AM130,'シフト記号表（勤務時間帯）'!$C$6:$K$35,9,FALSE))</f>
        <v/>
      </c>
      <c r="AN131" s="462" t="str">
        <f>IF(AN130="","",VLOOKUP(AN130,'シフト記号表（勤務時間帯）'!$C$6:$K$35,9,FALSE))</f>
        <v/>
      </c>
      <c r="AO131" s="463" t="str">
        <f>IF(AO130="","",VLOOKUP(AO130,'シフト記号表（勤務時間帯）'!$C$6:$K$35,9,FALSE))</f>
        <v/>
      </c>
      <c r="AP131" s="463" t="str">
        <f>IF(AP130="","",VLOOKUP(AP130,'シフト記号表（勤務時間帯）'!$C$6:$K$35,9,FALSE))</f>
        <v/>
      </c>
      <c r="AQ131" s="463" t="str">
        <f>IF(AQ130="","",VLOOKUP(AQ130,'シフト記号表（勤務時間帯）'!$C$6:$K$35,9,FALSE))</f>
        <v/>
      </c>
      <c r="AR131" s="463" t="str">
        <f>IF(AR130="","",VLOOKUP(AR130,'シフト記号表（勤務時間帯）'!$C$6:$K$35,9,FALSE))</f>
        <v/>
      </c>
      <c r="AS131" s="463" t="str">
        <f>IF(AS130="","",VLOOKUP(AS130,'シフト記号表（勤務時間帯）'!$C$6:$K$35,9,FALSE))</f>
        <v/>
      </c>
      <c r="AT131" s="464" t="str">
        <f>IF(AT130="","",VLOOKUP(AT130,'シフト記号表（勤務時間帯）'!$C$6:$K$35,9,FALSE))</f>
        <v/>
      </c>
      <c r="AU131" s="462" t="str">
        <f>IF(AU130="","",VLOOKUP(AU130,'シフト記号表（勤務時間帯）'!$C$6:$K$35,9,FALSE))</f>
        <v/>
      </c>
      <c r="AV131" s="463" t="str">
        <f>IF(AV130="","",VLOOKUP(AV130,'シフト記号表（勤務時間帯）'!$C$6:$K$35,9,FALSE))</f>
        <v/>
      </c>
      <c r="AW131" s="463" t="str">
        <f>IF(AW130="","",VLOOKUP(AW130,'シフト記号表（勤務時間帯）'!$C$6:$K$35,9,FALSE))</f>
        <v/>
      </c>
      <c r="AX131" s="1139">
        <f>IF($BB$3="４週",SUM(S131:AT131),IF($BB$3="暦月",SUM(S131:AW131),""))</f>
        <v>0</v>
      </c>
      <c r="AY131" s="1140"/>
      <c r="AZ131" s="1141">
        <f>IF($BB$3="４週",AX131/4,IF($BB$3="暦月",'【標準様式1】勤務形態一覧（100名）'!AX131/('【標準様式1】勤務形態一覧（100名）'!$BB$8/7),""))</f>
        <v>0</v>
      </c>
      <c r="BA131" s="1142"/>
      <c r="BB131" s="1132"/>
      <c r="BC131" s="1093"/>
      <c r="BD131" s="1093"/>
      <c r="BE131" s="1093"/>
      <c r="BF131" s="1094"/>
    </row>
    <row r="132" spans="2:58" ht="20.25" customHeight="1" x14ac:dyDescent="0.3">
      <c r="B132" s="1176"/>
      <c r="C132" s="1184"/>
      <c r="D132" s="1185"/>
      <c r="E132" s="1186"/>
      <c r="F132" s="515">
        <f>C130</f>
        <v>0</v>
      </c>
      <c r="G132" s="1084"/>
      <c r="H132" s="1088"/>
      <c r="I132" s="1086"/>
      <c r="J132" s="1086"/>
      <c r="K132" s="1087"/>
      <c r="L132" s="1095"/>
      <c r="M132" s="1096"/>
      <c r="N132" s="1096"/>
      <c r="O132" s="1097"/>
      <c r="P132" s="1173" t="s">
        <v>217</v>
      </c>
      <c r="Q132" s="1174"/>
      <c r="R132" s="1175"/>
      <c r="S132" s="466" t="str">
        <f>IF(S130="","",VLOOKUP(S130,'シフト記号表（勤務時間帯）'!$C$6:$U$35,19,FALSE))</f>
        <v/>
      </c>
      <c r="T132" s="467" t="str">
        <f>IF(T130="","",VLOOKUP(T130,'シフト記号表（勤務時間帯）'!$C$6:$U$35,19,FALSE))</f>
        <v/>
      </c>
      <c r="U132" s="467" t="str">
        <f>IF(U130="","",VLOOKUP(U130,'シフト記号表（勤務時間帯）'!$C$6:$U$35,19,FALSE))</f>
        <v/>
      </c>
      <c r="V132" s="467" t="str">
        <f>IF(V130="","",VLOOKUP(V130,'シフト記号表（勤務時間帯）'!$C$6:$U$35,19,FALSE))</f>
        <v/>
      </c>
      <c r="W132" s="467" t="str">
        <f>IF(W130="","",VLOOKUP(W130,'シフト記号表（勤務時間帯）'!$C$6:$U$35,19,FALSE))</f>
        <v/>
      </c>
      <c r="X132" s="467" t="str">
        <f>IF(X130="","",VLOOKUP(X130,'シフト記号表（勤務時間帯）'!$C$6:$U$35,19,FALSE))</f>
        <v/>
      </c>
      <c r="Y132" s="468" t="str">
        <f>IF(Y130="","",VLOOKUP(Y130,'シフト記号表（勤務時間帯）'!$C$6:$U$35,19,FALSE))</f>
        <v/>
      </c>
      <c r="Z132" s="466" t="str">
        <f>IF(Z130="","",VLOOKUP(Z130,'シフト記号表（勤務時間帯）'!$C$6:$U$35,19,FALSE))</f>
        <v/>
      </c>
      <c r="AA132" s="467" t="str">
        <f>IF(AA130="","",VLOOKUP(AA130,'シフト記号表（勤務時間帯）'!$C$6:$U$35,19,FALSE))</f>
        <v/>
      </c>
      <c r="AB132" s="467" t="str">
        <f>IF(AB130="","",VLOOKUP(AB130,'シフト記号表（勤務時間帯）'!$C$6:$U$35,19,FALSE))</f>
        <v/>
      </c>
      <c r="AC132" s="467" t="str">
        <f>IF(AC130="","",VLOOKUP(AC130,'シフト記号表（勤務時間帯）'!$C$6:$U$35,19,FALSE))</f>
        <v/>
      </c>
      <c r="AD132" s="467" t="str">
        <f>IF(AD130="","",VLOOKUP(AD130,'シフト記号表（勤務時間帯）'!$C$6:$U$35,19,FALSE))</f>
        <v/>
      </c>
      <c r="AE132" s="467" t="str">
        <f>IF(AE130="","",VLOOKUP(AE130,'シフト記号表（勤務時間帯）'!$C$6:$U$35,19,FALSE))</f>
        <v/>
      </c>
      <c r="AF132" s="468" t="str">
        <f>IF(AF130="","",VLOOKUP(AF130,'シフト記号表（勤務時間帯）'!$C$6:$U$35,19,FALSE))</f>
        <v/>
      </c>
      <c r="AG132" s="466" t="str">
        <f>IF(AG130="","",VLOOKUP(AG130,'シフト記号表（勤務時間帯）'!$C$6:$U$35,19,FALSE))</f>
        <v/>
      </c>
      <c r="AH132" s="467" t="str">
        <f>IF(AH130="","",VLOOKUP(AH130,'シフト記号表（勤務時間帯）'!$C$6:$U$35,19,FALSE))</f>
        <v/>
      </c>
      <c r="AI132" s="467" t="str">
        <f>IF(AI130="","",VLOOKUP(AI130,'シフト記号表（勤務時間帯）'!$C$6:$U$35,19,FALSE))</f>
        <v/>
      </c>
      <c r="AJ132" s="467" t="str">
        <f>IF(AJ130="","",VLOOKUP(AJ130,'シフト記号表（勤務時間帯）'!$C$6:$U$35,19,FALSE))</f>
        <v/>
      </c>
      <c r="AK132" s="467" t="str">
        <f>IF(AK130="","",VLOOKUP(AK130,'シフト記号表（勤務時間帯）'!$C$6:$U$35,19,FALSE))</f>
        <v/>
      </c>
      <c r="AL132" s="467" t="str">
        <f>IF(AL130="","",VLOOKUP(AL130,'シフト記号表（勤務時間帯）'!$C$6:$U$35,19,FALSE))</f>
        <v/>
      </c>
      <c r="AM132" s="468" t="str">
        <f>IF(AM130="","",VLOOKUP(AM130,'シフト記号表（勤務時間帯）'!$C$6:$U$35,19,FALSE))</f>
        <v/>
      </c>
      <c r="AN132" s="466" t="str">
        <f>IF(AN130="","",VLOOKUP(AN130,'シフト記号表（勤務時間帯）'!$C$6:$U$35,19,FALSE))</f>
        <v/>
      </c>
      <c r="AO132" s="467" t="str">
        <f>IF(AO130="","",VLOOKUP(AO130,'シフト記号表（勤務時間帯）'!$C$6:$U$35,19,FALSE))</f>
        <v/>
      </c>
      <c r="AP132" s="467" t="str">
        <f>IF(AP130="","",VLOOKUP(AP130,'シフト記号表（勤務時間帯）'!$C$6:$U$35,19,FALSE))</f>
        <v/>
      </c>
      <c r="AQ132" s="467" t="str">
        <f>IF(AQ130="","",VLOOKUP(AQ130,'シフト記号表（勤務時間帯）'!$C$6:$U$35,19,FALSE))</f>
        <v/>
      </c>
      <c r="AR132" s="467" t="str">
        <f>IF(AR130="","",VLOOKUP(AR130,'シフト記号表（勤務時間帯）'!$C$6:$U$35,19,FALSE))</f>
        <v/>
      </c>
      <c r="AS132" s="467" t="str">
        <f>IF(AS130="","",VLOOKUP(AS130,'シフト記号表（勤務時間帯）'!$C$6:$U$35,19,FALSE))</f>
        <v/>
      </c>
      <c r="AT132" s="468" t="str">
        <f>IF(AT130="","",VLOOKUP(AT130,'シフト記号表（勤務時間帯）'!$C$6:$U$35,19,FALSE))</f>
        <v/>
      </c>
      <c r="AU132" s="466" t="str">
        <f>IF(AU130="","",VLOOKUP(AU130,'シフト記号表（勤務時間帯）'!$C$6:$U$35,19,FALSE))</f>
        <v/>
      </c>
      <c r="AV132" s="467" t="str">
        <f>IF(AV130="","",VLOOKUP(AV130,'シフト記号表（勤務時間帯）'!$C$6:$U$35,19,FALSE))</f>
        <v/>
      </c>
      <c r="AW132" s="467" t="str">
        <f>IF(AW130="","",VLOOKUP(AW130,'シフト記号表（勤務時間帯）'!$C$6:$U$35,19,FALSE))</f>
        <v/>
      </c>
      <c r="AX132" s="1146">
        <f>IF($BB$3="４週",SUM(S132:AT132),IF($BB$3="暦月",SUM(S132:AW132),""))</f>
        <v>0</v>
      </c>
      <c r="AY132" s="1147"/>
      <c r="AZ132" s="1148">
        <f>IF($BB$3="４週",AX132/4,IF($BB$3="暦月",'【標準様式1】勤務形態一覧（100名）'!AX132/('【標準様式1】勤務形態一覧（100名）'!$BB$8/7),""))</f>
        <v>0</v>
      </c>
      <c r="BA132" s="1149"/>
      <c r="BB132" s="1192"/>
      <c r="BC132" s="1096"/>
      <c r="BD132" s="1096"/>
      <c r="BE132" s="1096"/>
      <c r="BF132" s="1097"/>
    </row>
    <row r="133" spans="2:58" ht="20.25" customHeight="1" x14ac:dyDescent="0.3">
      <c r="B133" s="1176">
        <f>B130+1</f>
        <v>38</v>
      </c>
      <c r="C133" s="1178"/>
      <c r="D133" s="1179"/>
      <c r="E133" s="1180"/>
      <c r="F133" s="469"/>
      <c r="G133" s="1082"/>
      <c r="H133" s="1085"/>
      <c r="I133" s="1086"/>
      <c r="J133" s="1086"/>
      <c r="K133" s="1087"/>
      <c r="L133" s="1089"/>
      <c r="M133" s="1090"/>
      <c r="N133" s="1090"/>
      <c r="O133" s="1091"/>
      <c r="P133" s="1098" t="s">
        <v>215</v>
      </c>
      <c r="Q133" s="1099"/>
      <c r="R133" s="1100"/>
      <c r="S133" s="512"/>
      <c r="T133" s="513"/>
      <c r="U133" s="513"/>
      <c r="V133" s="513"/>
      <c r="W133" s="513"/>
      <c r="X133" s="513"/>
      <c r="Y133" s="514"/>
      <c r="Z133" s="512"/>
      <c r="AA133" s="513"/>
      <c r="AB133" s="513"/>
      <c r="AC133" s="513"/>
      <c r="AD133" s="513"/>
      <c r="AE133" s="513"/>
      <c r="AF133" s="514"/>
      <c r="AG133" s="512"/>
      <c r="AH133" s="513"/>
      <c r="AI133" s="513"/>
      <c r="AJ133" s="513"/>
      <c r="AK133" s="513"/>
      <c r="AL133" s="513"/>
      <c r="AM133" s="514"/>
      <c r="AN133" s="512"/>
      <c r="AO133" s="513"/>
      <c r="AP133" s="513"/>
      <c r="AQ133" s="513"/>
      <c r="AR133" s="513"/>
      <c r="AS133" s="513"/>
      <c r="AT133" s="514"/>
      <c r="AU133" s="512"/>
      <c r="AV133" s="513"/>
      <c r="AW133" s="513"/>
      <c r="AX133" s="1295"/>
      <c r="AY133" s="1296"/>
      <c r="AZ133" s="1297"/>
      <c r="BA133" s="1298"/>
      <c r="BB133" s="1131"/>
      <c r="BC133" s="1090"/>
      <c r="BD133" s="1090"/>
      <c r="BE133" s="1090"/>
      <c r="BF133" s="1091"/>
    </row>
    <row r="134" spans="2:58" ht="20.25" customHeight="1" x14ac:dyDescent="0.3">
      <c r="B134" s="1176"/>
      <c r="C134" s="1181"/>
      <c r="D134" s="1182"/>
      <c r="E134" s="1183"/>
      <c r="F134" s="461"/>
      <c r="G134" s="1083"/>
      <c r="H134" s="1088"/>
      <c r="I134" s="1086"/>
      <c r="J134" s="1086"/>
      <c r="K134" s="1087"/>
      <c r="L134" s="1092"/>
      <c r="M134" s="1093"/>
      <c r="N134" s="1093"/>
      <c r="O134" s="1094"/>
      <c r="P134" s="1136" t="s">
        <v>216</v>
      </c>
      <c r="Q134" s="1137"/>
      <c r="R134" s="1138"/>
      <c r="S134" s="462" t="str">
        <f>IF(S133="","",VLOOKUP(S133,'シフト記号表（勤務時間帯）'!$C$6:$K$35,9,FALSE))</f>
        <v/>
      </c>
      <c r="T134" s="463" t="str">
        <f>IF(T133="","",VLOOKUP(T133,'シフト記号表（勤務時間帯）'!$C$6:$K$35,9,FALSE))</f>
        <v/>
      </c>
      <c r="U134" s="463" t="str">
        <f>IF(U133="","",VLOOKUP(U133,'シフト記号表（勤務時間帯）'!$C$6:$K$35,9,FALSE))</f>
        <v/>
      </c>
      <c r="V134" s="463" t="str">
        <f>IF(V133="","",VLOOKUP(V133,'シフト記号表（勤務時間帯）'!$C$6:$K$35,9,FALSE))</f>
        <v/>
      </c>
      <c r="W134" s="463" t="str">
        <f>IF(W133="","",VLOOKUP(W133,'シフト記号表（勤務時間帯）'!$C$6:$K$35,9,FALSE))</f>
        <v/>
      </c>
      <c r="X134" s="463" t="str">
        <f>IF(X133="","",VLOOKUP(X133,'シフト記号表（勤務時間帯）'!$C$6:$K$35,9,FALSE))</f>
        <v/>
      </c>
      <c r="Y134" s="464" t="str">
        <f>IF(Y133="","",VLOOKUP(Y133,'シフト記号表（勤務時間帯）'!$C$6:$K$35,9,FALSE))</f>
        <v/>
      </c>
      <c r="Z134" s="462" t="str">
        <f>IF(Z133="","",VLOOKUP(Z133,'シフト記号表（勤務時間帯）'!$C$6:$K$35,9,FALSE))</f>
        <v/>
      </c>
      <c r="AA134" s="463" t="str">
        <f>IF(AA133="","",VLOOKUP(AA133,'シフト記号表（勤務時間帯）'!$C$6:$K$35,9,FALSE))</f>
        <v/>
      </c>
      <c r="AB134" s="463" t="str">
        <f>IF(AB133="","",VLOOKUP(AB133,'シフト記号表（勤務時間帯）'!$C$6:$K$35,9,FALSE))</f>
        <v/>
      </c>
      <c r="AC134" s="463" t="str">
        <f>IF(AC133="","",VLOOKUP(AC133,'シフト記号表（勤務時間帯）'!$C$6:$K$35,9,FALSE))</f>
        <v/>
      </c>
      <c r="AD134" s="463" t="str">
        <f>IF(AD133="","",VLOOKUP(AD133,'シフト記号表（勤務時間帯）'!$C$6:$K$35,9,FALSE))</f>
        <v/>
      </c>
      <c r="AE134" s="463" t="str">
        <f>IF(AE133="","",VLOOKUP(AE133,'シフト記号表（勤務時間帯）'!$C$6:$K$35,9,FALSE))</f>
        <v/>
      </c>
      <c r="AF134" s="464" t="str">
        <f>IF(AF133="","",VLOOKUP(AF133,'シフト記号表（勤務時間帯）'!$C$6:$K$35,9,FALSE))</f>
        <v/>
      </c>
      <c r="AG134" s="462" t="str">
        <f>IF(AG133="","",VLOOKUP(AG133,'シフト記号表（勤務時間帯）'!$C$6:$K$35,9,FALSE))</f>
        <v/>
      </c>
      <c r="AH134" s="463" t="str">
        <f>IF(AH133="","",VLOOKUP(AH133,'シフト記号表（勤務時間帯）'!$C$6:$K$35,9,FALSE))</f>
        <v/>
      </c>
      <c r="AI134" s="463" t="str">
        <f>IF(AI133="","",VLOOKUP(AI133,'シフト記号表（勤務時間帯）'!$C$6:$K$35,9,FALSE))</f>
        <v/>
      </c>
      <c r="AJ134" s="463" t="str">
        <f>IF(AJ133="","",VLOOKUP(AJ133,'シフト記号表（勤務時間帯）'!$C$6:$K$35,9,FALSE))</f>
        <v/>
      </c>
      <c r="AK134" s="463" t="str">
        <f>IF(AK133="","",VLOOKUP(AK133,'シフト記号表（勤務時間帯）'!$C$6:$K$35,9,FALSE))</f>
        <v/>
      </c>
      <c r="AL134" s="463" t="str">
        <f>IF(AL133="","",VLOOKUP(AL133,'シフト記号表（勤務時間帯）'!$C$6:$K$35,9,FALSE))</f>
        <v/>
      </c>
      <c r="AM134" s="464" t="str">
        <f>IF(AM133="","",VLOOKUP(AM133,'シフト記号表（勤務時間帯）'!$C$6:$K$35,9,FALSE))</f>
        <v/>
      </c>
      <c r="AN134" s="462" t="str">
        <f>IF(AN133="","",VLOOKUP(AN133,'シフト記号表（勤務時間帯）'!$C$6:$K$35,9,FALSE))</f>
        <v/>
      </c>
      <c r="AO134" s="463" t="str">
        <f>IF(AO133="","",VLOOKUP(AO133,'シフト記号表（勤務時間帯）'!$C$6:$K$35,9,FALSE))</f>
        <v/>
      </c>
      <c r="AP134" s="463" t="str">
        <f>IF(AP133="","",VLOOKUP(AP133,'シフト記号表（勤務時間帯）'!$C$6:$K$35,9,FALSE))</f>
        <v/>
      </c>
      <c r="AQ134" s="463" t="str">
        <f>IF(AQ133="","",VLOOKUP(AQ133,'シフト記号表（勤務時間帯）'!$C$6:$K$35,9,FALSE))</f>
        <v/>
      </c>
      <c r="AR134" s="463" t="str">
        <f>IF(AR133="","",VLOOKUP(AR133,'シフト記号表（勤務時間帯）'!$C$6:$K$35,9,FALSE))</f>
        <v/>
      </c>
      <c r="AS134" s="463" t="str">
        <f>IF(AS133="","",VLOOKUP(AS133,'シフト記号表（勤務時間帯）'!$C$6:$K$35,9,FALSE))</f>
        <v/>
      </c>
      <c r="AT134" s="464" t="str">
        <f>IF(AT133="","",VLOOKUP(AT133,'シフト記号表（勤務時間帯）'!$C$6:$K$35,9,FALSE))</f>
        <v/>
      </c>
      <c r="AU134" s="462" t="str">
        <f>IF(AU133="","",VLOOKUP(AU133,'シフト記号表（勤務時間帯）'!$C$6:$K$35,9,FALSE))</f>
        <v/>
      </c>
      <c r="AV134" s="463" t="str">
        <f>IF(AV133="","",VLOOKUP(AV133,'シフト記号表（勤務時間帯）'!$C$6:$K$35,9,FALSE))</f>
        <v/>
      </c>
      <c r="AW134" s="463" t="str">
        <f>IF(AW133="","",VLOOKUP(AW133,'シフト記号表（勤務時間帯）'!$C$6:$K$35,9,FALSE))</f>
        <v/>
      </c>
      <c r="AX134" s="1139">
        <f>IF($BB$3="４週",SUM(S134:AT134),IF($BB$3="暦月",SUM(S134:AW134),""))</f>
        <v>0</v>
      </c>
      <c r="AY134" s="1140"/>
      <c r="AZ134" s="1141">
        <f>IF($BB$3="４週",AX134/4,IF($BB$3="暦月",'【標準様式1】勤務形態一覧（100名）'!AX134/('【標準様式1】勤務形態一覧（100名）'!$BB$8/7),""))</f>
        <v>0</v>
      </c>
      <c r="BA134" s="1142"/>
      <c r="BB134" s="1132"/>
      <c r="BC134" s="1093"/>
      <c r="BD134" s="1093"/>
      <c r="BE134" s="1093"/>
      <c r="BF134" s="1094"/>
    </row>
    <row r="135" spans="2:58" ht="20.25" customHeight="1" x14ac:dyDescent="0.3">
      <c r="B135" s="1176"/>
      <c r="C135" s="1184"/>
      <c r="D135" s="1185"/>
      <c r="E135" s="1186"/>
      <c r="F135" s="515">
        <f>C133</f>
        <v>0</v>
      </c>
      <c r="G135" s="1084"/>
      <c r="H135" s="1088"/>
      <c r="I135" s="1086"/>
      <c r="J135" s="1086"/>
      <c r="K135" s="1087"/>
      <c r="L135" s="1095"/>
      <c r="M135" s="1096"/>
      <c r="N135" s="1096"/>
      <c r="O135" s="1097"/>
      <c r="P135" s="1173" t="s">
        <v>217</v>
      </c>
      <c r="Q135" s="1174"/>
      <c r="R135" s="1175"/>
      <c r="S135" s="466" t="str">
        <f>IF(S133="","",VLOOKUP(S133,'シフト記号表（勤務時間帯）'!$C$6:$U$35,19,FALSE))</f>
        <v/>
      </c>
      <c r="T135" s="467" t="str">
        <f>IF(T133="","",VLOOKUP(T133,'シフト記号表（勤務時間帯）'!$C$6:$U$35,19,FALSE))</f>
        <v/>
      </c>
      <c r="U135" s="467" t="str">
        <f>IF(U133="","",VLOOKUP(U133,'シフト記号表（勤務時間帯）'!$C$6:$U$35,19,FALSE))</f>
        <v/>
      </c>
      <c r="V135" s="467" t="str">
        <f>IF(V133="","",VLOOKUP(V133,'シフト記号表（勤務時間帯）'!$C$6:$U$35,19,FALSE))</f>
        <v/>
      </c>
      <c r="W135" s="467" t="str">
        <f>IF(W133="","",VLOOKUP(W133,'シフト記号表（勤務時間帯）'!$C$6:$U$35,19,FALSE))</f>
        <v/>
      </c>
      <c r="X135" s="467" t="str">
        <f>IF(X133="","",VLOOKUP(X133,'シフト記号表（勤務時間帯）'!$C$6:$U$35,19,FALSE))</f>
        <v/>
      </c>
      <c r="Y135" s="468" t="str">
        <f>IF(Y133="","",VLOOKUP(Y133,'シフト記号表（勤務時間帯）'!$C$6:$U$35,19,FALSE))</f>
        <v/>
      </c>
      <c r="Z135" s="466" t="str">
        <f>IF(Z133="","",VLOOKUP(Z133,'シフト記号表（勤務時間帯）'!$C$6:$U$35,19,FALSE))</f>
        <v/>
      </c>
      <c r="AA135" s="467" t="str">
        <f>IF(AA133="","",VLOOKUP(AA133,'シフト記号表（勤務時間帯）'!$C$6:$U$35,19,FALSE))</f>
        <v/>
      </c>
      <c r="AB135" s="467" t="str">
        <f>IF(AB133="","",VLOOKUP(AB133,'シフト記号表（勤務時間帯）'!$C$6:$U$35,19,FALSE))</f>
        <v/>
      </c>
      <c r="AC135" s="467" t="str">
        <f>IF(AC133="","",VLOOKUP(AC133,'シフト記号表（勤務時間帯）'!$C$6:$U$35,19,FALSE))</f>
        <v/>
      </c>
      <c r="AD135" s="467" t="str">
        <f>IF(AD133="","",VLOOKUP(AD133,'シフト記号表（勤務時間帯）'!$C$6:$U$35,19,FALSE))</f>
        <v/>
      </c>
      <c r="AE135" s="467" t="str">
        <f>IF(AE133="","",VLOOKUP(AE133,'シフト記号表（勤務時間帯）'!$C$6:$U$35,19,FALSE))</f>
        <v/>
      </c>
      <c r="AF135" s="468" t="str">
        <f>IF(AF133="","",VLOOKUP(AF133,'シフト記号表（勤務時間帯）'!$C$6:$U$35,19,FALSE))</f>
        <v/>
      </c>
      <c r="AG135" s="466" t="str">
        <f>IF(AG133="","",VLOOKUP(AG133,'シフト記号表（勤務時間帯）'!$C$6:$U$35,19,FALSE))</f>
        <v/>
      </c>
      <c r="AH135" s="467" t="str">
        <f>IF(AH133="","",VLOOKUP(AH133,'シフト記号表（勤務時間帯）'!$C$6:$U$35,19,FALSE))</f>
        <v/>
      </c>
      <c r="AI135" s="467" t="str">
        <f>IF(AI133="","",VLOOKUP(AI133,'シフト記号表（勤務時間帯）'!$C$6:$U$35,19,FALSE))</f>
        <v/>
      </c>
      <c r="AJ135" s="467" t="str">
        <f>IF(AJ133="","",VLOOKUP(AJ133,'シフト記号表（勤務時間帯）'!$C$6:$U$35,19,FALSE))</f>
        <v/>
      </c>
      <c r="AK135" s="467" t="str">
        <f>IF(AK133="","",VLOOKUP(AK133,'シフト記号表（勤務時間帯）'!$C$6:$U$35,19,FALSE))</f>
        <v/>
      </c>
      <c r="AL135" s="467" t="str">
        <f>IF(AL133="","",VLOOKUP(AL133,'シフト記号表（勤務時間帯）'!$C$6:$U$35,19,FALSE))</f>
        <v/>
      </c>
      <c r="AM135" s="468" t="str">
        <f>IF(AM133="","",VLOOKUP(AM133,'シフト記号表（勤務時間帯）'!$C$6:$U$35,19,FALSE))</f>
        <v/>
      </c>
      <c r="AN135" s="466" t="str">
        <f>IF(AN133="","",VLOOKUP(AN133,'シフト記号表（勤務時間帯）'!$C$6:$U$35,19,FALSE))</f>
        <v/>
      </c>
      <c r="AO135" s="467" t="str">
        <f>IF(AO133="","",VLOOKUP(AO133,'シフト記号表（勤務時間帯）'!$C$6:$U$35,19,FALSE))</f>
        <v/>
      </c>
      <c r="AP135" s="467" t="str">
        <f>IF(AP133="","",VLOOKUP(AP133,'シフト記号表（勤務時間帯）'!$C$6:$U$35,19,FALSE))</f>
        <v/>
      </c>
      <c r="AQ135" s="467" t="str">
        <f>IF(AQ133="","",VLOOKUP(AQ133,'シフト記号表（勤務時間帯）'!$C$6:$U$35,19,FALSE))</f>
        <v/>
      </c>
      <c r="AR135" s="467" t="str">
        <f>IF(AR133="","",VLOOKUP(AR133,'シフト記号表（勤務時間帯）'!$C$6:$U$35,19,FALSE))</f>
        <v/>
      </c>
      <c r="AS135" s="467" t="str">
        <f>IF(AS133="","",VLOOKUP(AS133,'シフト記号表（勤務時間帯）'!$C$6:$U$35,19,FALSE))</f>
        <v/>
      </c>
      <c r="AT135" s="468" t="str">
        <f>IF(AT133="","",VLOOKUP(AT133,'シフト記号表（勤務時間帯）'!$C$6:$U$35,19,FALSE))</f>
        <v/>
      </c>
      <c r="AU135" s="466" t="str">
        <f>IF(AU133="","",VLOOKUP(AU133,'シフト記号表（勤務時間帯）'!$C$6:$U$35,19,FALSE))</f>
        <v/>
      </c>
      <c r="AV135" s="467" t="str">
        <f>IF(AV133="","",VLOOKUP(AV133,'シフト記号表（勤務時間帯）'!$C$6:$U$35,19,FALSE))</f>
        <v/>
      </c>
      <c r="AW135" s="467" t="str">
        <f>IF(AW133="","",VLOOKUP(AW133,'シフト記号表（勤務時間帯）'!$C$6:$U$35,19,FALSE))</f>
        <v/>
      </c>
      <c r="AX135" s="1146">
        <f>IF($BB$3="４週",SUM(S135:AT135),IF($BB$3="暦月",SUM(S135:AW135),""))</f>
        <v>0</v>
      </c>
      <c r="AY135" s="1147"/>
      <c r="AZ135" s="1148">
        <f>IF($BB$3="４週",AX135/4,IF($BB$3="暦月",'【標準様式1】勤務形態一覧（100名）'!AX135/('【標準様式1】勤務形態一覧（100名）'!$BB$8/7),""))</f>
        <v>0</v>
      </c>
      <c r="BA135" s="1149"/>
      <c r="BB135" s="1192"/>
      <c r="BC135" s="1096"/>
      <c r="BD135" s="1096"/>
      <c r="BE135" s="1096"/>
      <c r="BF135" s="1097"/>
    </row>
    <row r="136" spans="2:58" ht="20.25" customHeight="1" x14ac:dyDescent="0.3">
      <c r="B136" s="1176">
        <f>B133+1</f>
        <v>39</v>
      </c>
      <c r="C136" s="1178"/>
      <c r="D136" s="1179"/>
      <c r="E136" s="1180"/>
      <c r="F136" s="469"/>
      <c r="G136" s="1082"/>
      <c r="H136" s="1085"/>
      <c r="I136" s="1086"/>
      <c r="J136" s="1086"/>
      <c r="K136" s="1087"/>
      <c r="L136" s="1089"/>
      <c r="M136" s="1090"/>
      <c r="N136" s="1090"/>
      <c r="O136" s="1091"/>
      <c r="P136" s="1098" t="s">
        <v>215</v>
      </c>
      <c r="Q136" s="1099"/>
      <c r="R136" s="1100"/>
      <c r="S136" s="512"/>
      <c r="T136" s="513"/>
      <c r="U136" s="513"/>
      <c r="V136" s="513"/>
      <c r="W136" s="513"/>
      <c r="X136" s="513"/>
      <c r="Y136" s="514"/>
      <c r="Z136" s="512"/>
      <c r="AA136" s="513"/>
      <c r="AB136" s="513"/>
      <c r="AC136" s="513"/>
      <c r="AD136" s="513"/>
      <c r="AE136" s="513"/>
      <c r="AF136" s="514"/>
      <c r="AG136" s="512"/>
      <c r="AH136" s="513"/>
      <c r="AI136" s="513"/>
      <c r="AJ136" s="513"/>
      <c r="AK136" s="513"/>
      <c r="AL136" s="513"/>
      <c r="AM136" s="514"/>
      <c r="AN136" s="512"/>
      <c r="AO136" s="513"/>
      <c r="AP136" s="513"/>
      <c r="AQ136" s="513"/>
      <c r="AR136" s="513"/>
      <c r="AS136" s="513"/>
      <c r="AT136" s="514"/>
      <c r="AU136" s="512"/>
      <c r="AV136" s="513"/>
      <c r="AW136" s="513"/>
      <c r="AX136" s="1295"/>
      <c r="AY136" s="1296"/>
      <c r="AZ136" s="1297"/>
      <c r="BA136" s="1298"/>
      <c r="BB136" s="1131"/>
      <c r="BC136" s="1090"/>
      <c r="BD136" s="1090"/>
      <c r="BE136" s="1090"/>
      <c r="BF136" s="1091"/>
    </row>
    <row r="137" spans="2:58" ht="20.25" customHeight="1" x14ac:dyDescent="0.3">
      <c r="B137" s="1176"/>
      <c r="C137" s="1181"/>
      <c r="D137" s="1182"/>
      <c r="E137" s="1183"/>
      <c r="F137" s="461"/>
      <c r="G137" s="1083"/>
      <c r="H137" s="1088"/>
      <c r="I137" s="1086"/>
      <c r="J137" s="1086"/>
      <c r="K137" s="1087"/>
      <c r="L137" s="1092"/>
      <c r="M137" s="1093"/>
      <c r="N137" s="1093"/>
      <c r="O137" s="1094"/>
      <c r="P137" s="1136" t="s">
        <v>216</v>
      </c>
      <c r="Q137" s="1137"/>
      <c r="R137" s="1138"/>
      <c r="S137" s="462" t="str">
        <f>IF(S136="","",VLOOKUP(S136,'シフト記号表（勤務時間帯）'!$C$6:$K$35,9,FALSE))</f>
        <v/>
      </c>
      <c r="T137" s="463" t="str">
        <f>IF(T136="","",VLOOKUP(T136,'シフト記号表（勤務時間帯）'!$C$6:$K$35,9,FALSE))</f>
        <v/>
      </c>
      <c r="U137" s="463" t="str">
        <f>IF(U136="","",VLOOKUP(U136,'シフト記号表（勤務時間帯）'!$C$6:$K$35,9,FALSE))</f>
        <v/>
      </c>
      <c r="V137" s="463" t="str">
        <f>IF(V136="","",VLOOKUP(V136,'シフト記号表（勤務時間帯）'!$C$6:$K$35,9,FALSE))</f>
        <v/>
      </c>
      <c r="W137" s="463" t="str">
        <f>IF(W136="","",VLOOKUP(W136,'シフト記号表（勤務時間帯）'!$C$6:$K$35,9,FALSE))</f>
        <v/>
      </c>
      <c r="X137" s="463" t="str">
        <f>IF(X136="","",VLOOKUP(X136,'シフト記号表（勤務時間帯）'!$C$6:$K$35,9,FALSE))</f>
        <v/>
      </c>
      <c r="Y137" s="464" t="str">
        <f>IF(Y136="","",VLOOKUP(Y136,'シフト記号表（勤務時間帯）'!$C$6:$K$35,9,FALSE))</f>
        <v/>
      </c>
      <c r="Z137" s="462" t="str">
        <f>IF(Z136="","",VLOOKUP(Z136,'シフト記号表（勤務時間帯）'!$C$6:$K$35,9,FALSE))</f>
        <v/>
      </c>
      <c r="AA137" s="463" t="str">
        <f>IF(AA136="","",VLOOKUP(AA136,'シフト記号表（勤務時間帯）'!$C$6:$K$35,9,FALSE))</f>
        <v/>
      </c>
      <c r="AB137" s="463" t="str">
        <f>IF(AB136="","",VLOOKUP(AB136,'シフト記号表（勤務時間帯）'!$C$6:$K$35,9,FALSE))</f>
        <v/>
      </c>
      <c r="AC137" s="463" t="str">
        <f>IF(AC136="","",VLOOKUP(AC136,'シフト記号表（勤務時間帯）'!$C$6:$K$35,9,FALSE))</f>
        <v/>
      </c>
      <c r="AD137" s="463" t="str">
        <f>IF(AD136="","",VLOOKUP(AD136,'シフト記号表（勤務時間帯）'!$C$6:$K$35,9,FALSE))</f>
        <v/>
      </c>
      <c r="AE137" s="463" t="str">
        <f>IF(AE136="","",VLOOKUP(AE136,'シフト記号表（勤務時間帯）'!$C$6:$K$35,9,FALSE))</f>
        <v/>
      </c>
      <c r="AF137" s="464" t="str">
        <f>IF(AF136="","",VLOOKUP(AF136,'シフト記号表（勤務時間帯）'!$C$6:$K$35,9,FALSE))</f>
        <v/>
      </c>
      <c r="AG137" s="462" t="str">
        <f>IF(AG136="","",VLOOKUP(AG136,'シフト記号表（勤務時間帯）'!$C$6:$K$35,9,FALSE))</f>
        <v/>
      </c>
      <c r="AH137" s="463" t="str">
        <f>IF(AH136="","",VLOOKUP(AH136,'シフト記号表（勤務時間帯）'!$C$6:$K$35,9,FALSE))</f>
        <v/>
      </c>
      <c r="AI137" s="463" t="str">
        <f>IF(AI136="","",VLOOKUP(AI136,'シフト記号表（勤務時間帯）'!$C$6:$K$35,9,FALSE))</f>
        <v/>
      </c>
      <c r="AJ137" s="463" t="str">
        <f>IF(AJ136="","",VLOOKUP(AJ136,'シフト記号表（勤務時間帯）'!$C$6:$K$35,9,FALSE))</f>
        <v/>
      </c>
      <c r="AK137" s="463" t="str">
        <f>IF(AK136="","",VLOOKUP(AK136,'シフト記号表（勤務時間帯）'!$C$6:$K$35,9,FALSE))</f>
        <v/>
      </c>
      <c r="AL137" s="463" t="str">
        <f>IF(AL136="","",VLOOKUP(AL136,'シフト記号表（勤務時間帯）'!$C$6:$K$35,9,FALSE))</f>
        <v/>
      </c>
      <c r="AM137" s="464" t="str">
        <f>IF(AM136="","",VLOOKUP(AM136,'シフト記号表（勤務時間帯）'!$C$6:$K$35,9,FALSE))</f>
        <v/>
      </c>
      <c r="AN137" s="462" t="str">
        <f>IF(AN136="","",VLOOKUP(AN136,'シフト記号表（勤務時間帯）'!$C$6:$K$35,9,FALSE))</f>
        <v/>
      </c>
      <c r="AO137" s="463" t="str">
        <f>IF(AO136="","",VLOOKUP(AO136,'シフト記号表（勤務時間帯）'!$C$6:$K$35,9,FALSE))</f>
        <v/>
      </c>
      <c r="AP137" s="463" t="str">
        <f>IF(AP136="","",VLOOKUP(AP136,'シフト記号表（勤務時間帯）'!$C$6:$K$35,9,FALSE))</f>
        <v/>
      </c>
      <c r="AQ137" s="463" t="str">
        <f>IF(AQ136="","",VLOOKUP(AQ136,'シフト記号表（勤務時間帯）'!$C$6:$K$35,9,FALSE))</f>
        <v/>
      </c>
      <c r="AR137" s="463" t="str">
        <f>IF(AR136="","",VLOOKUP(AR136,'シフト記号表（勤務時間帯）'!$C$6:$K$35,9,FALSE))</f>
        <v/>
      </c>
      <c r="AS137" s="463" t="str">
        <f>IF(AS136="","",VLOOKUP(AS136,'シフト記号表（勤務時間帯）'!$C$6:$K$35,9,FALSE))</f>
        <v/>
      </c>
      <c r="AT137" s="464" t="str">
        <f>IF(AT136="","",VLOOKUP(AT136,'シフト記号表（勤務時間帯）'!$C$6:$K$35,9,FALSE))</f>
        <v/>
      </c>
      <c r="AU137" s="462" t="str">
        <f>IF(AU136="","",VLOOKUP(AU136,'シフト記号表（勤務時間帯）'!$C$6:$K$35,9,FALSE))</f>
        <v/>
      </c>
      <c r="AV137" s="463" t="str">
        <f>IF(AV136="","",VLOOKUP(AV136,'シフト記号表（勤務時間帯）'!$C$6:$K$35,9,FALSE))</f>
        <v/>
      </c>
      <c r="AW137" s="463" t="str">
        <f>IF(AW136="","",VLOOKUP(AW136,'シフト記号表（勤務時間帯）'!$C$6:$K$35,9,FALSE))</f>
        <v/>
      </c>
      <c r="AX137" s="1139">
        <f>IF($BB$3="４週",SUM(S137:AT137),IF($BB$3="暦月",SUM(S137:AW137),""))</f>
        <v>0</v>
      </c>
      <c r="AY137" s="1140"/>
      <c r="AZ137" s="1141">
        <f>IF($BB$3="４週",AX137/4,IF($BB$3="暦月",'【標準様式1】勤務形態一覧（100名）'!AX137/('【標準様式1】勤務形態一覧（100名）'!$BB$8/7),""))</f>
        <v>0</v>
      </c>
      <c r="BA137" s="1142"/>
      <c r="BB137" s="1132"/>
      <c r="BC137" s="1093"/>
      <c r="BD137" s="1093"/>
      <c r="BE137" s="1093"/>
      <c r="BF137" s="1094"/>
    </row>
    <row r="138" spans="2:58" ht="20.25" customHeight="1" x14ac:dyDescent="0.3">
      <c r="B138" s="1176"/>
      <c r="C138" s="1184"/>
      <c r="D138" s="1185"/>
      <c r="E138" s="1186"/>
      <c r="F138" s="515">
        <f>C136</f>
        <v>0</v>
      </c>
      <c r="G138" s="1084"/>
      <c r="H138" s="1088"/>
      <c r="I138" s="1086"/>
      <c r="J138" s="1086"/>
      <c r="K138" s="1087"/>
      <c r="L138" s="1095"/>
      <c r="M138" s="1096"/>
      <c r="N138" s="1096"/>
      <c r="O138" s="1097"/>
      <c r="P138" s="1173" t="s">
        <v>217</v>
      </c>
      <c r="Q138" s="1174"/>
      <c r="R138" s="1175"/>
      <c r="S138" s="466" t="str">
        <f>IF(S136="","",VLOOKUP(S136,'シフト記号表（勤務時間帯）'!$C$6:$U$35,19,FALSE))</f>
        <v/>
      </c>
      <c r="T138" s="467" t="str">
        <f>IF(T136="","",VLOOKUP(T136,'シフト記号表（勤務時間帯）'!$C$6:$U$35,19,FALSE))</f>
        <v/>
      </c>
      <c r="U138" s="467" t="str">
        <f>IF(U136="","",VLOOKUP(U136,'シフト記号表（勤務時間帯）'!$C$6:$U$35,19,FALSE))</f>
        <v/>
      </c>
      <c r="V138" s="467" t="str">
        <f>IF(V136="","",VLOOKUP(V136,'シフト記号表（勤務時間帯）'!$C$6:$U$35,19,FALSE))</f>
        <v/>
      </c>
      <c r="W138" s="467" t="str">
        <f>IF(W136="","",VLOOKUP(W136,'シフト記号表（勤務時間帯）'!$C$6:$U$35,19,FALSE))</f>
        <v/>
      </c>
      <c r="X138" s="467" t="str">
        <f>IF(X136="","",VLOOKUP(X136,'シフト記号表（勤務時間帯）'!$C$6:$U$35,19,FALSE))</f>
        <v/>
      </c>
      <c r="Y138" s="468" t="str">
        <f>IF(Y136="","",VLOOKUP(Y136,'シフト記号表（勤務時間帯）'!$C$6:$U$35,19,FALSE))</f>
        <v/>
      </c>
      <c r="Z138" s="466" t="str">
        <f>IF(Z136="","",VLOOKUP(Z136,'シフト記号表（勤務時間帯）'!$C$6:$U$35,19,FALSE))</f>
        <v/>
      </c>
      <c r="AA138" s="467" t="str">
        <f>IF(AA136="","",VLOOKUP(AA136,'シフト記号表（勤務時間帯）'!$C$6:$U$35,19,FALSE))</f>
        <v/>
      </c>
      <c r="AB138" s="467" t="str">
        <f>IF(AB136="","",VLOOKUP(AB136,'シフト記号表（勤務時間帯）'!$C$6:$U$35,19,FALSE))</f>
        <v/>
      </c>
      <c r="AC138" s="467" t="str">
        <f>IF(AC136="","",VLOOKUP(AC136,'シフト記号表（勤務時間帯）'!$C$6:$U$35,19,FALSE))</f>
        <v/>
      </c>
      <c r="AD138" s="467" t="str">
        <f>IF(AD136="","",VLOOKUP(AD136,'シフト記号表（勤務時間帯）'!$C$6:$U$35,19,FALSE))</f>
        <v/>
      </c>
      <c r="AE138" s="467" t="str">
        <f>IF(AE136="","",VLOOKUP(AE136,'シフト記号表（勤務時間帯）'!$C$6:$U$35,19,FALSE))</f>
        <v/>
      </c>
      <c r="AF138" s="468" t="str">
        <f>IF(AF136="","",VLOOKUP(AF136,'シフト記号表（勤務時間帯）'!$C$6:$U$35,19,FALSE))</f>
        <v/>
      </c>
      <c r="AG138" s="466" t="str">
        <f>IF(AG136="","",VLOOKUP(AG136,'シフト記号表（勤務時間帯）'!$C$6:$U$35,19,FALSE))</f>
        <v/>
      </c>
      <c r="AH138" s="467" t="str">
        <f>IF(AH136="","",VLOOKUP(AH136,'シフト記号表（勤務時間帯）'!$C$6:$U$35,19,FALSE))</f>
        <v/>
      </c>
      <c r="AI138" s="467" t="str">
        <f>IF(AI136="","",VLOOKUP(AI136,'シフト記号表（勤務時間帯）'!$C$6:$U$35,19,FALSE))</f>
        <v/>
      </c>
      <c r="AJ138" s="467" t="str">
        <f>IF(AJ136="","",VLOOKUP(AJ136,'シフト記号表（勤務時間帯）'!$C$6:$U$35,19,FALSE))</f>
        <v/>
      </c>
      <c r="AK138" s="467" t="str">
        <f>IF(AK136="","",VLOOKUP(AK136,'シフト記号表（勤務時間帯）'!$C$6:$U$35,19,FALSE))</f>
        <v/>
      </c>
      <c r="AL138" s="467" t="str">
        <f>IF(AL136="","",VLOOKUP(AL136,'シフト記号表（勤務時間帯）'!$C$6:$U$35,19,FALSE))</f>
        <v/>
      </c>
      <c r="AM138" s="468" t="str">
        <f>IF(AM136="","",VLOOKUP(AM136,'シフト記号表（勤務時間帯）'!$C$6:$U$35,19,FALSE))</f>
        <v/>
      </c>
      <c r="AN138" s="466" t="str">
        <f>IF(AN136="","",VLOOKUP(AN136,'シフト記号表（勤務時間帯）'!$C$6:$U$35,19,FALSE))</f>
        <v/>
      </c>
      <c r="AO138" s="467" t="str">
        <f>IF(AO136="","",VLOOKUP(AO136,'シフト記号表（勤務時間帯）'!$C$6:$U$35,19,FALSE))</f>
        <v/>
      </c>
      <c r="AP138" s="467" t="str">
        <f>IF(AP136="","",VLOOKUP(AP136,'シフト記号表（勤務時間帯）'!$C$6:$U$35,19,FALSE))</f>
        <v/>
      </c>
      <c r="AQ138" s="467" t="str">
        <f>IF(AQ136="","",VLOOKUP(AQ136,'シフト記号表（勤務時間帯）'!$C$6:$U$35,19,FALSE))</f>
        <v/>
      </c>
      <c r="AR138" s="467" t="str">
        <f>IF(AR136="","",VLOOKUP(AR136,'シフト記号表（勤務時間帯）'!$C$6:$U$35,19,FALSE))</f>
        <v/>
      </c>
      <c r="AS138" s="467" t="str">
        <f>IF(AS136="","",VLOOKUP(AS136,'シフト記号表（勤務時間帯）'!$C$6:$U$35,19,FALSE))</f>
        <v/>
      </c>
      <c r="AT138" s="468" t="str">
        <f>IF(AT136="","",VLOOKUP(AT136,'シフト記号表（勤務時間帯）'!$C$6:$U$35,19,FALSE))</f>
        <v/>
      </c>
      <c r="AU138" s="466" t="str">
        <f>IF(AU136="","",VLOOKUP(AU136,'シフト記号表（勤務時間帯）'!$C$6:$U$35,19,FALSE))</f>
        <v/>
      </c>
      <c r="AV138" s="467" t="str">
        <f>IF(AV136="","",VLOOKUP(AV136,'シフト記号表（勤務時間帯）'!$C$6:$U$35,19,FALSE))</f>
        <v/>
      </c>
      <c r="AW138" s="467" t="str">
        <f>IF(AW136="","",VLOOKUP(AW136,'シフト記号表（勤務時間帯）'!$C$6:$U$35,19,FALSE))</f>
        <v/>
      </c>
      <c r="AX138" s="1146">
        <f>IF($BB$3="４週",SUM(S138:AT138),IF($BB$3="暦月",SUM(S138:AW138),""))</f>
        <v>0</v>
      </c>
      <c r="AY138" s="1147"/>
      <c r="AZ138" s="1148">
        <f>IF($BB$3="４週",AX138/4,IF($BB$3="暦月",'【標準様式1】勤務形態一覧（100名）'!AX138/('【標準様式1】勤務形態一覧（100名）'!$BB$8/7),""))</f>
        <v>0</v>
      </c>
      <c r="BA138" s="1149"/>
      <c r="BB138" s="1192"/>
      <c r="BC138" s="1096"/>
      <c r="BD138" s="1096"/>
      <c r="BE138" s="1096"/>
      <c r="BF138" s="1097"/>
    </row>
    <row r="139" spans="2:58" ht="20.25" customHeight="1" x14ac:dyDescent="0.3">
      <c r="B139" s="1176">
        <f>B136+1</f>
        <v>40</v>
      </c>
      <c r="C139" s="1178"/>
      <c r="D139" s="1179"/>
      <c r="E139" s="1180"/>
      <c r="F139" s="469"/>
      <c r="G139" s="1082"/>
      <c r="H139" s="1085"/>
      <c r="I139" s="1086"/>
      <c r="J139" s="1086"/>
      <c r="K139" s="1087"/>
      <c r="L139" s="1089"/>
      <c r="M139" s="1090"/>
      <c r="N139" s="1090"/>
      <c r="O139" s="1091"/>
      <c r="P139" s="1098" t="s">
        <v>215</v>
      </c>
      <c r="Q139" s="1099"/>
      <c r="R139" s="1100"/>
      <c r="S139" s="512"/>
      <c r="T139" s="513"/>
      <c r="U139" s="513"/>
      <c r="V139" s="513"/>
      <c r="W139" s="513"/>
      <c r="X139" s="513"/>
      <c r="Y139" s="514"/>
      <c r="Z139" s="512"/>
      <c r="AA139" s="513"/>
      <c r="AB139" s="513"/>
      <c r="AC139" s="513"/>
      <c r="AD139" s="513"/>
      <c r="AE139" s="513"/>
      <c r="AF139" s="514"/>
      <c r="AG139" s="512"/>
      <c r="AH139" s="513"/>
      <c r="AI139" s="513"/>
      <c r="AJ139" s="513"/>
      <c r="AK139" s="513"/>
      <c r="AL139" s="513"/>
      <c r="AM139" s="514"/>
      <c r="AN139" s="512"/>
      <c r="AO139" s="513"/>
      <c r="AP139" s="513"/>
      <c r="AQ139" s="513"/>
      <c r="AR139" s="513"/>
      <c r="AS139" s="513"/>
      <c r="AT139" s="514"/>
      <c r="AU139" s="512"/>
      <c r="AV139" s="513"/>
      <c r="AW139" s="513"/>
      <c r="AX139" s="1295"/>
      <c r="AY139" s="1296"/>
      <c r="AZ139" s="1297"/>
      <c r="BA139" s="1298"/>
      <c r="BB139" s="1131"/>
      <c r="BC139" s="1090"/>
      <c r="BD139" s="1090"/>
      <c r="BE139" s="1090"/>
      <c r="BF139" s="1091"/>
    </row>
    <row r="140" spans="2:58" ht="20.25" customHeight="1" x14ac:dyDescent="0.3">
      <c r="B140" s="1176"/>
      <c r="C140" s="1181"/>
      <c r="D140" s="1182"/>
      <c r="E140" s="1183"/>
      <c r="F140" s="461"/>
      <c r="G140" s="1083"/>
      <c r="H140" s="1088"/>
      <c r="I140" s="1086"/>
      <c r="J140" s="1086"/>
      <c r="K140" s="1087"/>
      <c r="L140" s="1092"/>
      <c r="M140" s="1093"/>
      <c r="N140" s="1093"/>
      <c r="O140" s="1094"/>
      <c r="P140" s="1136" t="s">
        <v>216</v>
      </c>
      <c r="Q140" s="1137"/>
      <c r="R140" s="1138"/>
      <c r="S140" s="462" t="str">
        <f>IF(S139="","",VLOOKUP(S139,'シフト記号表（勤務時間帯）'!$C$6:$K$35,9,FALSE))</f>
        <v/>
      </c>
      <c r="T140" s="463" t="str">
        <f>IF(T139="","",VLOOKUP(T139,'シフト記号表（勤務時間帯）'!$C$6:$K$35,9,FALSE))</f>
        <v/>
      </c>
      <c r="U140" s="463" t="str">
        <f>IF(U139="","",VLOOKUP(U139,'シフト記号表（勤務時間帯）'!$C$6:$K$35,9,FALSE))</f>
        <v/>
      </c>
      <c r="V140" s="463" t="str">
        <f>IF(V139="","",VLOOKUP(V139,'シフト記号表（勤務時間帯）'!$C$6:$K$35,9,FALSE))</f>
        <v/>
      </c>
      <c r="W140" s="463" t="str">
        <f>IF(W139="","",VLOOKUP(W139,'シフト記号表（勤務時間帯）'!$C$6:$K$35,9,FALSE))</f>
        <v/>
      </c>
      <c r="X140" s="463" t="str">
        <f>IF(X139="","",VLOOKUP(X139,'シフト記号表（勤務時間帯）'!$C$6:$K$35,9,FALSE))</f>
        <v/>
      </c>
      <c r="Y140" s="464" t="str">
        <f>IF(Y139="","",VLOOKUP(Y139,'シフト記号表（勤務時間帯）'!$C$6:$K$35,9,FALSE))</f>
        <v/>
      </c>
      <c r="Z140" s="462" t="str">
        <f>IF(Z139="","",VLOOKUP(Z139,'シフト記号表（勤務時間帯）'!$C$6:$K$35,9,FALSE))</f>
        <v/>
      </c>
      <c r="AA140" s="463" t="str">
        <f>IF(AA139="","",VLOOKUP(AA139,'シフト記号表（勤務時間帯）'!$C$6:$K$35,9,FALSE))</f>
        <v/>
      </c>
      <c r="AB140" s="463" t="str">
        <f>IF(AB139="","",VLOOKUP(AB139,'シフト記号表（勤務時間帯）'!$C$6:$K$35,9,FALSE))</f>
        <v/>
      </c>
      <c r="AC140" s="463" t="str">
        <f>IF(AC139="","",VLOOKUP(AC139,'シフト記号表（勤務時間帯）'!$C$6:$K$35,9,FALSE))</f>
        <v/>
      </c>
      <c r="AD140" s="463" t="str">
        <f>IF(AD139="","",VLOOKUP(AD139,'シフト記号表（勤務時間帯）'!$C$6:$K$35,9,FALSE))</f>
        <v/>
      </c>
      <c r="AE140" s="463" t="str">
        <f>IF(AE139="","",VLOOKUP(AE139,'シフト記号表（勤務時間帯）'!$C$6:$K$35,9,FALSE))</f>
        <v/>
      </c>
      <c r="AF140" s="464" t="str">
        <f>IF(AF139="","",VLOOKUP(AF139,'シフト記号表（勤務時間帯）'!$C$6:$K$35,9,FALSE))</f>
        <v/>
      </c>
      <c r="AG140" s="462" t="str">
        <f>IF(AG139="","",VLOOKUP(AG139,'シフト記号表（勤務時間帯）'!$C$6:$K$35,9,FALSE))</f>
        <v/>
      </c>
      <c r="AH140" s="463" t="str">
        <f>IF(AH139="","",VLOOKUP(AH139,'シフト記号表（勤務時間帯）'!$C$6:$K$35,9,FALSE))</f>
        <v/>
      </c>
      <c r="AI140" s="463" t="str">
        <f>IF(AI139="","",VLOOKUP(AI139,'シフト記号表（勤務時間帯）'!$C$6:$K$35,9,FALSE))</f>
        <v/>
      </c>
      <c r="AJ140" s="463" t="str">
        <f>IF(AJ139="","",VLOOKUP(AJ139,'シフト記号表（勤務時間帯）'!$C$6:$K$35,9,FALSE))</f>
        <v/>
      </c>
      <c r="AK140" s="463" t="str">
        <f>IF(AK139="","",VLOOKUP(AK139,'シフト記号表（勤務時間帯）'!$C$6:$K$35,9,FALSE))</f>
        <v/>
      </c>
      <c r="AL140" s="463" t="str">
        <f>IF(AL139="","",VLOOKUP(AL139,'シフト記号表（勤務時間帯）'!$C$6:$K$35,9,FALSE))</f>
        <v/>
      </c>
      <c r="AM140" s="464" t="str">
        <f>IF(AM139="","",VLOOKUP(AM139,'シフト記号表（勤務時間帯）'!$C$6:$K$35,9,FALSE))</f>
        <v/>
      </c>
      <c r="AN140" s="462" t="str">
        <f>IF(AN139="","",VLOOKUP(AN139,'シフト記号表（勤務時間帯）'!$C$6:$K$35,9,FALSE))</f>
        <v/>
      </c>
      <c r="AO140" s="463" t="str">
        <f>IF(AO139="","",VLOOKUP(AO139,'シフト記号表（勤務時間帯）'!$C$6:$K$35,9,FALSE))</f>
        <v/>
      </c>
      <c r="AP140" s="463" t="str">
        <f>IF(AP139="","",VLOOKUP(AP139,'シフト記号表（勤務時間帯）'!$C$6:$K$35,9,FALSE))</f>
        <v/>
      </c>
      <c r="AQ140" s="463" t="str">
        <f>IF(AQ139="","",VLOOKUP(AQ139,'シフト記号表（勤務時間帯）'!$C$6:$K$35,9,FALSE))</f>
        <v/>
      </c>
      <c r="AR140" s="463" t="str">
        <f>IF(AR139="","",VLOOKUP(AR139,'シフト記号表（勤務時間帯）'!$C$6:$K$35,9,FALSE))</f>
        <v/>
      </c>
      <c r="AS140" s="463" t="str">
        <f>IF(AS139="","",VLOOKUP(AS139,'シフト記号表（勤務時間帯）'!$C$6:$K$35,9,FALSE))</f>
        <v/>
      </c>
      <c r="AT140" s="464" t="str">
        <f>IF(AT139="","",VLOOKUP(AT139,'シフト記号表（勤務時間帯）'!$C$6:$K$35,9,FALSE))</f>
        <v/>
      </c>
      <c r="AU140" s="462" t="str">
        <f>IF(AU139="","",VLOOKUP(AU139,'シフト記号表（勤務時間帯）'!$C$6:$K$35,9,FALSE))</f>
        <v/>
      </c>
      <c r="AV140" s="463" t="str">
        <f>IF(AV139="","",VLOOKUP(AV139,'シフト記号表（勤務時間帯）'!$C$6:$K$35,9,FALSE))</f>
        <v/>
      </c>
      <c r="AW140" s="463" t="str">
        <f>IF(AW139="","",VLOOKUP(AW139,'シフト記号表（勤務時間帯）'!$C$6:$K$35,9,FALSE))</f>
        <v/>
      </c>
      <c r="AX140" s="1139">
        <f>IF($BB$3="４週",SUM(S140:AT140),IF($BB$3="暦月",SUM(S140:AW140),""))</f>
        <v>0</v>
      </c>
      <c r="AY140" s="1140"/>
      <c r="AZ140" s="1141">
        <f>IF($BB$3="４週",AX140/4,IF($BB$3="暦月",'【標準様式1】勤務形態一覧（100名）'!AX140/('【標準様式1】勤務形態一覧（100名）'!$BB$8/7),""))</f>
        <v>0</v>
      </c>
      <c r="BA140" s="1142"/>
      <c r="BB140" s="1132"/>
      <c r="BC140" s="1093"/>
      <c r="BD140" s="1093"/>
      <c r="BE140" s="1093"/>
      <c r="BF140" s="1094"/>
    </row>
    <row r="141" spans="2:58" ht="20.25" customHeight="1" x14ac:dyDescent="0.3">
      <c r="B141" s="1176"/>
      <c r="C141" s="1184"/>
      <c r="D141" s="1185"/>
      <c r="E141" s="1186"/>
      <c r="F141" s="515">
        <f>C139</f>
        <v>0</v>
      </c>
      <c r="G141" s="1084"/>
      <c r="H141" s="1088"/>
      <c r="I141" s="1086"/>
      <c r="J141" s="1086"/>
      <c r="K141" s="1087"/>
      <c r="L141" s="1095"/>
      <c r="M141" s="1096"/>
      <c r="N141" s="1096"/>
      <c r="O141" s="1097"/>
      <c r="P141" s="1173" t="s">
        <v>217</v>
      </c>
      <c r="Q141" s="1174"/>
      <c r="R141" s="1175"/>
      <c r="S141" s="466" t="str">
        <f>IF(S139="","",VLOOKUP(S139,'シフト記号表（勤務時間帯）'!$C$6:$U$35,19,FALSE))</f>
        <v/>
      </c>
      <c r="T141" s="467" t="str">
        <f>IF(T139="","",VLOOKUP(T139,'シフト記号表（勤務時間帯）'!$C$6:$U$35,19,FALSE))</f>
        <v/>
      </c>
      <c r="U141" s="467" t="str">
        <f>IF(U139="","",VLOOKUP(U139,'シフト記号表（勤務時間帯）'!$C$6:$U$35,19,FALSE))</f>
        <v/>
      </c>
      <c r="V141" s="467" t="str">
        <f>IF(V139="","",VLOOKUP(V139,'シフト記号表（勤務時間帯）'!$C$6:$U$35,19,FALSE))</f>
        <v/>
      </c>
      <c r="W141" s="467" t="str">
        <f>IF(W139="","",VLOOKUP(W139,'シフト記号表（勤務時間帯）'!$C$6:$U$35,19,FALSE))</f>
        <v/>
      </c>
      <c r="X141" s="467" t="str">
        <f>IF(X139="","",VLOOKUP(X139,'シフト記号表（勤務時間帯）'!$C$6:$U$35,19,FALSE))</f>
        <v/>
      </c>
      <c r="Y141" s="468" t="str">
        <f>IF(Y139="","",VLOOKUP(Y139,'シフト記号表（勤務時間帯）'!$C$6:$U$35,19,FALSE))</f>
        <v/>
      </c>
      <c r="Z141" s="466" t="str">
        <f>IF(Z139="","",VLOOKUP(Z139,'シフト記号表（勤務時間帯）'!$C$6:$U$35,19,FALSE))</f>
        <v/>
      </c>
      <c r="AA141" s="467" t="str">
        <f>IF(AA139="","",VLOOKUP(AA139,'シフト記号表（勤務時間帯）'!$C$6:$U$35,19,FALSE))</f>
        <v/>
      </c>
      <c r="AB141" s="467" t="str">
        <f>IF(AB139="","",VLOOKUP(AB139,'シフト記号表（勤務時間帯）'!$C$6:$U$35,19,FALSE))</f>
        <v/>
      </c>
      <c r="AC141" s="467" t="str">
        <f>IF(AC139="","",VLOOKUP(AC139,'シフト記号表（勤務時間帯）'!$C$6:$U$35,19,FALSE))</f>
        <v/>
      </c>
      <c r="AD141" s="467" t="str">
        <f>IF(AD139="","",VLOOKUP(AD139,'シフト記号表（勤務時間帯）'!$C$6:$U$35,19,FALSE))</f>
        <v/>
      </c>
      <c r="AE141" s="467" t="str">
        <f>IF(AE139="","",VLOOKUP(AE139,'シフト記号表（勤務時間帯）'!$C$6:$U$35,19,FALSE))</f>
        <v/>
      </c>
      <c r="AF141" s="468" t="str">
        <f>IF(AF139="","",VLOOKUP(AF139,'シフト記号表（勤務時間帯）'!$C$6:$U$35,19,FALSE))</f>
        <v/>
      </c>
      <c r="AG141" s="466" t="str">
        <f>IF(AG139="","",VLOOKUP(AG139,'シフト記号表（勤務時間帯）'!$C$6:$U$35,19,FALSE))</f>
        <v/>
      </c>
      <c r="AH141" s="467" t="str">
        <f>IF(AH139="","",VLOOKUP(AH139,'シフト記号表（勤務時間帯）'!$C$6:$U$35,19,FALSE))</f>
        <v/>
      </c>
      <c r="AI141" s="467" t="str">
        <f>IF(AI139="","",VLOOKUP(AI139,'シフト記号表（勤務時間帯）'!$C$6:$U$35,19,FALSE))</f>
        <v/>
      </c>
      <c r="AJ141" s="467" t="str">
        <f>IF(AJ139="","",VLOOKUP(AJ139,'シフト記号表（勤務時間帯）'!$C$6:$U$35,19,FALSE))</f>
        <v/>
      </c>
      <c r="AK141" s="467" t="str">
        <f>IF(AK139="","",VLOOKUP(AK139,'シフト記号表（勤務時間帯）'!$C$6:$U$35,19,FALSE))</f>
        <v/>
      </c>
      <c r="AL141" s="467" t="str">
        <f>IF(AL139="","",VLOOKUP(AL139,'シフト記号表（勤務時間帯）'!$C$6:$U$35,19,FALSE))</f>
        <v/>
      </c>
      <c r="AM141" s="468" t="str">
        <f>IF(AM139="","",VLOOKUP(AM139,'シフト記号表（勤務時間帯）'!$C$6:$U$35,19,FALSE))</f>
        <v/>
      </c>
      <c r="AN141" s="466" t="str">
        <f>IF(AN139="","",VLOOKUP(AN139,'シフト記号表（勤務時間帯）'!$C$6:$U$35,19,FALSE))</f>
        <v/>
      </c>
      <c r="AO141" s="467" t="str">
        <f>IF(AO139="","",VLOOKUP(AO139,'シフト記号表（勤務時間帯）'!$C$6:$U$35,19,FALSE))</f>
        <v/>
      </c>
      <c r="AP141" s="467" t="str">
        <f>IF(AP139="","",VLOOKUP(AP139,'シフト記号表（勤務時間帯）'!$C$6:$U$35,19,FALSE))</f>
        <v/>
      </c>
      <c r="AQ141" s="467" t="str">
        <f>IF(AQ139="","",VLOOKUP(AQ139,'シフト記号表（勤務時間帯）'!$C$6:$U$35,19,FALSE))</f>
        <v/>
      </c>
      <c r="AR141" s="467" t="str">
        <f>IF(AR139="","",VLOOKUP(AR139,'シフト記号表（勤務時間帯）'!$C$6:$U$35,19,FALSE))</f>
        <v/>
      </c>
      <c r="AS141" s="467" t="str">
        <f>IF(AS139="","",VLOOKUP(AS139,'シフト記号表（勤務時間帯）'!$C$6:$U$35,19,FALSE))</f>
        <v/>
      </c>
      <c r="AT141" s="468" t="str">
        <f>IF(AT139="","",VLOOKUP(AT139,'シフト記号表（勤務時間帯）'!$C$6:$U$35,19,FALSE))</f>
        <v/>
      </c>
      <c r="AU141" s="466" t="str">
        <f>IF(AU139="","",VLOOKUP(AU139,'シフト記号表（勤務時間帯）'!$C$6:$U$35,19,FALSE))</f>
        <v/>
      </c>
      <c r="AV141" s="467" t="str">
        <f>IF(AV139="","",VLOOKUP(AV139,'シフト記号表（勤務時間帯）'!$C$6:$U$35,19,FALSE))</f>
        <v/>
      </c>
      <c r="AW141" s="467" t="str">
        <f>IF(AW139="","",VLOOKUP(AW139,'シフト記号表（勤務時間帯）'!$C$6:$U$35,19,FALSE))</f>
        <v/>
      </c>
      <c r="AX141" s="1146">
        <f>IF($BB$3="４週",SUM(S141:AT141),IF($BB$3="暦月",SUM(S141:AW141),""))</f>
        <v>0</v>
      </c>
      <c r="AY141" s="1147"/>
      <c r="AZ141" s="1148">
        <f>IF($BB$3="４週",AX141/4,IF($BB$3="暦月",'【標準様式1】勤務形態一覧（100名）'!AX141/('【標準様式1】勤務形態一覧（100名）'!$BB$8/7),""))</f>
        <v>0</v>
      </c>
      <c r="BA141" s="1149"/>
      <c r="BB141" s="1192"/>
      <c r="BC141" s="1096"/>
      <c r="BD141" s="1096"/>
      <c r="BE141" s="1096"/>
      <c r="BF141" s="1097"/>
    </row>
    <row r="142" spans="2:58" ht="20.25" customHeight="1" x14ac:dyDescent="0.3">
      <c r="B142" s="1176">
        <f>B139+1</f>
        <v>41</v>
      </c>
      <c r="C142" s="1178"/>
      <c r="D142" s="1179"/>
      <c r="E142" s="1180"/>
      <c r="F142" s="469"/>
      <c r="G142" s="1082"/>
      <c r="H142" s="1085"/>
      <c r="I142" s="1086"/>
      <c r="J142" s="1086"/>
      <c r="K142" s="1087"/>
      <c r="L142" s="1089"/>
      <c r="M142" s="1090"/>
      <c r="N142" s="1090"/>
      <c r="O142" s="1091"/>
      <c r="P142" s="1098" t="s">
        <v>215</v>
      </c>
      <c r="Q142" s="1099"/>
      <c r="R142" s="1100"/>
      <c r="S142" s="512"/>
      <c r="T142" s="513"/>
      <c r="U142" s="513"/>
      <c r="V142" s="513"/>
      <c r="W142" s="513"/>
      <c r="X142" s="513"/>
      <c r="Y142" s="514"/>
      <c r="Z142" s="512"/>
      <c r="AA142" s="513"/>
      <c r="AB142" s="513"/>
      <c r="AC142" s="513"/>
      <c r="AD142" s="513"/>
      <c r="AE142" s="513"/>
      <c r="AF142" s="514"/>
      <c r="AG142" s="512"/>
      <c r="AH142" s="513"/>
      <c r="AI142" s="513"/>
      <c r="AJ142" s="513"/>
      <c r="AK142" s="513"/>
      <c r="AL142" s="513"/>
      <c r="AM142" s="514"/>
      <c r="AN142" s="512"/>
      <c r="AO142" s="513"/>
      <c r="AP142" s="513"/>
      <c r="AQ142" s="513"/>
      <c r="AR142" s="513"/>
      <c r="AS142" s="513"/>
      <c r="AT142" s="514"/>
      <c r="AU142" s="512"/>
      <c r="AV142" s="513"/>
      <c r="AW142" s="513"/>
      <c r="AX142" s="1295"/>
      <c r="AY142" s="1296"/>
      <c r="AZ142" s="1297"/>
      <c r="BA142" s="1298"/>
      <c r="BB142" s="1131"/>
      <c r="BC142" s="1090"/>
      <c r="BD142" s="1090"/>
      <c r="BE142" s="1090"/>
      <c r="BF142" s="1091"/>
    </row>
    <row r="143" spans="2:58" ht="20.25" customHeight="1" x14ac:dyDescent="0.3">
      <c r="B143" s="1176"/>
      <c r="C143" s="1181"/>
      <c r="D143" s="1182"/>
      <c r="E143" s="1183"/>
      <c r="F143" s="461"/>
      <c r="G143" s="1083"/>
      <c r="H143" s="1088"/>
      <c r="I143" s="1086"/>
      <c r="J143" s="1086"/>
      <c r="K143" s="1087"/>
      <c r="L143" s="1092"/>
      <c r="M143" s="1093"/>
      <c r="N143" s="1093"/>
      <c r="O143" s="1094"/>
      <c r="P143" s="1136" t="s">
        <v>216</v>
      </c>
      <c r="Q143" s="1137"/>
      <c r="R143" s="1138"/>
      <c r="S143" s="462" t="str">
        <f>IF(S142="","",VLOOKUP(S142,'シフト記号表（勤務時間帯）'!$C$6:$K$35,9,FALSE))</f>
        <v/>
      </c>
      <c r="T143" s="463" t="str">
        <f>IF(T142="","",VLOOKUP(T142,'シフト記号表（勤務時間帯）'!$C$6:$K$35,9,FALSE))</f>
        <v/>
      </c>
      <c r="U143" s="463" t="str">
        <f>IF(U142="","",VLOOKUP(U142,'シフト記号表（勤務時間帯）'!$C$6:$K$35,9,FALSE))</f>
        <v/>
      </c>
      <c r="V143" s="463" t="str">
        <f>IF(V142="","",VLOOKUP(V142,'シフト記号表（勤務時間帯）'!$C$6:$K$35,9,FALSE))</f>
        <v/>
      </c>
      <c r="W143" s="463" t="str">
        <f>IF(W142="","",VLOOKUP(W142,'シフト記号表（勤務時間帯）'!$C$6:$K$35,9,FALSE))</f>
        <v/>
      </c>
      <c r="X143" s="463" t="str">
        <f>IF(X142="","",VLOOKUP(X142,'シフト記号表（勤務時間帯）'!$C$6:$K$35,9,FALSE))</f>
        <v/>
      </c>
      <c r="Y143" s="464" t="str">
        <f>IF(Y142="","",VLOOKUP(Y142,'シフト記号表（勤務時間帯）'!$C$6:$K$35,9,FALSE))</f>
        <v/>
      </c>
      <c r="Z143" s="462" t="str">
        <f>IF(Z142="","",VLOOKUP(Z142,'シフト記号表（勤務時間帯）'!$C$6:$K$35,9,FALSE))</f>
        <v/>
      </c>
      <c r="AA143" s="463" t="str">
        <f>IF(AA142="","",VLOOKUP(AA142,'シフト記号表（勤務時間帯）'!$C$6:$K$35,9,FALSE))</f>
        <v/>
      </c>
      <c r="AB143" s="463" t="str">
        <f>IF(AB142="","",VLOOKUP(AB142,'シフト記号表（勤務時間帯）'!$C$6:$K$35,9,FALSE))</f>
        <v/>
      </c>
      <c r="AC143" s="463" t="str">
        <f>IF(AC142="","",VLOOKUP(AC142,'シフト記号表（勤務時間帯）'!$C$6:$K$35,9,FALSE))</f>
        <v/>
      </c>
      <c r="AD143" s="463" t="str">
        <f>IF(AD142="","",VLOOKUP(AD142,'シフト記号表（勤務時間帯）'!$C$6:$K$35,9,FALSE))</f>
        <v/>
      </c>
      <c r="AE143" s="463" t="str">
        <f>IF(AE142="","",VLOOKUP(AE142,'シフト記号表（勤務時間帯）'!$C$6:$K$35,9,FALSE))</f>
        <v/>
      </c>
      <c r="AF143" s="464" t="str">
        <f>IF(AF142="","",VLOOKUP(AF142,'シフト記号表（勤務時間帯）'!$C$6:$K$35,9,FALSE))</f>
        <v/>
      </c>
      <c r="AG143" s="462" t="str">
        <f>IF(AG142="","",VLOOKUP(AG142,'シフト記号表（勤務時間帯）'!$C$6:$K$35,9,FALSE))</f>
        <v/>
      </c>
      <c r="AH143" s="463" t="str">
        <f>IF(AH142="","",VLOOKUP(AH142,'シフト記号表（勤務時間帯）'!$C$6:$K$35,9,FALSE))</f>
        <v/>
      </c>
      <c r="AI143" s="463" t="str">
        <f>IF(AI142="","",VLOOKUP(AI142,'シフト記号表（勤務時間帯）'!$C$6:$K$35,9,FALSE))</f>
        <v/>
      </c>
      <c r="AJ143" s="463" t="str">
        <f>IF(AJ142="","",VLOOKUP(AJ142,'シフト記号表（勤務時間帯）'!$C$6:$K$35,9,FALSE))</f>
        <v/>
      </c>
      <c r="AK143" s="463" t="str">
        <f>IF(AK142="","",VLOOKUP(AK142,'シフト記号表（勤務時間帯）'!$C$6:$K$35,9,FALSE))</f>
        <v/>
      </c>
      <c r="AL143" s="463" t="str">
        <f>IF(AL142="","",VLOOKUP(AL142,'シフト記号表（勤務時間帯）'!$C$6:$K$35,9,FALSE))</f>
        <v/>
      </c>
      <c r="AM143" s="464" t="str">
        <f>IF(AM142="","",VLOOKUP(AM142,'シフト記号表（勤務時間帯）'!$C$6:$K$35,9,FALSE))</f>
        <v/>
      </c>
      <c r="AN143" s="462" t="str">
        <f>IF(AN142="","",VLOOKUP(AN142,'シフト記号表（勤務時間帯）'!$C$6:$K$35,9,FALSE))</f>
        <v/>
      </c>
      <c r="AO143" s="463" t="str">
        <f>IF(AO142="","",VLOOKUP(AO142,'シフト記号表（勤務時間帯）'!$C$6:$K$35,9,FALSE))</f>
        <v/>
      </c>
      <c r="AP143" s="463" t="str">
        <f>IF(AP142="","",VLOOKUP(AP142,'シフト記号表（勤務時間帯）'!$C$6:$K$35,9,FALSE))</f>
        <v/>
      </c>
      <c r="AQ143" s="463" t="str">
        <f>IF(AQ142="","",VLOOKUP(AQ142,'シフト記号表（勤務時間帯）'!$C$6:$K$35,9,FALSE))</f>
        <v/>
      </c>
      <c r="AR143" s="463" t="str">
        <f>IF(AR142="","",VLOOKUP(AR142,'シフト記号表（勤務時間帯）'!$C$6:$K$35,9,FALSE))</f>
        <v/>
      </c>
      <c r="AS143" s="463" t="str">
        <f>IF(AS142="","",VLOOKUP(AS142,'シフト記号表（勤務時間帯）'!$C$6:$K$35,9,FALSE))</f>
        <v/>
      </c>
      <c r="AT143" s="464" t="str">
        <f>IF(AT142="","",VLOOKUP(AT142,'シフト記号表（勤務時間帯）'!$C$6:$K$35,9,FALSE))</f>
        <v/>
      </c>
      <c r="AU143" s="462" t="str">
        <f>IF(AU142="","",VLOOKUP(AU142,'シフト記号表（勤務時間帯）'!$C$6:$K$35,9,FALSE))</f>
        <v/>
      </c>
      <c r="AV143" s="463" t="str">
        <f>IF(AV142="","",VLOOKUP(AV142,'シフト記号表（勤務時間帯）'!$C$6:$K$35,9,FALSE))</f>
        <v/>
      </c>
      <c r="AW143" s="463" t="str">
        <f>IF(AW142="","",VLOOKUP(AW142,'シフト記号表（勤務時間帯）'!$C$6:$K$35,9,FALSE))</f>
        <v/>
      </c>
      <c r="AX143" s="1139">
        <f>IF($BB$3="４週",SUM(S143:AT143),IF($BB$3="暦月",SUM(S143:AW143),""))</f>
        <v>0</v>
      </c>
      <c r="AY143" s="1140"/>
      <c r="AZ143" s="1141">
        <f>IF($BB$3="４週",AX143/4,IF($BB$3="暦月",'【標準様式1】勤務形態一覧（100名）'!AX143/('【標準様式1】勤務形態一覧（100名）'!$BB$8/7),""))</f>
        <v>0</v>
      </c>
      <c r="BA143" s="1142"/>
      <c r="BB143" s="1132"/>
      <c r="BC143" s="1093"/>
      <c r="BD143" s="1093"/>
      <c r="BE143" s="1093"/>
      <c r="BF143" s="1094"/>
    </row>
    <row r="144" spans="2:58" ht="20.25" customHeight="1" x14ac:dyDescent="0.3">
      <c r="B144" s="1176"/>
      <c r="C144" s="1184"/>
      <c r="D144" s="1185"/>
      <c r="E144" s="1186"/>
      <c r="F144" s="515">
        <f>C142</f>
        <v>0</v>
      </c>
      <c r="G144" s="1084"/>
      <c r="H144" s="1088"/>
      <c r="I144" s="1086"/>
      <c r="J144" s="1086"/>
      <c r="K144" s="1087"/>
      <c r="L144" s="1095"/>
      <c r="M144" s="1096"/>
      <c r="N144" s="1096"/>
      <c r="O144" s="1097"/>
      <c r="P144" s="1173" t="s">
        <v>217</v>
      </c>
      <c r="Q144" s="1174"/>
      <c r="R144" s="1175"/>
      <c r="S144" s="466" t="str">
        <f>IF(S142="","",VLOOKUP(S142,'シフト記号表（勤務時間帯）'!$C$6:$U$35,19,FALSE))</f>
        <v/>
      </c>
      <c r="T144" s="467" t="str">
        <f>IF(T142="","",VLOOKUP(T142,'シフト記号表（勤務時間帯）'!$C$6:$U$35,19,FALSE))</f>
        <v/>
      </c>
      <c r="U144" s="467" t="str">
        <f>IF(U142="","",VLOOKUP(U142,'シフト記号表（勤務時間帯）'!$C$6:$U$35,19,FALSE))</f>
        <v/>
      </c>
      <c r="V144" s="467" t="str">
        <f>IF(V142="","",VLOOKUP(V142,'シフト記号表（勤務時間帯）'!$C$6:$U$35,19,FALSE))</f>
        <v/>
      </c>
      <c r="W144" s="467" t="str">
        <f>IF(W142="","",VLOOKUP(W142,'シフト記号表（勤務時間帯）'!$C$6:$U$35,19,FALSE))</f>
        <v/>
      </c>
      <c r="X144" s="467" t="str">
        <f>IF(X142="","",VLOOKUP(X142,'シフト記号表（勤務時間帯）'!$C$6:$U$35,19,FALSE))</f>
        <v/>
      </c>
      <c r="Y144" s="468" t="str">
        <f>IF(Y142="","",VLOOKUP(Y142,'シフト記号表（勤務時間帯）'!$C$6:$U$35,19,FALSE))</f>
        <v/>
      </c>
      <c r="Z144" s="466" t="str">
        <f>IF(Z142="","",VLOOKUP(Z142,'シフト記号表（勤務時間帯）'!$C$6:$U$35,19,FALSE))</f>
        <v/>
      </c>
      <c r="AA144" s="467" t="str">
        <f>IF(AA142="","",VLOOKUP(AA142,'シフト記号表（勤務時間帯）'!$C$6:$U$35,19,FALSE))</f>
        <v/>
      </c>
      <c r="AB144" s="467" t="str">
        <f>IF(AB142="","",VLOOKUP(AB142,'シフト記号表（勤務時間帯）'!$C$6:$U$35,19,FALSE))</f>
        <v/>
      </c>
      <c r="AC144" s="467" t="str">
        <f>IF(AC142="","",VLOOKUP(AC142,'シフト記号表（勤務時間帯）'!$C$6:$U$35,19,FALSE))</f>
        <v/>
      </c>
      <c r="AD144" s="467" t="str">
        <f>IF(AD142="","",VLOOKUP(AD142,'シフト記号表（勤務時間帯）'!$C$6:$U$35,19,FALSE))</f>
        <v/>
      </c>
      <c r="AE144" s="467" t="str">
        <f>IF(AE142="","",VLOOKUP(AE142,'シフト記号表（勤務時間帯）'!$C$6:$U$35,19,FALSE))</f>
        <v/>
      </c>
      <c r="AF144" s="468" t="str">
        <f>IF(AF142="","",VLOOKUP(AF142,'シフト記号表（勤務時間帯）'!$C$6:$U$35,19,FALSE))</f>
        <v/>
      </c>
      <c r="AG144" s="466" t="str">
        <f>IF(AG142="","",VLOOKUP(AG142,'シフト記号表（勤務時間帯）'!$C$6:$U$35,19,FALSE))</f>
        <v/>
      </c>
      <c r="AH144" s="467" t="str">
        <f>IF(AH142="","",VLOOKUP(AH142,'シフト記号表（勤務時間帯）'!$C$6:$U$35,19,FALSE))</f>
        <v/>
      </c>
      <c r="AI144" s="467" t="str">
        <f>IF(AI142="","",VLOOKUP(AI142,'シフト記号表（勤務時間帯）'!$C$6:$U$35,19,FALSE))</f>
        <v/>
      </c>
      <c r="AJ144" s="467" t="str">
        <f>IF(AJ142="","",VLOOKUP(AJ142,'シフト記号表（勤務時間帯）'!$C$6:$U$35,19,FALSE))</f>
        <v/>
      </c>
      <c r="AK144" s="467" t="str">
        <f>IF(AK142="","",VLOOKUP(AK142,'シフト記号表（勤務時間帯）'!$C$6:$U$35,19,FALSE))</f>
        <v/>
      </c>
      <c r="AL144" s="467" t="str">
        <f>IF(AL142="","",VLOOKUP(AL142,'シフト記号表（勤務時間帯）'!$C$6:$U$35,19,FALSE))</f>
        <v/>
      </c>
      <c r="AM144" s="468" t="str">
        <f>IF(AM142="","",VLOOKUP(AM142,'シフト記号表（勤務時間帯）'!$C$6:$U$35,19,FALSE))</f>
        <v/>
      </c>
      <c r="AN144" s="466" t="str">
        <f>IF(AN142="","",VLOOKUP(AN142,'シフト記号表（勤務時間帯）'!$C$6:$U$35,19,FALSE))</f>
        <v/>
      </c>
      <c r="AO144" s="467" t="str">
        <f>IF(AO142="","",VLOOKUP(AO142,'シフト記号表（勤務時間帯）'!$C$6:$U$35,19,FALSE))</f>
        <v/>
      </c>
      <c r="AP144" s="467" t="str">
        <f>IF(AP142="","",VLOOKUP(AP142,'シフト記号表（勤務時間帯）'!$C$6:$U$35,19,FALSE))</f>
        <v/>
      </c>
      <c r="AQ144" s="467" t="str">
        <f>IF(AQ142="","",VLOOKUP(AQ142,'シフト記号表（勤務時間帯）'!$C$6:$U$35,19,FALSE))</f>
        <v/>
      </c>
      <c r="AR144" s="467" t="str">
        <f>IF(AR142="","",VLOOKUP(AR142,'シフト記号表（勤務時間帯）'!$C$6:$U$35,19,FALSE))</f>
        <v/>
      </c>
      <c r="AS144" s="467" t="str">
        <f>IF(AS142="","",VLOOKUP(AS142,'シフト記号表（勤務時間帯）'!$C$6:$U$35,19,FALSE))</f>
        <v/>
      </c>
      <c r="AT144" s="468" t="str">
        <f>IF(AT142="","",VLOOKUP(AT142,'シフト記号表（勤務時間帯）'!$C$6:$U$35,19,FALSE))</f>
        <v/>
      </c>
      <c r="AU144" s="466" t="str">
        <f>IF(AU142="","",VLOOKUP(AU142,'シフト記号表（勤務時間帯）'!$C$6:$U$35,19,FALSE))</f>
        <v/>
      </c>
      <c r="AV144" s="467" t="str">
        <f>IF(AV142="","",VLOOKUP(AV142,'シフト記号表（勤務時間帯）'!$C$6:$U$35,19,FALSE))</f>
        <v/>
      </c>
      <c r="AW144" s="467" t="str">
        <f>IF(AW142="","",VLOOKUP(AW142,'シフト記号表（勤務時間帯）'!$C$6:$U$35,19,FALSE))</f>
        <v/>
      </c>
      <c r="AX144" s="1146">
        <f>IF($BB$3="４週",SUM(S144:AT144),IF($BB$3="暦月",SUM(S144:AW144),""))</f>
        <v>0</v>
      </c>
      <c r="AY144" s="1147"/>
      <c r="AZ144" s="1148">
        <f>IF($BB$3="４週",AX144/4,IF($BB$3="暦月",'【標準様式1】勤務形態一覧（100名）'!AX144/('【標準様式1】勤務形態一覧（100名）'!$BB$8/7),""))</f>
        <v>0</v>
      </c>
      <c r="BA144" s="1149"/>
      <c r="BB144" s="1192"/>
      <c r="BC144" s="1096"/>
      <c r="BD144" s="1096"/>
      <c r="BE144" s="1096"/>
      <c r="BF144" s="1097"/>
    </row>
    <row r="145" spans="2:58" ht="20.25" customHeight="1" x14ac:dyDescent="0.3">
      <c r="B145" s="1176">
        <f>B142+1</f>
        <v>42</v>
      </c>
      <c r="C145" s="1178"/>
      <c r="D145" s="1179"/>
      <c r="E145" s="1180"/>
      <c r="F145" s="469"/>
      <c r="G145" s="1082"/>
      <c r="H145" s="1085"/>
      <c r="I145" s="1086"/>
      <c r="J145" s="1086"/>
      <c r="K145" s="1087"/>
      <c r="L145" s="1089"/>
      <c r="M145" s="1090"/>
      <c r="N145" s="1090"/>
      <c r="O145" s="1091"/>
      <c r="P145" s="1098" t="s">
        <v>215</v>
      </c>
      <c r="Q145" s="1099"/>
      <c r="R145" s="1100"/>
      <c r="S145" s="512"/>
      <c r="T145" s="513"/>
      <c r="U145" s="513"/>
      <c r="V145" s="513"/>
      <c r="W145" s="513"/>
      <c r="X145" s="513"/>
      <c r="Y145" s="514"/>
      <c r="Z145" s="512"/>
      <c r="AA145" s="513"/>
      <c r="AB145" s="513"/>
      <c r="AC145" s="513"/>
      <c r="AD145" s="513"/>
      <c r="AE145" s="513"/>
      <c r="AF145" s="514"/>
      <c r="AG145" s="512"/>
      <c r="AH145" s="513"/>
      <c r="AI145" s="513"/>
      <c r="AJ145" s="513"/>
      <c r="AK145" s="513"/>
      <c r="AL145" s="513"/>
      <c r="AM145" s="514"/>
      <c r="AN145" s="512"/>
      <c r="AO145" s="513"/>
      <c r="AP145" s="513"/>
      <c r="AQ145" s="513"/>
      <c r="AR145" s="513"/>
      <c r="AS145" s="513"/>
      <c r="AT145" s="514"/>
      <c r="AU145" s="512"/>
      <c r="AV145" s="513"/>
      <c r="AW145" s="513"/>
      <c r="AX145" s="1295"/>
      <c r="AY145" s="1296"/>
      <c r="AZ145" s="1297"/>
      <c r="BA145" s="1298"/>
      <c r="BB145" s="1131"/>
      <c r="BC145" s="1090"/>
      <c r="BD145" s="1090"/>
      <c r="BE145" s="1090"/>
      <c r="BF145" s="1091"/>
    </row>
    <row r="146" spans="2:58" ht="20.25" customHeight="1" x14ac:dyDescent="0.3">
      <c r="B146" s="1176"/>
      <c r="C146" s="1181"/>
      <c r="D146" s="1182"/>
      <c r="E146" s="1183"/>
      <c r="F146" s="461"/>
      <c r="G146" s="1083"/>
      <c r="H146" s="1088"/>
      <c r="I146" s="1086"/>
      <c r="J146" s="1086"/>
      <c r="K146" s="1087"/>
      <c r="L146" s="1092"/>
      <c r="M146" s="1093"/>
      <c r="N146" s="1093"/>
      <c r="O146" s="1094"/>
      <c r="P146" s="1136" t="s">
        <v>216</v>
      </c>
      <c r="Q146" s="1137"/>
      <c r="R146" s="1138"/>
      <c r="S146" s="462" t="str">
        <f>IF(S145="","",VLOOKUP(S145,'シフト記号表（勤務時間帯）'!$C$6:$K$35,9,FALSE))</f>
        <v/>
      </c>
      <c r="T146" s="463" t="str">
        <f>IF(T145="","",VLOOKUP(T145,'シフト記号表（勤務時間帯）'!$C$6:$K$35,9,FALSE))</f>
        <v/>
      </c>
      <c r="U146" s="463" t="str">
        <f>IF(U145="","",VLOOKUP(U145,'シフト記号表（勤務時間帯）'!$C$6:$K$35,9,FALSE))</f>
        <v/>
      </c>
      <c r="V146" s="463" t="str">
        <f>IF(V145="","",VLOOKUP(V145,'シフト記号表（勤務時間帯）'!$C$6:$K$35,9,FALSE))</f>
        <v/>
      </c>
      <c r="W146" s="463" t="str">
        <f>IF(W145="","",VLOOKUP(W145,'シフト記号表（勤務時間帯）'!$C$6:$K$35,9,FALSE))</f>
        <v/>
      </c>
      <c r="X146" s="463" t="str">
        <f>IF(X145="","",VLOOKUP(X145,'シフト記号表（勤務時間帯）'!$C$6:$K$35,9,FALSE))</f>
        <v/>
      </c>
      <c r="Y146" s="464" t="str">
        <f>IF(Y145="","",VLOOKUP(Y145,'シフト記号表（勤務時間帯）'!$C$6:$K$35,9,FALSE))</f>
        <v/>
      </c>
      <c r="Z146" s="462" t="str">
        <f>IF(Z145="","",VLOOKUP(Z145,'シフト記号表（勤務時間帯）'!$C$6:$K$35,9,FALSE))</f>
        <v/>
      </c>
      <c r="AA146" s="463" t="str">
        <f>IF(AA145="","",VLOOKUP(AA145,'シフト記号表（勤務時間帯）'!$C$6:$K$35,9,FALSE))</f>
        <v/>
      </c>
      <c r="AB146" s="463" t="str">
        <f>IF(AB145="","",VLOOKUP(AB145,'シフト記号表（勤務時間帯）'!$C$6:$K$35,9,FALSE))</f>
        <v/>
      </c>
      <c r="AC146" s="463" t="str">
        <f>IF(AC145="","",VLOOKUP(AC145,'シフト記号表（勤務時間帯）'!$C$6:$K$35,9,FALSE))</f>
        <v/>
      </c>
      <c r="AD146" s="463" t="str">
        <f>IF(AD145="","",VLOOKUP(AD145,'シフト記号表（勤務時間帯）'!$C$6:$K$35,9,FALSE))</f>
        <v/>
      </c>
      <c r="AE146" s="463" t="str">
        <f>IF(AE145="","",VLOOKUP(AE145,'シフト記号表（勤務時間帯）'!$C$6:$K$35,9,FALSE))</f>
        <v/>
      </c>
      <c r="AF146" s="464" t="str">
        <f>IF(AF145="","",VLOOKUP(AF145,'シフト記号表（勤務時間帯）'!$C$6:$K$35,9,FALSE))</f>
        <v/>
      </c>
      <c r="AG146" s="462" t="str">
        <f>IF(AG145="","",VLOOKUP(AG145,'シフト記号表（勤務時間帯）'!$C$6:$K$35,9,FALSE))</f>
        <v/>
      </c>
      <c r="AH146" s="463" t="str">
        <f>IF(AH145="","",VLOOKUP(AH145,'シフト記号表（勤務時間帯）'!$C$6:$K$35,9,FALSE))</f>
        <v/>
      </c>
      <c r="AI146" s="463" t="str">
        <f>IF(AI145="","",VLOOKUP(AI145,'シフト記号表（勤務時間帯）'!$C$6:$K$35,9,FALSE))</f>
        <v/>
      </c>
      <c r="AJ146" s="463" t="str">
        <f>IF(AJ145="","",VLOOKUP(AJ145,'シフト記号表（勤務時間帯）'!$C$6:$K$35,9,FALSE))</f>
        <v/>
      </c>
      <c r="AK146" s="463" t="str">
        <f>IF(AK145="","",VLOOKUP(AK145,'シフト記号表（勤務時間帯）'!$C$6:$K$35,9,FALSE))</f>
        <v/>
      </c>
      <c r="AL146" s="463" t="str">
        <f>IF(AL145="","",VLOOKUP(AL145,'シフト記号表（勤務時間帯）'!$C$6:$K$35,9,FALSE))</f>
        <v/>
      </c>
      <c r="AM146" s="464" t="str">
        <f>IF(AM145="","",VLOOKUP(AM145,'シフト記号表（勤務時間帯）'!$C$6:$K$35,9,FALSE))</f>
        <v/>
      </c>
      <c r="AN146" s="462" t="str">
        <f>IF(AN145="","",VLOOKUP(AN145,'シフト記号表（勤務時間帯）'!$C$6:$K$35,9,FALSE))</f>
        <v/>
      </c>
      <c r="AO146" s="463" t="str">
        <f>IF(AO145="","",VLOOKUP(AO145,'シフト記号表（勤務時間帯）'!$C$6:$K$35,9,FALSE))</f>
        <v/>
      </c>
      <c r="AP146" s="463" t="str">
        <f>IF(AP145="","",VLOOKUP(AP145,'シフト記号表（勤務時間帯）'!$C$6:$K$35,9,FALSE))</f>
        <v/>
      </c>
      <c r="AQ146" s="463" t="str">
        <f>IF(AQ145="","",VLOOKUP(AQ145,'シフト記号表（勤務時間帯）'!$C$6:$K$35,9,FALSE))</f>
        <v/>
      </c>
      <c r="AR146" s="463" t="str">
        <f>IF(AR145="","",VLOOKUP(AR145,'シフト記号表（勤務時間帯）'!$C$6:$K$35,9,FALSE))</f>
        <v/>
      </c>
      <c r="AS146" s="463" t="str">
        <f>IF(AS145="","",VLOOKUP(AS145,'シフト記号表（勤務時間帯）'!$C$6:$K$35,9,FALSE))</f>
        <v/>
      </c>
      <c r="AT146" s="464" t="str">
        <f>IF(AT145="","",VLOOKUP(AT145,'シフト記号表（勤務時間帯）'!$C$6:$K$35,9,FALSE))</f>
        <v/>
      </c>
      <c r="AU146" s="462" t="str">
        <f>IF(AU145="","",VLOOKUP(AU145,'シフト記号表（勤務時間帯）'!$C$6:$K$35,9,FALSE))</f>
        <v/>
      </c>
      <c r="AV146" s="463" t="str">
        <f>IF(AV145="","",VLOOKUP(AV145,'シフト記号表（勤務時間帯）'!$C$6:$K$35,9,FALSE))</f>
        <v/>
      </c>
      <c r="AW146" s="463" t="str">
        <f>IF(AW145="","",VLOOKUP(AW145,'シフト記号表（勤務時間帯）'!$C$6:$K$35,9,FALSE))</f>
        <v/>
      </c>
      <c r="AX146" s="1139">
        <f>IF($BB$3="４週",SUM(S146:AT146),IF($BB$3="暦月",SUM(S146:AW146),""))</f>
        <v>0</v>
      </c>
      <c r="AY146" s="1140"/>
      <c r="AZ146" s="1141">
        <f>IF($BB$3="４週",AX146/4,IF($BB$3="暦月",'【標準様式1】勤務形態一覧（100名）'!AX146/('【標準様式1】勤務形態一覧（100名）'!$BB$8/7),""))</f>
        <v>0</v>
      </c>
      <c r="BA146" s="1142"/>
      <c r="BB146" s="1132"/>
      <c r="BC146" s="1093"/>
      <c r="BD146" s="1093"/>
      <c r="BE146" s="1093"/>
      <c r="BF146" s="1094"/>
    </row>
    <row r="147" spans="2:58" ht="20.25" customHeight="1" x14ac:dyDescent="0.3">
      <c r="B147" s="1176"/>
      <c r="C147" s="1184"/>
      <c r="D147" s="1185"/>
      <c r="E147" s="1186"/>
      <c r="F147" s="515">
        <f>C145</f>
        <v>0</v>
      </c>
      <c r="G147" s="1084"/>
      <c r="H147" s="1088"/>
      <c r="I147" s="1086"/>
      <c r="J147" s="1086"/>
      <c r="K147" s="1087"/>
      <c r="L147" s="1095"/>
      <c r="M147" s="1096"/>
      <c r="N147" s="1096"/>
      <c r="O147" s="1097"/>
      <c r="P147" s="1173" t="s">
        <v>217</v>
      </c>
      <c r="Q147" s="1174"/>
      <c r="R147" s="1175"/>
      <c r="S147" s="466" t="str">
        <f>IF(S145="","",VLOOKUP(S145,'シフト記号表（勤務時間帯）'!$C$6:$U$35,19,FALSE))</f>
        <v/>
      </c>
      <c r="T147" s="467" t="str">
        <f>IF(T145="","",VLOOKUP(T145,'シフト記号表（勤務時間帯）'!$C$6:$U$35,19,FALSE))</f>
        <v/>
      </c>
      <c r="U147" s="467" t="str">
        <f>IF(U145="","",VLOOKUP(U145,'シフト記号表（勤務時間帯）'!$C$6:$U$35,19,FALSE))</f>
        <v/>
      </c>
      <c r="V147" s="467" t="str">
        <f>IF(V145="","",VLOOKUP(V145,'シフト記号表（勤務時間帯）'!$C$6:$U$35,19,FALSE))</f>
        <v/>
      </c>
      <c r="W147" s="467" t="str">
        <f>IF(W145="","",VLOOKUP(W145,'シフト記号表（勤務時間帯）'!$C$6:$U$35,19,FALSE))</f>
        <v/>
      </c>
      <c r="X147" s="467" t="str">
        <f>IF(X145="","",VLOOKUP(X145,'シフト記号表（勤務時間帯）'!$C$6:$U$35,19,FALSE))</f>
        <v/>
      </c>
      <c r="Y147" s="468" t="str">
        <f>IF(Y145="","",VLOOKUP(Y145,'シフト記号表（勤務時間帯）'!$C$6:$U$35,19,FALSE))</f>
        <v/>
      </c>
      <c r="Z147" s="466" t="str">
        <f>IF(Z145="","",VLOOKUP(Z145,'シフト記号表（勤務時間帯）'!$C$6:$U$35,19,FALSE))</f>
        <v/>
      </c>
      <c r="AA147" s="467" t="str">
        <f>IF(AA145="","",VLOOKUP(AA145,'シフト記号表（勤務時間帯）'!$C$6:$U$35,19,FALSE))</f>
        <v/>
      </c>
      <c r="AB147" s="467" t="str">
        <f>IF(AB145="","",VLOOKUP(AB145,'シフト記号表（勤務時間帯）'!$C$6:$U$35,19,FALSE))</f>
        <v/>
      </c>
      <c r="AC147" s="467" t="str">
        <f>IF(AC145="","",VLOOKUP(AC145,'シフト記号表（勤務時間帯）'!$C$6:$U$35,19,FALSE))</f>
        <v/>
      </c>
      <c r="AD147" s="467" t="str">
        <f>IF(AD145="","",VLOOKUP(AD145,'シフト記号表（勤務時間帯）'!$C$6:$U$35,19,FALSE))</f>
        <v/>
      </c>
      <c r="AE147" s="467" t="str">
        <f>IF(AE145="","",VLOOKUP(AE145,'シフト記号表（勤務時間帯）'!$C$6:$U$35,19,FALSE))</f>
        <v/>
      </c>
      <c r="AF147" s="468" t="str">
        <f>IF(AF145="","",VLOOKUP(AF145,'シフト記号表（勤務時間帯）'!$C$6:$U$35,19,FALSE))</f>
        <v/>
      </c>
      <c r="AG147" s="466" t="str">
        <f>IF(AG145="","",VLOOKUP(AG145,'シフト記号表（勤務時間帯）'!$C$6:$U$35,19,FALSE))</f>
        <v/>
      </c>
      <c r="AH147" s="467" t="str">
        <f>IF(AH145="","",VLOOKUP(AH145,'シフト記号表（勤務時間帯）'!$C$6:$U$35,19,FALSE))</f>
        <v/>
      </c>
      <c r="AI147" s="467" t="str">
        <f>IF(AI145="","",VLOOKUP(AI145,'シフト記号表（勤務時間帯）'!$C$6:$U$35,19,FALSE))</f>
        <v/>
      </c>
      <c r="AJ147" s="467" t="str">
        <f>IF(AJ145="","",VLOOKUP(AJ145,'シフト記号表（勤務時間帯）'!$C$6:$U$35,19,FALSE))</f>
        <v/>
      </c>
      <c r="AK147" s="467" t="str">
        <f>IF(AK145="","",VLOOKUP(AK145,'シフト記号表（勤務時間帯）'!$C$6:$U$35,19,FALSE))</f>
        <v/>
      </c>
      <c r="AL147" s="467" t="str">
        <f>IF(AL145="","",VLOOKUP(AL145,'シフト記号表（勤務時間帯）'!$C$6:$U$35,19,FALSE))</f>
        <v/>
      </c>
      <c r="AM147" s="468" t="str">
        <f>IF(AM145="","",VLOOKUP(AM145,'シフト記号表（勤務時間帯）'!$C$6:$U$35,19,FALSE))</f>
        <v/>
      </c>
      <c r="AN147" s="466" t="str">
        <f>IF(AN145="","",VLOOKUP(AN145,'シフト記号表（勤務時間帯）'!$C$6:$U$35,19,FALSE))</f>
        <v/>
      </c>
      <c r="AO147" s="467" t="str">
        <f>IF(AO145="","",VLOOKUP(AO145,'シフト記号表（勤務時間帯）'!$C$6:$U$35,19,FALSE))</f>
        <v/>
      </c>
      <c r="AP147" s="467" t="str">
        <f>IF(AP145="","",VLOOKUP(AP145,'シフト記号表（勤務時間帯）'!$C$6:$U$35,19,FALSE))</f>
        <v/>
      </c>
      <c r="AQ147" s="467" t="str">
        <f>IF(AQ145="","",VLOOKUP(AQ145,'シフト記号表（勤務時間帯）'!$C$6:$U$35,19,FALSE))</f>
        <v/>
      </c>
      <c r="AR147" s="467" t="str">
        <f>IF(AR145="","",VLOOKUP(AR145,'シフト記号表（勤務時間帯）'!$C$6:$U$35,19,FALSE))</f>
        <v/>
      </c>
      <c r="AS147" s="467" t="str">
        <f>IF(AS145="","",VLOOKUP(AS145,'シフト記号表（勤務時間帯）'!$C$6:$U$35,19,FALSE))</f>
        <v/>
      </c>
      <c r="AT147" s="468" t="str">
        <f>IF(AT145="","",VLOOKUP(AT145,'シフト記号表（勤務時間帯）'!$C$6:$U$35,19,FALSE))</f>
        <v/>
      </c>
      <c r="AU147" s="466" t="str">
        <f>IF(AU145="","",VLOOKUP(AU145,'シフト記号表（勤務時間帯）'!$C$6:$U$35,19,FALSE))</f>
        <v/>
      </c>
      <c r="AV147" s="467" t="str">
        <f>IF(AV145="","",VLOOKUP(AV145,'シフト記号表（勤務時間帯）'!$C$6:$U$35,19,FALSE))</f>
        <v/>
      </c>
      <c r="AW147" s="467" t="str">
        <f>IF(AW145="","",VLOOKUP(AW145,'シフト記号表（勤務時間帯）'!$C$6:$U$35,19,FALSE))</f>
        <v/>
      </c>
      <c r="AX147" s="1146">
        <f>IF($BB$3="４週",SUM(S147:AT147),IF($BB$3="暦月",SUM(S147:AW147),""))</f>
        <v>0</v>
      </c>
      <c r="AY147" s="1147"/>
      <c r="AZ147" s="1148">
        <f>IF($BB$3="４週",AX147/4,IF($BB$3="暦月",'【標準様式1】勤務形態一覧（100名）'!AX147/('【標準様式1】勤務形態一覧（100名）'!$BB$8/7),""))</f>
        <v>0</v>
      </c>
      <c r="BA147" s="1149"/>
      <c r="BB147" s="1192"/>
      <c r="BC147" s="1096"/>
      <c r="BD147" s="1096"/>
      <c r="BE147" s="1096"/>
      <c r="BF147" s="1097"/>
    </row>
    <row r="148" spans="2:58" ht="20.25" customHeight="1" x14ac:dyDescent="0.3">
      <c r="B148" s="1176">
        <f>B145+1</f>
        <v>43</v>
      </c>
      <c r="C148" s="1178"/>
      <c r="D148" s="1179"/>
      <c r="E148" s="1180"/>
      <c r="F148" s="469"/>
      <c r="G148" s="1082"/>
      <c r="H148" s="1085"/>
      <c r="I148" s="1086"/>
      <c r="J148" s="1086"/>
      <c r="K148" s="1087"/>
      <c r="L148" s="1089"/>
      <c r="M148" s="1090"/>
      <c r="N148" s="1090"/>
      <c r="O148" s="1091"/>
      <c r="P148" s="1098" t="s">
        <v>215</v>
      </c>
      <c r="Q148" s="1099"/>
      <c r="R148" s="1100"/>
      <c r="S148" s="512"/>
      <c r="T148" s="513"/>
      <c r="U148" s="513"/>
      <c r="V148" s="513"/>
      <c r="W148" s="513"/>
      <c r="X148" s="513"/>
      <c r="Y148" s="514"/>
      <c r="Z148" s="512"/>
      <c r="AA148" s="513"/>
      <c r="AB148" s="513"/>
      <c r="AC148" s="513"/>
      <c r="AD148" s="513"/>
      <c r="AE148" s="513"/>
      <c r="AF148" s="514"/>
      <c r="AG148" s="512"/>
      <c r="AH148" s="513"/>
      <c r="AI148" s="513"/>
      <c r="AJ148" s="513"/>
      <c r="AK148" s="513"/>
      <c r="AL148" s="513"/>
      <c r="AM148" s="514"/>
      <c r="AN148" s="512"/>
      <c r="AO148" s="513"/>
      <c r="AP148" s="513"/>
      <c r="AQ148" s="513"/>
      <c r="AR148" s="513"/>
      <c r="AS148" s="513"/>
      <c r="AT148" s="514"/>
      <c r="AU148" s="512"/>
      <c r="AV148" s="513"/>
      <c r="AW148" s="513"/>
      <c r="AX148" s="1295"/>
      <c r="AY148" s="1296"/>
      <c r="AZ148" s="1297"/>
      <c r="BA148" s="1298"/>
      <c r="BB148" s="1131"/>
      <c r="BC148" s="1090"/>
      <c r="BD148" s="1090"/>
      <c r="BE148" s="1090"/>
      <c r="BF148" s="1091"/>
    </row>
    <row r="149" spans="2:58" ht="20.25" customHeight="1" x14ac:dyDescent="0.3">
      <c r="B149" s="1176"/>
      <c r="C149" s="1181"/>
      <c r="D149" s="1182"/>
      <c r="E149" s="1183"/>
      <c r="F149" s="461"/>
      <c r="G149" s="1083"/>
      <c r="H149" s="1088"/>
      <c r="I149" s="1086"/>
      <c r="J149" s="1086"/>
      <c r="K149" s="1087"/>
      <c r="L149" s="1092"/>
      <c r="M149" s="1093"/>
      <c r="N149" s="1093"/>
      <c r="O149" s="1094"/>
      <c r="P149" s="1136" t="s">
        <v>216</v>
      </c>
      <c r="Q149" s="1137"/>
      <c r="R149" s="1138"/>
      <c r="S149" s="462" t="str">
        <f>IF(S148="","",VLOOKUP(S148,'シフト記号表（勤務時間帯）'!$C$6:$K$35,9,FALSE))</f>
        <v/>
      </c>
      <c r="T149" s="463" t="str">
        <f>IF(T148="","",VLOOKUP(T148,'シフト記号表（勤務時間帯）'!$C$6:$K$35,9,FALSE))</f>
        <v/>
      </c>
      <c r="U149" s="463" t="str">
        <f>IF(U148="","",VLOOKUP(U148,'シフト記号表（勤務時間帯）'!$C$6:$K$35,9,FALSE))</f>
        <v/>
      </c>
      <c r="V149" s="463" t="str">
        <f>IF(V148="","",VLOOKUP(V148,'シフト記号表（勤務時間帯）'!$C$6:$K$35,9,FALSE))</f>
        <v/>
      </c>
      <c r="W149" s="463" t="str">
        <f>IF(W148="","",VLOOKUP(W148,'シフト記号表（勤務時間帯）'!$C$6:$K$35,9,FALSE))</f>
        <v/>
      </c>
      <c r="X149" s="463" t="str">
        <f>IF(X148="","",VLOOKUP(X148,'シフト記号表（勤務時間帯）'!$C$6:$K$35,9,FALSE))</f>
        <v/>
      </c>
      <c r="Y149" s="464" t="str">
        <f>IF(Y148="","",VLOOKUP(Y148,'シフト記号表（勤務時間帯）'!$C$6:$K$35,9,FALSE))</f>
        <v/>
      </c>
      <c r="Z149" s="462" t="str">
        <f>IF(Z148="","",VLOOKUP(Z148,'シフト記号表（勤務時間帯）'!$C$6:$K$35,9,FALSE))</f>
        <v/>
      </c>
      <c r="AA149" s="463" t="str">
        <f>IF(AA148="","",VLOOKUP(AA148,'シフト記号表（勤務時間帯）'!$C$6:$K$35,9,FALSE))</f>
        <v/>
      </c>
      <c r="AB149" s="463" t="str">
        <f>IF(AB148="","",VLOOKUP(AB148,'シフト記号表（勤務時間帯）'!$C$6:$K$35,9,FALSE))</f>
        <v/>
      </c>
      <c r="AC149" s="463" t="str">
        <f>IF(AC148="","",VLOOKUP(AC148,'シフト記号表（勤務時間帯）'!$C$6:$K$35,9,FALSE))</f>
        <v/>
      </c>
      <c r="AD149" s="463" t="str">
        <f>IF(AD148="","",VLOOKUP(AD148,'シフト記号表（勤務時間帯）'!$C$6:$K$35,9,FALSE))</f>
        <v/>
      </c>
      <c r="AE149" s="463" t="str">
        <f>IF(AE148="","",VLOOKUP(AE148,'シフト記号表（勤務時間帯）'!$C$6:$K$35,9,FALSE))</f>
        <v/>
      </c>
      <c r="AF149" s="464" t="str">
        <f>IF(AF148="","",VLOOKUP(AF148,'シフト記号表（勤務時間帯）'!$C$6:$K$35,9,FALSE))</f>
        <v/>
      </c>
      <c r="AG149" s="462" t="str">
        <f>IF(AG148="","",VLOOKUP(AG148,'シフト記号表（勤務時間帯）'!$C$6:$K$35,9,FALSE))</f>
        <v/>
      </c>
      <c r="AH149" s="463" t="str">
        <f>IF(AH148="","",VLOOKUP(AH148,'シフト記号表（勤務時間帯）'!$C$6:$K$35,9,FALSE))</f>
        <v/>
      </c>
      <c r="AI149" s="463" t="str">
        <f>IF(AI148="","",VLOOKUP(AI148,'シフト記号表（勤務時間帯）'!$C$6:$K$35,9,FALSE))</f>
        <v/>
      </c>
      <c r="AJ149" s="463" t="str">
        <f>IF(AJ148="","",VLOOKUP(AJ148,'シフト記号表（勤務時間帯）'!$C$6:$K$35,9,FALSE))</f>
        <v/>
      </c>
      <c r="AK149" s="463" t="str">
        <f>IF(AK148="","",VLOOKUP(AK148,'シフト記号表（勤務時間帯）'!$C$6:$K$35,9,FALSE))</f>
        <v/>
      </c>
      <c r="AL149" s="463" t="str">
        <f>IF(AL148="","",VLOOKUP(AL148,'シフト記号表（勤務時間帯）'!$C$6:$K$35,9,FALSE))</f>
        <v/>
      </c>
      <c r="AM149" s="464" t="str">
        <f>IF(AM148="","",VLOOKUP(AM148,'シフト記号表（勤務時間帯）'!$C$6:$K$35,9,FALSE))</f>
        <v/>
      </c>
      <c r="AN149" s="462" t="str">
        <f>IF(AN148="","",VLOOKUP(AN148,'シフト記号表（勤務時間帯）'!$C$6:$K$35,9,FALSE))</f>
        <v/>
      </c>
      <c r="AO149" s="463" t="str">
        <f>IF(AO148="","",VLOOKUP(AO148,'シフト記号表（勤務時間帯）'!$C$6:$K$35,9,FALSE))</f>
        <v/>
      </c>
      <c r="AP149" s="463" t="str">
        <f>IF(AP148="","",VLOOKUP(AP148,'シフト記号表（勤務時間帯）'!$C$6:$K$35,9,FALSE))</f>
        <v/>
      </c>
      <c r="AQ149" s="463" t="str">
        <f>IF(AQ148="","",VLOOKUP(AQ148,'シフト記号表（勤務時間帯）'!$C$6:$K$35,9,FALSE))</f>
        <v/>
      </c>
      <c r="AR149" s="463" t="str">
        <f>IF(AR148="","",VLOOKUP(AR148,'シフト記号表（勤務時間帯）'!$C$6:$K$35,9,FALSE))</f>
        <v/>
      </c>
      <c r="AS149" s="463" t="str">
        <f>IF(AS148="","",VLOOKUP(AS148,'シフト記号表（勤務時間帯）'!$C$6:$K$35,9,FALSE))</f>
        <v/>
      </c>
      <c r="AT149" s="464" t="str">
        <f>IF(AT148="","",VLOOKUP(AT148,'シフト記号表（勤務時間帯）'!$C$6:$K$35,9,FALSE))</f>
        <v/>
      </c>
      <c r="AU149" s="462" t="str">
        <f>IF(AU148="","",VLOOKUP(AU148,'シフト記号表（勤務時間帯）'!$C$6:$K$35,9,FALSE))</f>
        <v/>
      </c>
      <c r="AV149" s="463" t="str">
        <f>IF(AV148="","",VLOOKUP(AV148,'シフト記号表（勤務時間帯）'!$C$6:$K$35,9,FALSE))</f>
        <v/>
      </c>
      <c r="AW149" s="463" t="str">
        <f>IF(AW148="","",VLOOKUP(AW148,'シフト記号表（勤務時間帯）'!$C$6:$K$35,9,FALSE))</f>
        <v/>
      </c>
      <c r="AX149" s="1139">
        <f>IF($BB$3="４週",SUM(S149:AT149),IF($BB$3="暦月",SUM(S149:AW149),""))</f>
        <v>0</v>
      </c>
      <c r="AY149" s="1140"/>
      <c r="AZ149" s="1141">
        <f>IF($BB$3="４週",AX149/4,IF($BB$3="暦月",'【標準様式1】勤務形態一覧（100名）'!AX149/('【標準様式1】勤務形態一覧（100名）'!$BB$8/7),""))</f>
        <v>0</v>
      </c>
      <c r="BA149" s="1142"/>
      <c r="BB149" s="1132"/>
      <c r="BC149" s="1093"/>
      <c r="BD149" s="1093"/>
      <c r="BE149" s="1093"/>
      <c r="BF149" s="1094"/>
    </row>
    <row r="150" spans="2:58" ht="20.25" customHeight="1" x14ac:dyDescent="0.3">
      <c r="B150" s="1176"/>
      <c r="C150" s="1184"/>
      <c r="D150" s="1185"/>
      <c r="E150" s="1186"/>
      <c r="F150" s="515">
        <f>C148</f>
        <v>0</v>
      </c>
      <c r="G150" s="1084"/>
      <c r="H150" s="1088"/>
      <c r="I150" s="1086"/>
      <c r="J150" s="1086"/>
      <c r="K150" s="1087"/>
      <c r="L150" s="1095"/>
      <c r="M150" s="1096"/>
      <c r="N150" s="1096"/>
      <c r="O150" s="1097"/>
      <c r="P150" s="1173" t="s">
        <v>217</v>
      </c>
      <c r="Q150" s="1174"/>
      <c r="R150" s="1175"/>
      <c r="S150" s="466" t="str">
        <f>IF(S148="","",VLOOKUP(S148,'シフト記号表（勤務時間帯）'!$C$6:$U$35,19,FALSE))</f>
        <v/>
      </c>
      <c r="T150" s="467" t="str">
        <f>IF(T148="","",VLOOKUP(T148,'シフト記号表（勤務時間帯）'!$C$6:$U$35,19,FALSE))</f>
        <v/>
      </c>
      <c r="U150" s="467" t="str">
        <f>IF(U148="","",VLOOKUP(U148,'シフト記号表（勤務時間帯）'!$C$6:$U$35,19,FALSE))</f>
        <v/>
      </c>
      <c r="V150" s="467" t="str">
        <f>IF(V148="","",VLOOKUP(V148,'シフト記号表（勤務時間帯）'!$C$6:$U$35,19,FALSE))</f>
        <v/>
      </c>
      <c r="W150" s="467" t="str">
        <f>IF(W148="","",VLOOKUP(W148,'シフト記号表（勤務時間帯）'!$C$6:$U$35,19,FALSE))</f>
        <v/>
      </c>
      <c r="X150" s="467" t="str">
        <f>IF(X148="","",VLOOKUP(X148,'シフト記号表（勤務時間帯）'!$C$6:$U$35,19,FALSE))</f>
        <v/>
      </c>
      <c r="Y150" s="468" t="str">
        <f>IF(Y148="","",VLOOKUP(Y148,'シフト記号表（勤務時間帯）'!$C$6:$U$35,19,FALSE))</f>
        <v/>
      </c>
      <c r="Z150" s="466" t="str">
        <f>IF(Z148="","",VLOOKUP(Z148,'シフト記号表（勤務時間帯）'!$C$6:$U$35,19,FALSE))</f>
        <v/>
      </c>
      <c r="AA150" s="467" t="str">
        <f>IF(AA148="","",VLOOKUP(AA148,'シフト記号表（勤務時間帯）'!$C$6:$U$35,19,FALSE))</f>
        <v/>
      </c>
      <c r="AB150" s="467" t="str">
        <f>IF(AB148="","",VLOOKUP(AB148,'シフト記号表（勤務時間帯）'!$C$6:$U$35,19,FALSE))</f>
        <v/>
      </c>
      <c r="AC150" s="467" t="str">
        <f>IF(AC148="","",VLOOKUP(AC148,'シフト記号表（勤務時間帯）'!$C$6:$U$35,19,FALSE))</f>
        <v/>
      </c>
      <c r="AD150" s="467" t="str">
        <f>IF(AD148="","",VLOOKUP(AD148,'シフト記号表（勤務時間帯）'!$C$6:$U$35,19,FALSE))</f>
        <v/>
      </c>
      <c r="AE150" s="467" t="str">
        <f>IF(AE148="","",VLOOKUP(AE148,'シフト記号表（勤務時間帯）'!$C$6:$U$35,19,FALSE))</f>
        <v/>
      </c>
      <c r="AF150" s="468" t="str">
        <f>IF(AF148="","",VLOOKUP(AF148,'シフト記号表（勤務時間帯）'!$C$6:$U$35,19,FALSE))</f>
        <v/>
      </c>
      <c r="AG150" s="466" t="str">
        <f>IF(AG148="","",VLOOKUP(AG148,'シフト記号表（勤務時間帯）'!$C$6:$U$35,19,FALSE))</f>
        <v/>
      </c>
      <c r="AH150" s="467" t="str">
        <f>IF(AH148="","",VLOOKUP(AH148,'シフト記号表（勤務時間帯）'!$C$6:$U$35,19,FALSE))</f>
        <v/>
      </c>
      <c r="AI150" s="467" t="str">
        <f>IF(AI148="","",VLOOKUP(AI148,'シフト記号表（勤務時間帯）'!$C$6:$U$35,19,FALSE))</f>
        <v/>
      </c>
      <c r="AJ150" s="467" t="str">
        <f>IF(AJ148="","",VLOOKUP(AJ148,'シフト記号表（勤務時間帯）'!$C$6:$U$35,19,FALSE))</f>
        <v/>
      </c>
      <c r="AK150" s="467" t="str">
        <f>IF(AK148="","",VLOOKUP(AK148,'シフト記号表（勤務時間帯）'!$C$6:$U$35,19,FALSE))</f>
        <v/>
      </c>
      <c r="AL150" s="467" t="str">
        <f>IF(AL148="","",VLOOKUP(AL148,'シフト記号表（勤務時間帯）'!$C$6:$U$35,19,FALSE))</f>
        <v/>
      </c>
      <c r="AM150" s="468" t="str">
        <f>IF(AM148="","",VLOOKUP(AM148,'シフト記号表（勤務時間帯）'!$C$6:$U$35,19,FALSE))</f>
        <v/>
      </c>
      <c r="AN150" s="466" t="str">
        <f>IF(AN148="","",VLOOKUP(AN148,'シフト記号表（勤務時間帯）'!$C$6:$U$35,19,FALSE))</f>
        <v/>
      </c>
      <c r="AO150" s="467" t="str">
        <f>IF(AO148="","",VLOOKUP(AO148,'シフト記号表（勤務時間帯）'!$C$6:$U$35,19,FALSE))</f>
        <v/>
      </c>
      <c r="AP150" s="467" t="str">
        <f>IF(AP148="","",VLOOKUP(AP148,'シフト記号表（勤務時間帯）'!$C$6:$U$35,19,FALSE))</f>
        <v/>
      </c>
      <c r="AQ150" s="467" t="str">
        <f>IF(AQ148="","",VLOOKUP(AQ148,'シフト記号表（勤務時間帯）'!$C$6:$U$35,19,FALSE))</f>
        <v/>
      </c>
      <c r="AR150" s="467" t="str">
        <f>IF(AR148="","",VLOOKUP(AR148,'シフト記号表（勤務時間帯）'!$C$6:$U$35,19,FALSE))</f>
        <v/>
      </c>
      <c r="AS150" s="467" t="str">
        <f>IF(AS148="","",VLOOKUP(AS148,'シフト記号表（勤務時間帯）'!$C$6:$U$35,19,FALSE))</f>
        <v/>
      </c>
      <c r="AT150" s="468" t="str">
        <f>IF(AT148="","",VLOOKUP(AT148,'シフト記号表（勤務時間帯）'!$C$6:$U$35,19,FALSE))</f>
        <v/>
      </c>
      <c r="AU150" s="466" t="str">
        <f>IF(AU148="","",VLOOKUP(AU148,'シフト記号表（勤務時間帯）'!$C$6:$U$35,19,FALSE))</f>
        <v/>
      </c>
      <c r="AV150" s="467" t="str">
        <f>IF(AV148="","",VLOOKUP(AV148,'シフト記号表（勤務時間帯）'!$C$6:$U$35,19,FALSE))</f>
        <v/>
      </c>
      <c r="AW150" s="467" t="str">
        <f>IF(AW148="","",VLOOKUP(AW148,'シフト記号表（勤務時間帯）'!$C$6:$U$35,19,FALSE))</f>
        <v/>
      </c>
      <c r="AX150" s="1146">
        <f>IF($BB$3="４週",SUM(S150:AT150),IF($BB$3="暦月",SUM(S150:AW150),""))</f>
        <v>0</v>
      </c>
      <c r="AY150" s="1147"/>
      <c r="AZ150" s="1148">
        <f>IF($BB$3="４週",AX150/4,IF($BB$3="暦月",'【標準様式1】勤務形態一覧（100名）'!AX150/('【標準様式1】勤務形態一覧（100名）'!$BB$8/7),""))</f>
        <v>0</v>
      </c>
      <c r="BA150" s="1149"/>
      <c r="BB150" s="1192"/>
      <c r="BC150" s="1096"/>
      <c r="BD150" s="1096"/>
      <c r="BE150" s="1096"/>
      <c r="BF150" s="1097"/>
    </row>
    <row r="151" spans="2:58" ht="20.25" customHeight="1" x14ac:dyDescent="0.3">
      <c r="B151" s="1176">
        <f>B148+1</f>
        <v>44</v>
      </c>
      <c r="C151" s="1178"/>
      <c r="D151" s="1179"/>
      <c r="E151" s="1180"/>
      <c r="F151" s="469"/>
      <c r="G151" s="1082"/>
      <c r="H151" s="1085"/>
      <c r="I151" s="1086"/>
      <c r="J151" s="1086"/>
      <c r="K151" s="1087"/>
      <c r="L151" s="1089"/>
      <c r="M151" s="1090"/>
      <c r="N151" s="1090"/>
      <c r="O151" s="1091"/>
      <c r="P151" s="1098" t="s">
        <v>215</v>
      </c>
      <c r="Q151" s="1099"/>
      <c r="R151" s="1100"/>
      <c r="S151" s="512"/>
      <c r="T151" s="513"/>
      <c r="U151" s="513"/>
      <c r="V151" s="513"/>
      <c r="W151" s="513"/>
      <c r="X151" s="513"/>
      <c r="Y151" s="514"/>
      <c r="Z151" s="512"/>
      <c r="AA151" s="513"/>
      <c r="AB151" s="513"/>
      <c r="AC151" s="513"/>
      <c r="AD151" s="513"/>
      <c r="AE151" s="513"/>
      <c r="AF151" s="514"/>
      <c r="AG151" s="512"/>
      <c r="AH151" s="513"/>
      <c r="AI151" s="513"/>
      <c r="AJ151" s="513"/>
      <c r="AK151" s="513"/>
      <c r="AL151" s="513"/>
      <c r="AM151" s="514"/>
      <c r="AN151" s="512"/>
      <c r="AO151" s="513"/>
      <c r="AP151" s="513"/>
      <c r="AQ151" s="513"/>
      <c r="AR151" s="513"/>
      <c r="AS151" s="513"/>
      <c r="AT151" s="514"/>
      <c r="AU151" s="512"/>
      <c r="AV151" s="513"/>
      <c r="AW151" s="513"/>
      <c r="AX151" s="1295"/>
      <c r="AY151" s="1296"/>
      <c r="AZ151" s="1297"/>
      <c r="BA151" s="1298"/>
      <c r="BB151" s="1131"/>
      <c r="BC151" s="1090"/>
      <c r="BD151" s="1090"/>
      <c r="BE151" s="1090"/>
      <c r="BF151" s="1091"/>
    </row>
    <row r="152" spans="2:58" ht="20.25" customHeight="1" x14ac:dyDescent="0.3">
      <c r="B152" s="1176"/>
      <c r="C152" s="1181"/>
      <c r="D152" s="1182"/>
      <c r="E152" s="1183"/>
      <c r="F152" s="461"/>
      <c r="G152" s="1083"/>
      <c r="H152" s="1088"/>
      <c r="I152" s="1086"/>
      <c r="J152" s="1086"/>
      <c r="K152" s="1087"/>
      <c r="L152" s="1092"/>
      <c r="M152" s="1093"/>
      <c r="N152" s="1093"/>
      <c r="O152" s="1094"/>
      <c r="P152" s="1136" t="s">
        <v>216</v>
      </c>
      <c r="Q152" s="1137"/>
      <c r="R152" s="1138"/>
      <c r="S152" s="462" t="str">
        <f>IF(S151="","",VLOOKUP(S151,'シフト記号表（勤務時間帯）'!$C$6:$K$35,9,FALSE))</f>
        <v/>
      </c>
      <c r="T152" s="463" t="str">
        <f>IF(T151="","",VLOOKUP(T151,'シフト記号表（勤務時間帯）'!$C$6:$K$35,9,FALSE))</f>
        <v/>
      </c>
      <c r="U152" s="463" t="str">
        <f>IF(U151="","",VLOOKUP(U151,'シフト記号表（勤務時間帯）'!$C$6:$K$35,9,FALSE))</f>
        <v/>
      </c>
      <c r="V152" s="463" t="str">
        <f>IF(V151="","",VLOOKUP(V151,'シフト記号表（勤務時間帯）'!$C$6:$K$35,9,FALSE))</f>
        <v/>
      </c>
      <c r="W152" s="463" t="str">
        <f>IF(W151="","",VLOOKUP(W151,'シフト記号表（勤務時間帯）'!$C$6:$K$35,9,FALSE))</f>
        <v/>
      </c>
      <c r="X152" s="463" t="str">
        <f>IF(X151="","",VLOOKUP(X151,'シフト記号表（勤務時間帯）'!$C$6:$K$35,9,FALSE))</f>
        <v/>
      </c>
      <c r="Y152" s="464" t="str">
        <f>IF(Y151="","",VLOOKUP(Y151,'シフト記号表（勤務時間帯）'!$C$6:$K$35,9,FALSE))</f>
        <v/>
      </c>
      <c r="Z152" s="462" t="str">
        <f>IF(Z151="","",VLOOKUP(Z151,'シフト記号表（勤務時間帯）'!$C$6:$K$35,9,FALSE))</f>
        <v/>
      </c>
      <c r="AA152" s="463" t="str">
        <f>IF(AA151="","",VLOOKUP(AA151,'シフト記号表（勤務時間帯）'!$C$6:$K$35,9,FALSE))</f>
        <v/>
      </c>
      <c r="AB152" s="463" t="str">
        <f>IF(AB151="","",VLOOKUP(AB151,'シフト記号表（勤務時間帯）'!$C$6:$K$35,9,FALSE))</f>
        <v/>
      </c>
      <c r="AC152" s="463" t="str">
        <f>IF(AC151="","",VLOOKUP(AC151,'シフト記号表（勤務時間帯）'!$C$6:$K$35,9,FALSE))</f>
        <v/>
      </c>
      <c r="AD152" s="463" t="str">
        <f>IF(AD151="","",VLOOKUP(AD151,'シフト記号表（勤務時間帯）'!$C$6:$K$35,9,FALSE))</f>
        <v/>
      </c>
      <c r="AE152" s="463" t="str">
        <f>IF(AE151="","",VLOOKUP(AE151,'シフト記号表（勤務時間帯）'!$C$6:$K$35,9,FALSE))</f>
        <v/>
      </c>
      <c r="AF152" s="464" t="str">
        <f>IF(AF151="","",VLOOKUP(AF151,'シフト記号表（勤務時間帯）'!$C$6:$K$35,9,FALSE))</f>
        <v/>
      </c>
      <c r="AG152" s="462" t="str">
        <f>IF(AG151="","",VLOOKUP(AG151,'シフト記号表（勤務時間帯）'!$C$6:$K$35,9,FALSE))</f>
        <v/>
      </c>
      <c r="AH152" s="463" t="str">
        <f>IF(AH151="","",VLOOKUP(AH151,'シフト記号表（勤務時間帯）'!$C$6:$K$35,9,FALSE))</f>
        <v/>
      </c>
      <c r="AI152" s="463" t="str">
        <f>IF(AI151="","",VLOOKUP(AI151,'シフト記号表（勤務時間帯）'!$C$6:$K$35,9,FALSE))</f>
        <v/>
      </c>
      <c r="AJ152" s="463" t="str">
        <f>IF(AJ151="","",VLOOKUP(AJ151,'シフト記号表（勤務時間帯）'!$C$6:$K$35,9,FALSE))</f>
        <v/>
      </c>
      <c r="AK152" s="463" t="str">
        <f>IF(AK151="","",VLOOKUP(AK151,'シフト記号表（勤務時間帯）'!$C$6:$K$35,9,FALSE))</f>
        <v/>
      </c>
      <c r="AL152" s="463" t="str">
        <f>IF(AL151="","",VLOOKUP(AL151,'シフト記号表（勤務時間帯）'!$C$6:$K$35,9,FALSE))</f>
        <v/>
      </c>
      <c r="AM152" s="464" t="str">
        <f>IF(AM151="","",VLOOKUP(AM151,'シフト記号表（勤務時間帯）'!$C$6:$K$35,9,FALSE))</f>
        <v/>
      </c>
      <c r="AN152" s="462" t="str">
        <f>IF(AN151="","",VLOOKUP(AN151,'シフト記号表（勤務時間帯）'!$C$6:$K$35,9,FALSE))</f>
        <v/>
      </c>
      <c r="AO152" s="463" t="str">
        <f>IF(AO151="","",VLOOKUP(AO151,'シフト記号表（勤務時間帯）'!$C$6:$K$35,9,FALSE))</f>
        <v/>
      </c>
      <c r="AP152" s="463" t="str">
        <f>IF(AP151="","",VLOOKUP(AP151,'シフト記号表（勤務時間帯）'!$C$6:$K$35,9,FALSE))</f>
        <v/>
      </c>
      <c r="AQ152" s="463" t="str">
        <f>IF(AQ151="","",VLOOKUP(AQ151,'シフト記号表（勤務時間帯）'!$C$6:$K$35,9,FALSE))</f>
        <v/>
      </c>
      <c r="AR152" s="463" t="str">
        <f>IF(AR151="","",VLOOKUP(AR151,'シフト記号表（勤務時間帯）'!$C$6:$K$35,9,FALSE))</f>
        <v/>
      </c>
      <c r="AS152" s="463" t="str">
        <f>IF(AS151="","",VLOOKUP(AS151,'シフト記号表（勤務時間帯）'!$C$6:$K$35,9,FALSE))</f>
        <v/>
      </c>
      <c r="AT152" s="464" t="str">
        <f>IF(AT151="","",VLOOKUP(AT151,'シフト記号表（勤務時間帯）'!$C$6:$K$35,9,FALSE))</f>
        <v/>
      </c>
      <c r="AU152" s="462" t="str">
        <f>IF(AU151="","",VLOOKUP(AU151,'シフト記号表（勤務時間帯）'!$C$6:$K$35,9,FALSE))</f>
        <v/>
      </c>
      <c r="AV152" s="463" t="str">
        <f>IF(AV151="","",VLOOKUP(AV151,'シフト記号表（勤務時間帯）'!$C$6:$K$35,9,FALSE))</f>
        <v/>
      </c>
      <c r="AW152" s="463" t="str">
        <f>IF(AW151="","",VLOOKUP(AW151,'シフト記号表（勤務時間帯）'!$C$6:$K$35,9,FALSE))</f>
        <v/>
      </c>
      <c r="AX152" s="1139">
        <f>IF($BB$3="４週",SUM(S152:AT152),IF($BB$3="暦月",SUM(S152:AW152),""))</f>
        <v>0</v>
      </c>
      <c r="AY152" s="1140"/>
      <c r="AZ152" s="1141">
        <f>IF($BB$3="４週",AX152/4,IF($BB$3="暦月",'【標準様式1】勤務形態一覧（100名）'!AX152/('【標準様式1】勤務形態一覧（100名）'!$BB$8/7),""))</f>
        <v>0</v>
      </c>
      <c r="BA152" s="1142"/>
      <c r="BB152" s="1132"/>
      <c r="BC152" s="1093"/>
      <c r="BD152" s="1093"/>
      <c r="BE152" s="1093"/>
      <c r="BF152" s="1094"/>
    </row>
    <row r="153" spans="2:58" ht="20.25" customHeight="1" x14ac:dyDescent="0.3">
      <c r="B153" s="1176"/>
      <c r="C153" s="1184"/>
      <c r="D153" s="1185"/>
      <c r="E153" s="1186"/>
      <c r="F153" s="515">
        <f>C151</f>
        <v>0</v>
      </c>
      <c r="G153" s="1084"/>
      <c r="H153" s="1088"/>
      <c r="I153" s="1086"/>
      <c r="J153" s="1086"/>
      <c r="K153" s="1087"/>
      <c r="L153" s="1095"/>
      <c r="M153" s="1096"/>
      <c r="N153" s="1096"/>
      <c r="O153" s="1097"/>
      <c r="P153" s="1173" t="s">
        <v>217</v>
      </c>
      <c r="Q153" s="1174"/>
      <c r="R153" s="1175"/>
      <c r="S153" s="466" t="str">
        <f>IF(S151="","",VLOOKUP(S151,'シフト記号表（勤務時間帯）'!$C$6:$U$35,19,FALSE))</f>
        <v/>
      </c>
      <c r="T153" s="467" t="str">
        <f>IF(T151="","",VLOOKUP(T151,'シフト記号表（勤務時間帯）'!$C$6:$U$35,19,FALSE))</f>
        <v/>
      </c>
      <c r="U153" s="467" t="str">
        <f>IF(U151="","",VLOOKUP(U151,'シフト記号表（勤務時間帯）'!$C$6:$U$35,19,FALSE))</f>
        <v/>
      </c>
      <c r="V153" s="467" t="str">
        <f>IF(V151="","",VLOOKUP(V151,'シフト記号表（勤務時間帯）'!$C$6:$U$35,19,FALSE))</f>
        <v/>
      </c>
      <c r="W153" s="467" t="str">
        <f>IF(W151="","",VLOOKUP(W151,'シフト記号表（勤務時間帯）'!$C$6:$U$35,19,FALSE))</f>
        <v/>
      </c>
      <c r="X153" s="467" t="str">
        <f>IF(X151="","",VLOOKUP(X151,'シフト記号表（勤務時間帯）'!$C$6:$U$35,19,FALSE))</f>
        <v/>
      </c>
      <c r="Y153" s="468" t="str">
        <f>IF(Y151="","",VLOOKUP(Y151,'シフト記号表（勤務時間帯）'!$C$6:$U$35,19,FALSE))</f>
        <v/>
      </c>
      <c r="Z153" s="466" t="str">
        <f>IF(Z151="","",VLOOKUP(Z151,'シフト記号表（勤務時間帯）'!$C$6:$U$35,19,FALSE))</f>
        <v/>
      </c>
      <c r="AA153" s="467" t="str">
        <f>IF(AA151="","",VLOOKUP(AA151,'シフト記号表（勤務時間帯）'!$C$6:$U$35,19,FALSE))</f>
        <v/>
      </c>
      <c r="AB153" s="467" t="str">
        <f>IF(AB151="","",VLOOKUP(AB151,'シフト記号表（勤務時間帯）'!$C$6:$U$35,19,FALSE))</f>
        <v/>
      </c>
      <c r="AC153" s="467" t="str">
        <f>IF(AC151="","",VLOOKUP(AC151,'シフト記号表（勤務時間帯）'!$C$6:$U$35,19,FALSE))</f>
        <v/>
      </c>
      <c r="AD153" s="467" t="str">
        <f>IF(AD151="","",VLOOKUP(AD151,'シフト記号表（勤務時間帯）'!$C$6:$U$35,19,FALSE))</f>
        <v/>
      </c>
      <c r="AE153" s="467" t="str">
        <f>IF(AE151="","",VLOOKUP(AE151,'シフト記号表（勤務時間帯）'!$C$6:$U$35,19,FALSE))</f>
        <v/>
      </c>
      <c r="AF153" s="468" t="str">
        <f>IF(AF151="","",VLOOKUP(AF151,'シフト記号表（勤務時間帯）'!$C$6:$U$35,19,FALSE))</f>
        <v/>
      </c>
      <c r="AG153" s="466" t="str">
        <f>IF(AG151="","",VLOOKUP(AG151,'シフト記号表（勤務時間帯）'!$C$6:$U$35,19,FALSE))</f>
        <v/>
      </c>
      <c r="AH153" s="467" t="str">
        <f>IF(AH151="","",VLOOKUP(AH151,'シフト記号表（勤務時間帯）'!$C$6:$U$35,19,FALSE))</f>
        <v/>
      </c>
      <c r="AI153" s="467" t="str">
        <f>IF(AI151="","",VLOOKUP(AI151,'シフト記号表（勤務時間帯）'!$C$6:$U$35,19,FALSE))</f>
        <v/>
      </c>
      <c r="AJ153" s="467" t="str">
        <f>IF(AJ151="","",VLOOKUP(AJ151,'シフト記号表（勤務時間帯）'!$C$6:$U$35,19,FALSE))</f>
        <v/>
      </c>
      <c r="AK153" s="467" t="str">
        <f>IF(AK151="","",VLOOKUP(AK151,'シフト記号表（勤務時間帯）'!$C$6:$U$35,19,FALSE))</f>
        <v/>
      </c>
      <c r="AL153" s="467" t="str">
        <f>IF(AL151="","",VLOOKUP(AL151,'シフト記号表（勤務時間帯）'!$C$6:$U$35,19,FALSE))</f>
        <v/>
      </c>
      <c r="AM153" s="468" t="str">
        <f>IF(AM151="","",VLOOKUP(AM151,'シフト記号表（勤務時間帯）'!$C$6:$U$35,19,FALSE))</f>
        <v/>
      </c>
      <c r="AN153" s="466" t="str">
        <f>IF(AN151="","",VLOOKUP(AN151,'シフト記号表（勤務時間帯）'!$C$6:$U$35,19,FALSE))</f>
        <v/>
      </c>
      <c r="AO153" s="467" t="str">
        <f>IF(AO151="","",VLOOKUP(AO151,'シフト記号表（勤務時間帯）'!$C$6:$U$35,19,FALSE))</f>
        <v/>
      </c>
      <c r="AP153" s="467" t="str">
        <f>IF(AP151="","",VLOOKUP(AP151,'シフト記号表（勤務時間帯）'!$C$6:$U$35,19,FALSE))</f>
        <v/>
      </c>
      <c r="AQ153" s="467" t="str">
        <f>IF(AQ151="","",VLOOKUP(AQ151,'シフト記号表（勤務時間帯）'!$C$6:$U$35,19,FALSE))</f>
        <v/>
      </c>
      <c r="AR153" s="467" t="str">
        <f>IF(AR151="","",VLOOKUP(AR151,'シフト記号表（勤務時間帯）'!$C$6:$U$35,19,FALSE))</f>
        <v/>
      </c>
      <c r="AS153" s="467" t="str">
        <f>IF(AS151="","",VLOOKUP(AS151,'シフト記号表（勤務時間帯）'!$C$6:$U$35,19,FALSE))</f>
        <v/>
      </c>
      <c r="AT153" s="468" t="str">
        <f>IF(AT151="","",VLOOKUP(AT151,'シフト記号表（勤務時間帯）'!$C$6:$U$35,19,FALSE))</f>
        <v/>
      </c>
      <c r="AU153" s="466" t="str">
        <f>IF(AU151="","",VLOOKUP(AU151,'シフト記号表（勤務時間帯）'!$C$6:$U$35,19,FALSE))</f>
        <v/>
      </c>
      <c r="AV153" s="467" t="str">
        <f>IF(AV151="","",VLOOKUP(AV151,'シフト記号表（勤務時間帯）'!$C$6:$U$35,19,FALSE))</f>
        <v/>
      </c>
      <c r="AW153" s="467" t="str">
        <f>IF(AW151="","",VLOOKUP(AW151,'シフト記号表（勤務時間帯）'!$C$6:$U$35,19,FALSE))</f>
        <v/>
      </c>
      <c r="AX153" s="1146">
        <f>IF($BB$3="４週",SUM(S153:AT153),IF($BB$3="暦月",SUM(S153:AW153),""))</f>
        <v>0</v>
      </c>
      <c r="AY153" s="1147"/>
      <c r="AZ153" s="1148">
        <f>IF($BB$3="４週",AX153/4,IF($BB$3="暦月",'【標準様式1】勤務形態一覧（100名）'!AX153/('【標準様式1】勤務形態一覧（100名）'!$BB$8/7),""))</f>
        <v>0</v>
      </c>
      <c r="BA153" s="1149"/>
      <c r="BB153" s="1192"/>
      <c r="BC153" s="1096"/>
      <c r="BD153" s="1096"/>
      <c r="BE153" s="1096"/>
      <c r="BF153" s="1097"/>
    </row>
    <row r="154" spans="2:58" ht="20.25" customHeight="1" x14ac:dyDescent="0.3">
      <c r="B154" s="1176">
        <f>B151+1</f>
        <v>45</v>
      </c>
      <c r="C154" s="1178"/>
      <c r="D154" s="1179"/>
      <c r="E154" s="1180"/>
      <c r="F154" s="469"/>
      <c r="G154" s="1082"/>
      <c r="H154" s="1085"/>
      <c r="I154" s="1086"/>
      <c r="J154" s="1086"/>
      <c r="K154" s="1087"/>
      <c r="L154" s="1089"/>
      <c r="M154" s="1090"/>
      <c r="N154" s="1090"/>
      <c r="O154" s="1091"/>
      <c r="P154" s="1098" t="s">
        <v>215</v>
      </c>
      <c r="Q154" s="1099"/>
      <c r="R154" s="1100"/>
      <c r="S154" s="512"/>
      <c r="T154" s="513"/>
      <c r="U154" s="513"/>
      <c r="V154" s="513"/>
      <c r="W154" s="513"/>
      <c r="X154" s="513"/>
      <c r="Y154" s="514"/>
      <c r="Z154" s="512"/>
      <c r="AA154" s="513"/>
      <c r="AB154" s="513"/>
      <c r="AC154" s="513"/>
      <c r="AD154" s="513"/>
      <c r="AE154" s="513"/>
      <c r="AF154" s="514"/>
      <c r="AG154" s="512"/>
      <c r="AH154" s="513"/>
      <c r="AI154" s="513"/>
      <c r="AJ154" s="513"/>
      <c r="AK154" s="513"/>
      <c r="AL154" s="513"/>
      <c r="AM154" s="514"/>
      <c r="AN154" s="512"/>
      <c r="AO154" s="513"/>
      <c r="AP154" s="513"/>
      <c r="AQ154" s="513"/>
      <c r="AR154" s="513"/>
      <c r="AS154" s="513"/>
      <c r="AT154" s="514"/>
      <c r="AU154" s="512"/>
      <c r="AV154" s="513"/>
      <c r="AW154" s="513"/>
      <c r="AX154" s="1295"/>
      <c r="AY154" s="1296"/>
      <c r="AZ154" s="1297"/>
      <c r="BA154" s="1298"/>
      <c r="BB154" s="1131"/>
      <c r="BC154" s="1090"/>
      <c r="BD154" s="1090"/>
      <c r="BE154" s="1090"/>
      <c r="BF154" s="1091"/>
    </row>
    <row r="155" spans="2:58" ht="20.25" customHeight="1" x14ac:dyDescent="0.3">
      <c r="B155" s="1176"/>
      <c r="C155" s="1181"/>
      <c r="D155" s="1182"/>
      <c r="E155" s="1183"/>
      <c r="F155" s="461"/>
      <c r="G155" s="1083"/>
      <c r="H155" s="1088"/>
      <c r="I155" s="1086"/>
      <c r="J155" s="1086"/>
      <c r="K155" s="1087"/>
      <c r="L155" s="1092"/>
      <c r="M155" s="1093"/>
      <c r="N155" s="1093"/>
      <c r="O155" s="1094"/>
      <c r="P155" s="1136" t="s">
        <v>216</v>
      </c>
      <c r="Q155" s="1137"/>
      <c r="R155" s="1138"/>
      <c r="S155" s="462" t="str">
        <f>IF(S154="","",VLOOKUP(S154,'シフト記号表（勤務時間帯）'!$C$6:$K$35,9,FALSE))</f>
        <v/>
      </c>
      <c r="T155" s="463" t="str">
        <f>IF(T154="","",VLOOKUP(T154,'シフト記号表（勤務時間帯）'!$C$6:$K$35,9,FALSE))</f>
        <v/>
      </c>
      <c r="U155" s="463" t="str">
        <f>IF(U154="","",VLOOKUP(U154,'シフト記号表（勤務時間帯）'!$C$6:$K$35,9,FALSE))</f>
        <v/>
      </c>
      <c r="V155" s="463" t="str">
        <f>IF(V154="","",VLOOKUP(V154,'シフト記号表（勤務時間帯）'!$C$6:$K$35,9,FALSE))</f>
        <v/>
      </c>
      <c r="W155" s="463" t="str">
        <f>IF(W154="","",VLOOKUP(W154,'シフト記号表（勤務時間帯）'!$C$6:$K$35,9,FALSE))</f>
        <v/>
      </c>
      <c r="X155" s="463" t="str">
        <f>IF(X154="","",VLOOKUP(X154,'シフト記号表（勤務時間帯）'!$C$6:$K$35,9,FALSE))</f>
        <v/>
      </c>
      <c r="Y155" s="464" t="str">
        <f>IF(Y154="","",VLOOKUP(Y154,'シフト記号表（勤務時間帯）'!$C$6:$K$35,9,FALSE))</f>
        <v/>
      </c>
      <c r="Z155" s="462" t="str">
        <f>IF(Z154="","",VLOOKUP(Z154,'シフト記号表（勤務時間帯）'!$C$6:$K$35,9,FALSE))</f>
        <v/>
      </c>
      <c r="AA155" s="463" t="str">
        <f>IF(AA154="","",VLOOKUP(AA154,'シフト記号表（勤務時間帯）'!$C$6:$K$35,9,FALSE))</f>
        <v/>
      </c>
      <c r="AB155" s="463" t="str">
        <f>IF(AB154="","",VLOOKUP(AB154,'シフト記号表（勤務時間帯）'!$C$6:$K$35,9,FALSE))</f>
        <v/>
      </c>
      <c r="AC155" s="463" t="str">
        <f>IF(AC154="","",VLOOKUP(AC154,'シフト記号表（勤務時間帯）'!$C$6:$K$35,9,FALSE))</f>
        <v/>
      </c>
      <c r="AD155" s="463" t="str">
        <f>IF(AD154="","",VLOOKUP(AD154,'シフト記号表（勤務時間帯）'!$C$6:$K$35,9,FALSE))</f>
        <v/>
      </c>
      <c r="AE155" s="463" t="str">
        <f>IF(AE154="","",VLOOKUP(AE154,'シフト記号表（勤務時間帯）'!$C$6:$K$35,9,FALSE))</f>
        <v/>
      </c>
      <c r="AF155" s="464" t="str">
        <f>IF(AF154="","",VLOOKUP(AF154,'シフト記号表（勤務時間帯）'!$C$6:$K$35,9,FALSE))</f>
        <v/>
      </c>
      <c r="AG155" s="462" t="str">
        <f>IF(AG154="","",VLOOKUP(AG154,'シフト記号表（勤務時間帯）'!$C$6:$K$35,9,FALSE))</f>
        <v/>
      </c>
      <c r="AH155" s="463" t="str">
        <f>IF(AH154="","",VLOOKUP(AH154,'シフト記号表（勤務時間帯）'!$C$6:$K$35,9,FALSE))</f>
        <v/>
      </c>
      <c r="AI155" s="463" t="str">
        <f>IF(AI154="","",VLOOKUP(AI154,'シフト記号表（勤務時間帯）'!$C$6:$K$35,9,FALSE))</f>
        <v/>
      </c>
      <c r="AJ155" s="463" t="str">
        <f>IF(AJ154="","",VLOOKUP(AJ154,'シフト記号表（勤務時間帯）'!$C$6:$K$35,9,FALSE))</f>
        <v/>
      </c>
      <c r="AK155" s="463" t="str">
        <f>IF(AK154="","",VLOOKUP(AK154,'シフト記号表（勤務時間帯）'!$C$6:$K$35,9,FALSE))</f>
        <v/>
      </c>
      <c r="AL155" s="463" t="str">
        <f>IF(AL154="","",VLOOKUP(AL154,'シフト記号表（勤務時間帯）'!$C$6:$K$35,9,FALSE))</f>
        <v/>
      </c>
      <c r="AM155" s="464" t="str">
        <f>IF(AM154="","",VLOOKUP(AM154,'シフト記号表（勤務時間帯）'!$C$6:$K$35,9,FALSE))</f>
        <v/>
      </c>
      <c r="AN155" s="462" t="str">
        <f>IF(AN154="","",VLOOKUP(AN154,'シフト記号表（勤務時間帯）'!$C$6:$K$35,9,FALSE))</f>
        <v/>
      </c>
      <c r="AO155" s="463" t="str">
        <f>IF(AO154="","",VLOOKUP(AO154,'シフト記号表（勤務時間帯）'!$C$6:$K$35,9,FALSE))</f>
        <v/>
      </c>
      <c r="AP155" s="463" t="str">
        <f>IF(AP154="","",VLOOKUP(AP154,'シフト記号表（勤務時間帯）'!$C$6:$K$35,9,FALSE))</f>
        <v/>
      </c>
      <c r="AQ155" s="463" t="str">
        <f>IF(AQ154="","",VLOOKUP(AQ154,'シフト記号表（勤務時間帯）'!$C$6:$K$35,9,FALSE))</f>
        <v/>
      </c>
      <c r="AR155" s="463" t="str">
        <f>IF(AR154="","",VLOOKUP(AR154,'シフト記号表（勤務時間帯）'!$C$6:$K$35,9,FALSE))</f>
        <v/>
      </c>
      <c r="AS155" s="463" t="str">
        <f>IF(AS154="","",VLOOKUP(AS154,'シフト記号表（勤務時間帯）'!$C$6:$K$35,9,FALSE))</f>
        <v/>
      </c>
      <c r="AT155" s="464" t="str">
        <f>IF(AT154="","",VLOOKUP(AT154,'シフト記号表（勤務時間帯）'!$C$6:$K$35,9,FALSE))</f>
        <v/>
      </c>
      <c r="AU155" s="462" t="str">
        <f>IF(AU154="","",VLOOKUP(AU154,'シフト記号表（勤務時間帯）'!$C$6:$K$35,9,FALSE))</f>
        <v/>
      </c>
      <c r="AV155" s="463" t="str">
        <f>IF(AV154="","",VLOOKUP(AV154,'シフト記号表（勤務時間帯）'!$C$6:$K$35,9,FALSE))</f>
        <v/>
      </c>
      <c r="AW155" s="463" t="str">
        <f>IF(AW154="","",VLOOKUP(AW154,'シフト記号表（勤務時間帯）'!$C$6:$K$35,9,FALSE))</f>
        <v/>
      </c>
      <c r="AX155" s="1139">
        <f>IF($BB$3="４週",SUM(S155:AT155),IF($BB$3="暦月",SUM(S155:AW155),""))</f>
        <v>0</v>
      </c>
      <c r="AY155" s="1140"/>
      <c r="AZ155" s="1141">
        <f>IF($BB$3="４週",AX155/4,IF($BB$3="暦月",'【標準様式1】勤務形態一覧（100名）'!AX155/('【標準様式1】勤務形態一覧（100名）'!$BB$8/7),""))</f>
        <v>0</v>
      </c>
      <c r="BA155" s="1142"/>
      <c r="BB155" s="1132"/>
      <c r="BC155" s="1093"/>
      <c r="BD155" s="1093"/>
      <c r="BE155" s="1093"/>
      <c r="BF155" s="1094"/>
    </row>
    <row r="156" spans="2:58" ht="20.25" customHeight="1" x14ac:dyDescent="0.3">
      <c r="B156" s="1176"/>
      <c r="C156" s="1184"/>
      <c r="D156" s="1185"/>
      <c r="E156" s="1186"/>
      <c r="F156" s="515">
        <f>C154</f>
        <v>0</v>
      </c>
      <c r="G156" s="1084"/>
      <c r="H156" s="1088"/>
      <c r="I156" s="1086"/>
      <c r="J156" s="1086"/>
      <c r="K156" s="1087"/>
      <c r="L156" s="1095"/>
      <c r="M156" s="1096"/>
      <c r="N156" s="1096"/>
      <c r="O156" s="1097"/>
      <c r="P156" s="1173" t="s">
        <v>217</v>
      </c>
      <c r="Q156" s="1174"/>
      <c r="R156" s="1175"/>
      <c r="S156" s="466" t="str">
        <f>IF(S154="","",VLOOKUP(S154,'シフト記号表（勤務時間帯）'!$C$6:$U$35,19,FALSE))</f>
        <v/>
      </c>
      <c r="T156" s="467" t="str">
        <f>IF(T154="","",VLOOKUP(T154,'シフト記号表（勤務時間帯）'!$C$6:$U$35,19,FALSE))</f>
        <v/>
      </c>
      <c r="U156" s="467" t="str">
        <f>IF(U154="","",VLOOKUP(U154,'シフト記号表（勤務時間帯）'!$C$6:$U$35,19,FALSE))</f>
        <v/>
      </c>
      <c r="V156" s="467" t="str">
        <f>IF(V154="","",VLOOKUP(V154,'シフト記号表（勤務時間帯）'!$C$6:$U$35,19,FALSE))</f>
        <v/>
      </c>
      <c r="W156" s="467" t="str">
        <f>IF(W154="","",VLOOKUP(W154,'シフト記号表（勤務時間帯）'!$C$6:$U$35,19,FALSE))</f>
        <v/>
      </c>
      <c r="X156" s="467" t="str">
        <f>IF(X154="","",VLOOKUP(X154,'シフト記号表（勤務時間帯）'!$C$6:$U$35,19,FALSE))</f>
        <v/>
      </c>
      <c r="Y156" s="468" t="str">
        <f>IF(Y154="","",VLOOKUP(Y154,'シフト記号表（勤務時間帯）'!$C$6:$U$35,19,FALSE))</f>
        <v/>
      </c>
      <c r="Z156" s="466" t="str">
        <f>IF(Z154="","",VLOOKUP(Z154,'シフト記号表（勤務時間帯）'!$C$6:$U$35,19,FALSE))</f>
        <v/>
      </c>
      <c r="AA156" s="467" t="str">
        <f>IF(AA154="","",VLOOKUP(AA154,'シフト記号表（勤務時間帯）'!$C$6:$U$35,19,FALSE))</f>
        <v/>
      </c>
      <c r="AB156" s="467" t="str">
        <f>IF(AB154="","",VLOOKUP(AB154,'シフト記号表（勤務時間帯）'!$C$6:$U$35,19,FALSE))</f>
        <v/>
      </c>
      <c r="AC156" s="467" t="str">
        <f>IF(AC154="","",VLOOKUP(AC154,'シフト記号表（勤務時間帯）'!$C$6:$U$35,19,FALSE))</f>
        <v/>
      </c>
      <c r="AD156" s="467" t="str">
        <f>IF(AD154="","",VLOOKUP(AD154,'シフト記号表（勤務時間帯）'!$C$6:$U$35,19,FALSE))</f>
        <v/>
      </c>
      <c r="AE156" s="467" t="str">
        <f>IF(AE154="","",VLOOKUP(AE154,'シフト記号表（勤務時間帯）'!$C$6:$U$35,19,FALSE))</f>
        <v/>
      </c>
      <c r="AF156" s="468" t="str">
        <f>IF(AF154="","",VLOOKUP(AF154,'シフト記号表（勤務時間帯）'!$C$6:$U$35,19,FALSE))</f>
        <v/>
      </c>
      <c r="AG156" s="466" t="str">
        <f>IF(AG154="","",VLOOKUP(AG154,'シフト記号表（勤務時間帯）'!$C$6:$U$35,19,FALSE))</f>
        <v/>
      </c>
      <c r="AH156" s="467" t="str">
        <f>IF(AH154="","",VLOOKUP(AH154,'シフト記号表（勤務時間帯）'!$C$6:$U$35,19,FALSE))</f>
        <v/>
      </c>
      <c r="AI156" s="467" t="str">
        <f>IF(AI154="","",VLOOKUP(AI154,'シフト記号表（勤務時間帯）'!$C$6:$U$35,19,FALSE))</f>
        <v/>
      </c>
      <c r="AJ156" s="467" t="str">
        <f>IF(AJ154="","",VLOOKUP(AJ154,'シフト記号表（勤務時間帯）'!$C$6:$U$35,19,FALSE))</f>
        <v/>
      </c>
      <c r="AK156" s="467" t="str">
        <f>IF(AK154="","",VLOOKUP(AK154,'シフト記号表（勤務時間帯）'!$C$6:$U$35,19,FALSE))</f>
        <v/>
      </c>
      <c r="AL156" s="467" t="str">
        <f>IF(AL154="","",VLOOKUP(AL154,'シフト記号表（勤務時間帯）'!$C$6:$U$35,19,FALSE))</f>
        <v/>
      </c>
      <c r="AM156" s="468" t="str">
        <f>IF(AM154="","",VLOOKUP(AM154,'シフト記号表（勤務時間帯）'!$C$6:$U$35,19,FALSE))</f>
        <v/>
      </c>
      <c r="AN156" s="466" t="str">
        <f>IF(AN154="","",VLOOKUP(AN154,'シフト記号表（勤務時間帯）'!$C$6:$U$35,19,FALSE))</f>
        <v/>
      </c>
      <c r="AO156" s="467" t="str">
        <f>IF(AO154="","",VLOOKUP(AO154,'シフト記号表（勤務時間帯）'!$C$6:$U$35,19,FALSE))</f>
        <v/>
      </c>
      <c r="AP156" s="467" t="str">
        <f>IF(AP154="","",VLOOKUP(AP154,'シフト記号表（勤務時間帯）'!$C$6:$U$35,19,FALSE))</f>
        <v/>
      </c>
      <c r="AQ156" s="467" t="str">
        <f>IF(AQ154="","",VLOOKUP(AQ154,'シフト記号表（勤務時間帯）'!$C$6:$U$35,19,FALSE))</f>
        <v/>
      </c>
      <c r="AR156" s="467" t="str">
        <f>IF(AR154="","",VLOOKUP(AR154,'シフト記号表（勤務時間帯）'!$C$6:$U$35,19,FALSE))</f>
        <v/>
      </c>
      <c r="AS156" s="467" t="str">
        <f>IF(AS154="","",VLOOKUP(AS154,'シフト記号表（勤務時間帯）'!$C$6:$U$35,19,FALSE))</f>
        <v/>
      </c>
      <c r="AT156" s="468" t="str">
        <f>IF(AT154="","",VLOOKUP(AT154,'シフト記号表（勤務時間帯）'!$C$6:$U$35,19,FALSE))</f>
        <v/>
      </c>
      <c r="AU156" s="466" t="str">
        <f>IF(AU154="","",VLOOKUP(AU154,'シフト記号表（勤務時間帯）'!$C$6:$U$35,19,FALSE))</f>
        <v/>
      </c>
      <c r="AV156" s="467" t="str">
        <f>IF(AV154="","",VLOOKUP(AV154,'シフト記号表（勤務時間帯）'!$C$6:$U$35,19,FALSE))</f>
        <v/>
      </c>
      <c r="AW156" s="467" t="str">
        <f>IF(AW154="","",VLOOKUP(AW154,'シフト記号表（勤務時間帯）'!$C$6:$U$35,19,FALSE))</f>
        <v/>
      </c>
      <c r="AX156" s="1146">
        <f>IF($BB$3="４週",SUM(S156:AT156),IF($BB$3="暦月",SUM(S156:AW156),""))</f>
        <v>0</v>
      </c>
      <c r="AY156" s="1147"/>
      <c r="AZ156" s="1148">
        <f>IF($BB$3="４週",AX156/4,IF($BB$3="暦月",'【標準様式1】勤務形態一覧（100名）'!AX156/('【標準様式1】勤務形態一覧（100名）'!$BB$8/7),""))</f>
        <v>0</v>
      </c>
      <c r="BA156" s="1149"/>
      <c r="BB156" s="1192"/>
      <c r="BC156" s="1096"/>
      <c r="BD156" s="1096"/>
      <c r="BE156" s="1096"/>
      <c r="BF156" s="1097"/>
    </row>
    <row r="157" spans="2:58" ht="20.25" customHeight="1" x14ac:dyDescent="0.3">
      <c r="B157" s="1176">
        <f>B154+1</f>
        <v>46</v>
      </c>
      <c r="C157" s="1178"/>
      <c r="D157" s="1179"/>
      <c r="E157" s="1180"/>
      <c r="F157" s="469"/>
      <c r="G157" s="1082"/>
      <c r="H157" s="1085"/>
      <c r="I157" s="1086"/>
      <c r="J157" s="1086"/>
      <c r="K157" s="1087"/>
      <c r="L157" s="1089"/>
      <c r="M157" s="1090"/>
      <c r="N157" s="1090"/>
      <c r="O157" s="1091"/>
      <c r="P157" s="1098" t="s">
        <v>215</v>
      </c>
      <c r="Q157" s="1099"/>
      <c r="R157" s="1100"/>
      <c r="S157" s="512"/>
      <c r="T157" s="513"/>
      <c r="U157" s="513"/>
      <c r="V157" s="513"/>
      <c r="W157" s="513"/>
      <c r="X157" s="513"/>
      <c r="Y157" s="514"/>
      <c r="Z157" s="512"/>
      <c r="AA157" s="513"/>
      <c r="AB157" s="513"/>
      <c r="AC157" s="513"/>
      <c r="AD157" s="513"/>
      <c r="AE157" s="513"/>
      <c r="AF157" s="514"/>
      <c r="AG157" s="512"/>
      <c r="AH157" s="513"/>
      <c r="AI157" s="513"/>
      <c r="AJ157" s="513"/>
      <c r="AK157" s="513"/>
      <c r="AL157" s="513"/>
      <c r="AM157" s="514"/>
      <c r="AN157" s="512"/>
      <c r="AO157" s="513"/>
      <c r="AP157" s="513"/>
      <c r="AQ157" s="513"/>
      <c r="AR157" s="513"/>
      <c r="AS157" s="513"/>
      <c r="AT157" s="514"/>
      <c r="AU157" s="512"/>
      <c r="AV157" s="513"/>
      <c r="AW157" s="513"/>
      <c r="AX157" s="1295"/>
      <c r="AY157" s="1296"/>
      <c r="AZ157" s="1297"/>
      <c r="BA157" s="1298"/>
      <c r="BB157" s="1131"/>
      <c r="BC157" s="1090"/>
      <c r="BD157" s="1090"/>
      <c r="BE157" s="1090"/>
      <c r="BF157" s="1091"/>
    </row>
    <row r="158" spans="2:58" ht="20.25" customHeight="1" x14ac:dyDescent="0.3">
      <c r="B158" s="1176"/>
      <c r="C158" s="1181"/>
      <c r="D158" s="1182"/>
      <c r="E158" s="1183"/>
      <c r="F158" s="461"/>
      <c r="G158" s="1083"/>
      <c r="H158" s="1088"/>
      <c r="I158" s="1086"/>
      <c r="J158" s="1086"/>
      <c r="K158" s="1087"/>
      <c r="L158" s="1092"/>
      <c r="M158" s="1093"/>
      <c r="N158" s="1093"/>
      <c r="O158" s="1094"/>
      <c r="P158" s="1136" t="s">
        <v>216</v>
      </c>
      <c r="Q158" s="1137"/>
      <c r="R158" s="1138"/>
      <c r="S158" s="462" t="str">
        <f>IF(S157="","",VLOOKUP(S157,'シフト記号表（勤務時間帯）'!$C$6:$K$35,9,FALSE))</f>
        <v/>
      </c>
      <c r="T158" s="463" t="str">
        <f>IF(T157="","",VLOOKUP(T157,'シフト記号表（勤務時間帯）'!$C$6:$K$35,9,FALSE))</f>
        <v/>
      </c>
      <c r="U158" s="463" t="str">
        <f>IF(U157="","",VLOOKUP(U157,'シフト記号表（勤務時間帯）'!$C$6:$K$35,9,FALSE))</f>
        <v/>
      </c>
      <c r="V158" s="463" t="str">
        <f>IF(V157="","",VLOOKUP(V157,'シフト記号表（勤務時間帯）'!$C$6:$K$35,9,FALSE))</f>
        <v/>
      </c>
      <c r="W158" s="463" t="str">
        <f>IF(W157="","",VLOOKUP(W157,'シフト記号表（勤務時間帯）'!$C$6:$K$35,9,FALSE))</f>
        <v/>
      </c>
      <c r="X158" s="463" t="str">
        <f>IF(X157="","",VLOOKUP(X157,'シフト記号表（勤務時間帯）'!$C$6:$K$35,9,FALSE))</f>
        <v/>
      </c>
      <c r="Y158" s="464" t="str">
        <f>IF(Y157="","",VLOOKUP(Y157,'シフト記号表（勤務時間帯）'!$C$6:$K$35,9,FALSE))</f>
        <v/>
      </c>
      <c r="Z158" s="462" t="str">
        <f>IF(Z157="","",VLOOKUP(Z157,'シフト記号表（勤務時間帯）'!$C$6:$K$35,9,FALSE))</f>
        <v/>
      </c>
      <c r="AA158" s="463" t="str">
        <f>IF(AA157="","",VLOOKUP(AA157,'シフト記号表（勤務時間帯）'!$C$6:$K$35,9,FALSE))</f>
        <v/>
      </c>
      <c r="AB158" s="463" t="str">
        <f>IF(AB157="","",VLOOKUP(AB157,'シフト記号表（勤務時間帯）'!$C$6:$K$35,9,FALSE))</f>
        <v/>
      </c>
      <c r="AC158" s="463" t="str">
        <f>IF(AC157="","",VLOOKUP(AC157,'シフト記号表（勤務時間帯）'!$C$6:$K$35,9,FALSE))</f>
        <v/>
      </c>
      <c r="AD158" s="463" t="str">
        <f>IF(AD157="","",VLOOKUP(AD157,'シフト記号表（勤務時間帯）'!$C$6:$K$35,9,FALSE))</f>
        <v/>
      </c>
      <c r="AE158" s="463" t="str">
        <f>IF(AE157="","",VLOOKUP(AE157,'シフト記号表（勤務時間帯）'!$C$6:$K$35,9,FALSE))</f>
        <v/>
      </c>
      <c r="AF158" s="464" t="str">
        <f>IF(AF157="","",VLOOKUP(AF157,'シフト記号表（勤務時間帯）'!$C$6:$K$35,9,FALSE))</f>
        <v/>
      </c>
      <c r="AG158" s="462" t="str">
        <f>IF(AG157="","",VLOOKUP(AG157,'シフト記号表（勤務時間帯）'!$C$6:$K$35,9,FALSE))</f>
        <v/>
      </c>
      <c r="AH158" s="463" t="str">
        <f>IF(AH157="","",VLOOKUP(AH157,'シフト記号表（勤務時間帯）'!$C$6:$K$35,9,FALSE))</f>
        <v/>
      </c>
      <c r="AI158" s="463" t="str">
        <f>IF(AI157="","",VLOOKUP(AI157,'シフト記号表（勤務時間帯）'!$C$6:$K$35,9,FALSE))</f>
        <v/>
      </c>
      <c r="AJ158" s="463" t="str">
        <f>IF(AJ157="","",VLOOKUP(AJ157,'シフト記号表（勤務時間帯）'!$C$6:$K$35,9,FALSE))</f>
        <v/>
      </c>
      <c r="AK158" s="463" t="str">
        <f>IF(AK157="","",VLOOKUP(AK157,'シフト記号表（勤務時間帯）'!$C$6:$K$35,9,FALSE))</f>
        <v/>
      </c>
      <c r="AL158" s="463" t="str">
        <f>IF(AL157="","",VLOOKUP(AL157,'シフト記号表（勤務時間帯）'!$C$6:$K$35,9,FALSE))</f>
        <v/>
      </c>
      <c r="AM158" s="464" t="str">
        <f>IF(AM157="","",VLOOKUP(AM157,'シフト記号表（勤務時間帯）'!$C$6:$K$35,9,FALSE))</f>
        <v/>
      </c>
      <c r="AN158" s="462" t="str">
        <f>IF(AN157="","",VLOOKUP(AN157,'シフト記号表（勤務時間帯）'!$C$6:$K$35,9,FALSE))</f>
        <v/>
      </c>
      <c r="AO158" s="463" t="str">
        <f>IF(AO157="","",VLOOKUP(AO157,'シフト記号表（勤務時間帯）'!$C$6:$K$35,9,FALSE))</f>
        <v/>
      </c>
      <c r="AP158" s="463" t="str">
        <f>IF(AP157="","",VLOOKUP(AP157,'シフト記号表（勤務時間帯）'!$C$6:$K$35,9,FALSE))</f>
        <v/>
      </c>
      <c r="AQ158" s="463" t="str">
        <f>IF(AQ157="","",VLOOKUP(AQ157,'シフト記号表（勤務時間帯）'!$C$6:$K$35,9,FALSE))</f>
        <v/>
      </c>
      <c r="AR158" s="463" t="str">
        <f>IF(AR157="","",VLOOKUP(AR157,'シフト記号表（勤務時間帯）'!$C$6:$K$35,9,FALSE))</f>
        <v/>
      </c>
      <c r="AS158" s="463" t="str">
        <f>IF(AS157="","",VLOOKUP(AS157,'シフト記号表（勤務時間帯）'!$C$6:$K$35,9,FALSE))</f>
        <v/>
      </c>
      <c r="AT158" s="464" t="str">
        <f>IF(AT157="","",VLOOKUP(AT157,'シフト記号表（勤務時間帯）'!$C$6:$K$35,9,FALSE))</f>
        <v/>
      </c>
      <c r="AU158" s="462" t="str">
        <f>IF(AU157="","",VLOOKUP(AU157,'シフト記号表（勤務時間帯）'!$C$6:$K$35,9,FALSE))</f>
        <v/>
      </c>
      <c r="AV158" s="463" t="str">
        <f>IF(AV157="","",VLOOKUP(AV157,'シフト記号表（勤務時間帯）'!$C$6:$K$35,9,FALSE))</f>
        <v/>
      </c>
      <c r="AW158" s="463" t="str">
        <f>IF(AW157="","",VLOOKUP(AW157,'シフト記号表（勤務時間帯）'!$C$6:$K$35,9,FALSE))</f>
        <v/>
      </c>
      <c r="AX158" s="1139">
        <f>IF($BB$3="４週",SUM(S158:AT158),IF($BB$3="暦月",SUM(S158:AW158),""))</f>
        <v>0</v>
      </c>
      <c r="AY158" s="1140"/>
      <c r="AZ158" s="1141">
        <f>IF($BB$3="４週",AX158/4,IF($BB$3="暦月",'【標準様式1】勤務形態一覧（100名）'!AX158/('【標準様式1】勤務形態一覧（100名）'!$BB$8/7),""))</f>
        <v>0</v>
      </c>
      <c r="BA158" s="1142"/>
      <c r="BB158" s="1132"/>
      <c r="BC158" s="1093"/>
      <c r="BD158" s="1093"/>
      <c r="BE158" s="1093"/>
      <c r="BF158" s="1094"/>
    </row>
    <row r="159" spans="2:58" ht="20.25" customHeight="1" x14ac:dyDescent="0.3">
      <c r="B159" s="1176"/>
      <c r="C159" s="1184"/>
      <c r="D159" s="1185"/>
      <c r="E159" s="1186"/>
      <c r="F159" s="515">
        <f>C157</f>
        <v>0</v>
      </c>
      <c r="G159" s="1084"/>
      <c r="H159" s="1088"/>
      <c r="I159" s="1086"/>
      <c r="J159" s="1086"/>
      <c r="K159" s="1087"/>
      <c r="L159" s="1095"/>
      <c r="M159" s="1096"/>
      <c r="N159" s="1096"/>
      <c r="O159" s="1097"/>
      <c r="P159" s="1173" t="s">
        <v>217</v>
      </c>
      <c r="Q159" s="1174"/>
      <c r="R159" s="1175"/>
      <c r="S159" s="466" t="str">
        <f>IF(S157="","",VLOOKUP(S157,'シフト記号表（勤務時間帯）'!$C$6:$U$35,19,FALSE))</f>
        <v/>
      </c>
      <c r="T159" s="467" t="str">
        <f>IF(T157="","",VLOOKUP(T157,'シフト記号表（勤務時間帯）'!$C$6:$U$35,19,FALSE))</f>
        <v/>
      </c>
      <c r="U159" s="467" t="str">
        <f>IF(U157="","",VLOOKUP(U157,'シフト記号表（勤務時間帯）'!$C$6:$U$35,19,FALSE))</f>
        <v/>
      </c>
      <c r="V159" s="467" t="str">
        <f>IF(V157="","",VLOOKUP(V157,'シフト記号表（勤務時間帯）'!$C$6:$U$35,19,FALSE))</f>
        <v/>
      </c>
      <c r="W159" s="467" t="str">
        <f>IF(W157="","",VLOOKUP(W157,'シフト記号表（勤務時間帯）'!$C$6:$U$35,19,FALSE))</f>
        <v/>
      </c>
      <c r="X159" s="467" t="str">
        <f>IF(X157="","",VLOOKUP(X157,'シフト記号表（勤務時間帯）'!$C$6:$U$35,19,FALSE))</f>
        <v/>
      </c>
      <c r="Y159" s="468" t="str">
        <f>IF(Y157="","",VLOOKUP(Y157,'シフト記号表（勤務時間帯）'!$C$6:$U$35,19,FALSE))</f>
        <v/>
      </c>
      <c r="Z159" s="466" t="str">
        <f>IF(Z157="","",VLOOKUP(Z157,'シフト記号表（勤務時間帯）'!$C$6:$U$35,19,FALSE))</f>
        <v/>
      </c>
      <c r="AA159" s="467" t="str">
        <f>IF(AA157="","",VLOOKUP(AA157,'シフト記号表（勤務時間帯）'!$C$6:$U$35,19,FALSE))</f>
        <v/>
      </c>
      <c r="AB159" s="467" t="str">
        <f>IF(AB157="","",VLOOKUP(AB157,'シフト記号表（勤務時間帯）'!$C$6:$U$35,19,FALSE))</f>
        <v/>
      </c>
      <c r="AC159" s="467" t="str">
        <f>IF(AC157="","",VLOOKUP(AC157,'シフト記号表（勤務時間帯）'!$C$6:$U$35,19,FALSE))</f>
        <v/>
      </c>
      <c r="AD159" s="467" t="str">
        <f>IF(AD157="","",VLOOKUP(AD157,'シフト記号表（勤務時間帯）'!$C$6:$U$35,19,FALSE))</f>
        <v/>
      </c>
      <c r="AE159" s="467" t="str">
        <f>IF(AE157="","",VLOOKUP(AE157,'シフト記号表（勤務時間帯）'!$C$6:$U$35,19,FALSE))</f>
        <v/>
      </c>
      <c r="AF159" s="468" t="str">
        <f>IF(AF157="","",VLOOKUP(AF157,'シフト記号表（勤務時間帯）'!$C$6:$U$35,19,FALSE))</f>
        <v/>
      </c>
      <c r="AG159" s="466" t="str">
        <f>IF(AG157="","",VLOOKUP(AG157,'シフト記号表（勤務時間帯）'!$C$6:$U$35,19,FALSE))</f>
        <v/>
      </c>
      <c r="AH159" s="467" t="str">
        <f>IF(AH157="","",VLOOKUP(AH157,'シフト記号表（勤務時間帯）'!$C$6:$U$35,19,FALSE))</f>
        <v/>
      </c>
      <c r="AI159" s="467" t="str">
        <f>IF(AI157="","",VLOOKUP(AI157,'シフト記号表（勤務時間帯）'!$C$6:$U$35,19,FALSE))</f>
        <v/>
      </c>
      <c r="AJ159" s="467" t="str">
        <f>IF(AJ157="","",VLOOKUP(AJ157,'シフト記号表（勤務時間帯）'!$C$6:$U$35,19,FALSE))</f>
        <v/>
      </c>
      <c r="AK159" s="467" t="str">
        <f>IF(AK157="","",VLOOKUP(AK157,'シフト記号表（勤務時間帯）'!$C$6:$U$35,19,FALSE))</f>
        <v/>
      </c>
      <c r="AL159" s="467" t="str">
        <f>IF(AL157="","",VLOOKUP(AL157,'シフト記号表（勤務時間帯）'!$C$6:$U$35,19,FALSE))</f>
        <v/>
      </c>
      <c r="AM159" s="468" t="str">
        <f>IF(AM157="","",VLOOKUP(AM157,'シフト記号表（勤務時間帯）'!$C$6:$U$35,19,FALSE))</f>
        <v/>
      </c>
      <c r="AN159" s="466" t="str">
        <f>IF(AN157="","",VLOOKUP(AN157,'シフト記号表（勤務時間帯）'!$C$6:$U$35,19,FALSE))</f>
        <v/>
      </c>
      <c r="AO159" s="467" t="str">
        <f>IF(AO157="","",VLOOKUP(AO157,'シフト記号表（勤務時間帯）'!$C$6:$U$35,19,FALSE))</f>
        <v/>
      </c>
      <c r="AP159" s="467" t="str">
        <f>IF(AP157="","",VLOOKUP(AP157,'シフト記号表（勤務時間帯）'!$C$6:$U$35,19,FALSE))</f>
        <v/>
      </c>
      <c r="AQ159" s="467" t="str">
        <f>IF(AQ157="","",VLOOKUP(AQ157,'シフト記号表（勤務時間帯）'!$C$6:$U$35,19,FALSE))</f>
        <v/>
      </c>
      <c r="AR159" s="467" t="str">
        <f>IF(AR157="","",VLOOKUP(AR157,'シフト記号表（勤務時間帯）'!$C$6:$U$35,19,FALSE))</f>
        <v/>
      </c>
      <c r="AS159" s="467" t="str">
        <f>IF(AS157="","",VLOOKUP(AS157,'シフト記号表（勤務時間帯）'!$C$6:$U$35,19,FALSE))</f>
        <v/>
      </c>
      <c r="AT159" s="468" t="str">
        <f>IF(AT157="","",VLOOKUP(AT157,'シフト記号表（勤務時間帯）'!$C$6:$U$35,19,FALSE))</f>
        <v/>
      </c>
      <c r="AU159" s="466" t="str">
        <f>IF(AU157="","",VLOOKUP(AU157,'シフト記号表（勤務時間帯）'!$C$6:$U$35,19,FALSE))</f>
        <v/>
      </c>
      <c r="AV159" s="467" t="str">
        <f>IF(AV157="","",VLOOKUP(AV157,'シフト記号表（勤務時間帯）'!$C$6:$U$35,19,FALSE))</f>
        <v/>
      </c>
      <c r="AW159" s="467" t="str">
        <f>IF(AW157="","",VLOOKUP(AW157,'シフト記号表（勤務時間帯）'!$C$6:$U$35,19,FALSE))</f>
        <v/>
      </c>
      <c r="AX159" s="1146">
        <f>IF($BB$3="４週",SUM(S159:AT159),IF($BB$3="暦月",SUM(S159:AW159),""))</f>
        <v>0</v>
      </c>
      <c r="AY159" s="1147"/>
      <c r="AZ159" s="1148">
        <f>IF($BB$3="４週",AX159/4,IF($BB$3="暦月",'【標準様式1】勤務形態一覧（100名）'!AX159/('【標準様式1】勤務形態一覧（100名）'!$BB$8/7),""))</f>
        <v>0</v>
      </c>
      <c r="BA159" s="1149"/>
      <c r="BB159" s="1192"/>
      <c r="BC159" s="1096"/>
      <c r="BD159" s="1096"/>
      <c r="BE159" s="1096"/>
      <c r="BF159" s="1097"/>
    </row>
    <row r="160" spans="2:58" ht="20.25" customHeight="1" x14ac:dyDescent="0.3">
      <c r="B160" s="1176">
        <f>B157+1</f>
        <v>47</v>
      </c>
      <c r="C160" s="1178"/>
      <c r="D160" s="1179"/>
      <c r="E160" s="1180"/>
      <c r="F160" s="469"/>
      <c r="G160" s="1082"/>
      <c r="H160" s="1085"/>
      <c r="I160" s="1086"/>
      <c r="J160" s="1086"/>
      <c r="K160" s="1087"/>
      <c r="L160" s="1089"/>
      <c r="M160" s="1090"/>
      <c r="N160" s="1090"/>
      <c r="O160" s="1091"/>
      <c r="P160" s="1098" t="s">
        <v>215</v>
      </c>
      <c r="Q160" s="1099"/>
      <c r="R160" s="1100"/>
      <c r="S160" s="512"/>
      <c r="T160" s="513"/>
      <c r="U160" s="513"/>
      <c r="V160" s="513"/>
      <c r="W160" s="513"/>
      <c r="X160" s="513"/>
      <c r="Y160" s="514"/>
      <c r="Z160" s="512"/>
      <c r="AA160" s="513"/>
      <c r="AB160" s="513"/>
      <c r="AC160" s="513"/>
      <c r="AD160" s="513"/>
      <c r="AE160" s="513"/>
      <c r="AF160" s="514"/>
      <c r="AG160" s="512"/>
      <c r="AH160" s="513"/>
      <c r="AI160" s="513"/>
      <c r="AJ160" s="513"/>
      <c r="AK160" s="513"/>
      <c r="AL160" s="513"/>
      <c r="AM160" s="514"/>
      <c r="AN160" s="512"/>
      <c r="AO160" s="513"/>
      <c r="AP160" s="513"/>
      <c r="AQ160" s="513"/>
      <c r="AR160" s="513"/>
      <c r="AS160" s="513"/>
      <c r="AT160" s="514"/>
      <c r="AU160" s="512"/>
      <c r="AV160" s="513"/>
      <c r="AW160" s="513"/>
      <c r="AX160" s="1295"/>
      <c r="AY160" s="1296"/>
      <c r="AZ160" s="1297"/>
      <c r="BA160" s="1298"/>
      <c r="BB160" s="1131"/>
      <c r="BC160" s="1090"/>
      <c r="BD160" s="1090"/>
      <c r="BE160" s="1090"/>
      <c r="BF160" s="1091"/>
    </row>
    <row r="161" spans="2:58" ht="20.25" customHeight="1" x14ac:dyDescent="0.3">
      <c r="B161" s="1176"/>
      <c r="C161" s="1181"/>
      <c r="D161" s="1182"/>
      <c r="E161" s="1183"/>
      <c r="F161" s="461"/>
      <c r="G161" s="1083"/>
      <c r="H161" s="1088"/>
      <c r="I161" s="1086"/>
      <c r="J161" s="1086"/>
      <c r="K161" s="1087"/>
      <c r="L161" s="1092"/>
      <c r="M161" s="1093"/>
      <c r="N161" s="1093"/>
      <c r="O161" s="1094"/>
      <c r="P161" s="1136" t="s">
        <v>216</v>
      </c>
      <c r="Q161" s="1137"/>
      <c r="R161" s="1138"/>
      <c r="S161" s="462" t="str">
        <f>IF(S160="","",VLOOKUP(S160,'シフト記号表（勤務時間帯）'!$C$6:$K$35,9,FALSE))</f>
        <v/>
      </c>
      <c r="T161" s="463" t="str">
        <f>IF(T160="","",VLOOKUP(T160,'シフト記号表（勤務時間帯）'!$C$6:$K$35,9,FALSE))</f>
        <v/>
      </c>
      <c r="U161" s="463" t="str">
        <f>IF(U160="","",VLOOKUP(U160,'シフト記号表（勤務時間帯）'!$C$6:$K$35,9,FALSE))</f>
        <v/>
      </c>
      <c r="V161" s="463" t="str">
        <f>IF(V160="","",VLOOKUP(V160,'シフト記号表（勤務時間帯）'!$C$6:$K$35,9,FALSE))</f>
        <v/>
      </c>
      <c r="W161" s="463" t="str">
        <f>IF(W160="","",VLOOKUP(W160,'シフト記号表（勤務時間帯）'!$C$6:$K$35,9,FALSE))</f>
        <v/>
      </c>
      <c r="X161" s="463" t="str">
        <f>IF(X160="","",VLOOKUP(X160,'シフト記号表（勤務時間帯）'!$C$6:$K$35,9,FALSE))</f>
        <v/>
      </c>
      <c r="Y161" s="464" t="str">
        <f>IF(Y160="","",VLOOKUP(Y160,'シフト記号表（勤務時間帯）'!$C$6:$K$35,9,FALSE))</f>
        <v/>
      </c>
      <c r="Z161" s="462" t="str">
        <f>IF(Z160="","",VLOOKUP(Z160,'シフト記号表（勤務時間帯）'!$C$6:$K$35,9,FALSE))</f>
        <v/>
      </c>
      <c r="AA161" s="463" t="str">
        <f>IF(AA160="","",VLOOKUP(AA160,'シフト記号表（勤務時間帯）'!$C$6:$K$35,9,FALSE))</f>
        <v/>
      </c>
      <c r="AB161" s="463" t="str">
        <f>IF(AB160="","",VLOOKUP(AB160,'シフト記号表（勤務時間帯）'!$C$6:$K$35,9,FALSE))</f>
        <v/>
      </c>
      <c r="AC161" s="463" t="str">
        <f>IF(AC160="","",VLOOKUP(AC160,'シフト記号表（勤務時間帯）'!$C$6:$K$35,9,FALSE))</f>
        <v/>
      </c>
      <c r="AD161" s="463" t="str">
        <f>IF(AD160="","",VLOOKUP(AD160,'シフト記号表（勤務時間帯）'!$C$6:$K$35,9,FALSE))</f>
        <v/>
      </c>
      <c r="AE161" s="463" t="str">
        <f>IF(AE160="","",VLOOKUP(AE160,'シフト記号表（勤務時間帯）'!$C$6:$K$35,9,FALSE))</f>
        <v/>
      </c>
      <c r="AF161" s="464" t="str">
        <f>IF(AF160="","",VLOOKUP(AF160,'シフト記号表（勤務時間帯）'!$C$6:$K$35,9,FALSE))</f>
        <v/>
      </c>
      <c r="AG161" s="462" t="str">
        <f>IF(AG160="","",VLOOKUP(AG160,'シフト記号表（勤務時間帯）'!$C$6:$K$35,9,FALSE))</f>
        <v/>
      </c>
      <c r="AH161" s="463" t="str">
        <f>IF(AH160="","",VLOOKUP(AH160,'シフト記号表（勤務時間帯）'!$C$6:$K$35,9,FALSE))</f>
        <v/>
      </c>
      <c r="AI161" s="463" t="str">
        <f>IF(AI160="","",VLOOKUP(AI160,'シフト記号表（勤務時間帯）'!$C$6:$K$35,9,FALSE))</f>
        <v/>
      </c>
      <c r="AJ161" s="463" t="str">
        <f>IF(AJ160="","",VLOOKUP(AJ160,'シフト記号表（勤務時間帯）'!$C$6:$K$35,9,FALSE))</f>
        <v/>
      </c>
      <c r="AK161" s="463" t="str">
        <f>IF(AK160="","",VLOOKUP(AK160,'シフト記号表（勤務時間帯）'!$C$6:$K$35,9,FALSE))</f>
        <v/>
      </c>
      <c r="AL161" s="463" t="str">
        <f>IF(AL160="","",VLOOKUP(AL160,'シフト記号表（勤務時間帯）'!$C$6:$K$35,9,FALSE))</f>
        <v/>
      </c>
      <c r="AM161" s="464" t="str">
        <f>IF(AM160="","",VLOOKUP(AM160,'シフト記号表（勤務時間帯）'!$C$6:$K$35,9,FALSE))</f>
        <v/>
      </c>
      <c r="AN161" s="462" t="str">
        <f>IF(AN160="","",VLOOKUP(AN160,'シフト記号表（勤務時間帯）'!$C$6:$K$35,9,FALSE))</f>
        <v/>
      </c>
      <c r="AO161" s="463" t="str">
        <f>IF(AO160="","",VLOOKUP(AO160,'シフト記号表（勤務時間帯）'!$C$6:$K$35,9,FALSE))</f>
        <v/>
      </c>
      <c r="AP161" s="463" t="str">
        <f>IF(AP160="","",VLOOKUP(AP160,'シフト記号表（勤務時間帯）'!$C$6:$K$35,9,FALSE))</f>
        <v/>
      </c>
      <c r="AQ161" s="463" t="str">
        <f>IF(AQ160="","",VLOOKUP(AQ160,'シフト記号表（勤務時間帯）'!$C$6:$K$35,9,FALSE))</f>
        <v/>
      </c>
      <c r="AR161" s="463" t="str">
        <f>IF(AR160="","",VLOOKUP(AR160,'シフト記号表（勤務時間帯）'!$C$6:$K$35,9,FALSE))</f>
        <v/>
      </c>
      <c r="AS161" s="463" t="str">
        <f>IF(AS160="","",VLOOKUP(AS160,'シフト記号表（勤務時間帯）'!$C$6:$K$35,9,FALSE))</f>
        <v/>
      </c>
      <c r="AT161" s="464" t="str">
        <f>IF(AT160="","",VLOOKUP(AT160,'シフト記号表（勤務時間帯）'!$C$6:$K$35,9,FALSE))</f>
        <v/>
      </c>
      <c r="AU161" s="462" t="str">
        <f>IF(AU160="","",VLOOKUP(AU160,'シフト記号表（勤務時間帯）'!$C$6:$K$35,9,FALSE))</f>
        <v/>
      </c>
      <c r="AV161" s="463" t="str">
        <f>IF(AV160="","",VLOOKUP(AV160,'シフト記号表（勤務時間帯）'!$C$6:$K$35,9,FALSE))</f>
        <v/>
      </c>
      <c r="AW161" s="463" t="str">
        <f>IF(AW160="","",VLOOKUP(AW160,'シフト記号表（勤務時間帯）'!$C$6:$K$35,9,FALSE))</f>
        <v/>
      </c>
      <c r="AX161" s="1139">
        <f>IF($BB$3="４週",SUM(S161:AT161),IF($BB$3="暦月",SUM(S161:AW161),""))</f>
        <v>0</v>
      </c>
      <c r="AY161" s="1140"/>
      <c r="AZ161" s="1141">
        <f>IF($BB$3="４週",AX161/4,IF($BB$3="暦月",'【標準様式1】勤務形態一覧（100名）'!AX161/('【標準様式1】勤務形態一覧（100名）'!$BB$8/7),""))</f>
        <v>0</v>
      </c>
      <c r="BA161" s="1142"/>
      <c r="BB161" s="1132"/>
      <c r="BC161" s="1093"/>
      <c r="BD161" s="1093"/>
      <c r="BE161" s="1093"/>
      <c r="BF161" s="1094"/>
    </row>
    <row r="162" spans="2:58" ht="20.25" customHeight="1" x14ac:dyDescent="0.3">
      <c r="B162" s="1176"/>
      <c r="C162" s="1184"/>
      <c r="D162" s="1185"/>
      <c r="E162" s="1186"/>
      <c r="F162" s="515">
        <f>C160</f>
        <v>0</v>
      </c>
      <c r="G162" s="1084"/>
      <c r="H162" s="1088"/>
      <c r="I162" s="1086"/>
      <c r="J162" s="1086"/>
      <c r="K162" s="1087"/>
      <c r="L162" s="1095"/>
      <c r="M162" s="1096"/>
      <c r="N162" s="1096"/>
      <c r="O162" s="1097"/>
      <c r="P162" s="1173" t="s">
        <v>217</v>
      </c>
      <c r="Q162" s="1174"/>
      <c r="R162" s="1175"/>
      <c r="S162" s="466" t="str">
        <f>IF(S160="","",VLOOKUP(S160,'シフト記号表（勤務時間帯）'!$C$6:$U$35,19,FALSE))</f>
        <v/>
      </c>
      <c r="T162" s="467" t="str">
        <f>IF(T160="","",VLOOKUP(T160,'シフト記号表（勤務時間帯）'!$C$6:$U$35,19,FALSE))</f>
        <v/>
      </c>
      <c r="U162" s="467" t="str">
        <f>IF(U160="","",VLOOKUP(U160,'シフト記号表（勤務時間帯）'!$C$6:$U$35,19,FALSE))</f>
        <v/>
      </c>
      <c r="V162" s="467" t="str">
        <f>IF(V160="","",VLOOKUP(V160,'シフト記号表（勤務時間帯）'!$C$6:$U$35,19,FALSE))</f>
        <v/>
      </c>
      <c r="W162" s="467" t="str">
        <f>IF(W160="","",VLOOKUP(W160,'シフト記号表（勤務時間帯）'!$C$6:$U$35,19,FALSE))</f>
        <v/>
      </c>
      <c r="X162" s="467" t="str">
        <f>IF(X160="","",VLOOKUP(X160,'シフト記号表（勤務時間帯）'!$C$6:$U$35,19,FALSE))</f>
        <v/>
      </c>
      <c r="Y162" s="468" t="str">
        <f>IF(Y160="","",VLOOKUP(Y160,'シフト記号表（勤務時間帯）'!$C$6:$U$35,19,FALSE))</f>
        <v/>
      </c>
      <c r="Z162" s="466" t="str">
        <f>IF(Z160="","",VLOOKUP(Z160,'シフト記号表（勤務時間帯）'!$C$6:$U$35,19,FALSE))</f>
        <v/>
      </c>
      <c r="AA162" s="467" t="str">
        <f>IF(AA160="","",VLOOKUP(AA160,'シフト記号表（勤務時間帯）'!$C$6:$U$35,19,FALSE))</f>
        <v/>
      </c>
      <c r="AB162" s="467" t="str">
        <f>IF(AB160="","",VLOOKUP(AB160,'シフト記号表（勤務時間帯）'!$C$6:$U$35,19,FALSE))</f>
        <v/>
      </c>
      <c r="AC162" s="467" t="str">
        <f>IF(AC160="","",VLOOKUP(AC160,'シフト記号表（勤務時間帯）'!$C$6:$U$35,19,FALSE))</f>
        <v/>
      </c>
      <c r="AD162" s="467" t="str">
        <f>IF(AD160="","",VLOOKUP(AD160,'シフト記号表（勤務時間帯）'!$C$6:$U$35,19,FALSE))</f>
        <v/>
      </c>
      <c r="AE162" s="467" t="str">
        <f>IF(AE160="","",VLOOKUP(AE160,'シフト記号表（勤務時間帯）'!$C$6:$U$35,19,FALSE))</f>
        <v/>
      </c>
      <c r="AF162" s="468" t="str">
        <f>IF(AF160="","",VLOOKUP(AF160,'シフト記号表（勤務時間帯）'!$C$6:$U$35,19,FALSE))</f>
        <v/>
      </c>
      <c r="AG162" s="466" t="str">
        <f>IF(AG160="","",VLOOKUP(AG160,'シフト記号表（勤務時間帯）'!$C$6:$U$35,19,FALSE))</f>
        <v/>
      </c>
      <c r="AH162" s="467" t="str">
        <f>IF(AH160="","",VLOOKUP(AH160,'シフト記号表（勤務時間帯）'!$C$6:$U$35,19,FALSE))</f>
        <v/>
      </c>
      <c r="AI162" s="467" t="str">
        <f>IF(AI160="","",VLOOKUP(AI160,'シフト記号表（勤務時間帯）'!$C$6:$U$35,19,FALSE))</f>
        <v/>
      </c>
      <c r="AJ162" s="467" t="str">
        <f>IF(AJ160="","",VLOOKUP(AJ160,'シフト記号表（勤務時間帯）'!$C$6:$U$35,19,FALSE))</f>
        <v/>
      </c>
      <c r="AK162" s="467" t="str">
        <f>IF(AK160="","",VLOOKUP(AK160,'シフト記号表（勤務時間帯）'!$C$6:$U$35,19,FALSE))</f>
        <v/>
      </c>
      <c r="AL162" s="467" t="str">
        <f>IF(AL160="","",VLOOKUP(AL160,'シフト記号表（勤務時間帯）'!$C$6:$U$35,19,FALSE))</f>
        <v/>
      </c>
      <c r="AM162" s="468" t="str">
        <f>IF(AM160="","",VLOOKUP(AM160,'シフト記号表（勤務時間帯）'!$C$6:$U$35,19,FALSE))</f>
        <v/>
      </c>
      <c r="AN162" s="466" t="str">
        <f>IF(AN160="","",VLOOKUP(AN160,'シフト記号表（勤務時間帯）'!$C$6:$U$35,19,FALSE))</f>
        <v/>
      </c>
      <c r="AO162" s="467" t="str">
        <f>IF(AO160="","",VLOOKUP(AO160,'シフト記号表（勤務時間帯）'!$C$6:$U$35,19,FALSE))</f>
        <v/>
      </c>
      <c r="AP162" s="467" t="str">
        <f>IF(AP160="","",VLOOKUP(AP160,'シフト記号表（勤務時間帯）'!$C$6:$U$35,19,FALSE))</f>
        <v/>
      </c>
      <c r="AQ162" s="467" t="str">
        <f>IF(AQ160="","",VLOOKUP(AQ160,'シフト記号表（勤務時間帯）'!$C$6:$U$35,19,FALSE))</f>
        <v/>
      </c>
      <c r="AR162" s="467" t="str">
        <f>IF(AR160="","",VLOOKUP(AR160,'シフト記号表（勤務時間帯）'!$C$6:$U$35,19,FALSE))</f>
        <v/>
      </c>
      <c r="AS162" s="467" t="str">
        <f>IF(AS160="","",VLOOKUP(AS160,'シフト記号表（勤務時間帯）'!$C$6:$U$35,19,FALSE))</f>
        <v/>
      </c>
      <c r="AT162" s="468" t="str">
        <f>IF(AT160="","",VLOOKUP(AT160,'シフト記号表（勤務時間帯）'!$C$6:$U$35,19,FALSE))</f>
        <v/>
      </c>
      <c r="AU162" s="466" t="str">
        <f>IF(AU160="","",VLOOKUP(AU160,'シフト記号表（勤務時間帯）'!$C$6:$U$35,19,FALSE))</f>
        <v/>
      </c>
      <c r="AV162" s="467" t="str">
        <f>IF(AV160="","",VLOOKUP(AV160,'シフト記号表（勤務時間帯）'!$C$6:$U$35,19,FALSE))</f>
        <v/>
      </c>
      <c r="AW162" s="467" t="str">
        <f>IF(AW160="","",VLOOKUP(AW160,'シフト記号表（勤務時間帯）'!$C$6:$U$35,19,FALSE))</f>
        <v/>
      </c>
      <c r="AX162" s="1146">
        <f>IF($BB$3="４週",SUM(S162:AT162),IF($BB$3="暦月",SUM(S162:AW162),""))</f>
        <v>0</v>
      </c>
      <c r="AY162" s="1147"/>
      <c r="AZ162" s="1148">
        <f>IF($BB$3="４週",AX162/4,IF($BB$3="暦月",'【標準様式1】勤務形態一覧（100名）'!AX162/('【標準様式1】勤務形態一覧（100名）'!$BB$8/7),""))</f>
        <v>0</v>
      </c>
      <c r="BA162" s="1149"/>
      <c r="BB162" s="1192"/>
      <c r="BC162" s="1096"/>
      <c r="BD162" s="1096"/>
      <c r="BE162" s="1096"/>
      <c r="BF162" s="1097"/>
    </row>
    <row r="163" spans="2:58" ht="20.25" customHeight="1" x14ac:dyDescent="0.3">
      <c r="B163" s="1176">
        <f>B160+1</f>
        <v>48</v>
      </c>
      <c r="C163" s="1178"/>
      <c r="D163" s="1179"/>
      <c r="E163" s="1180"/>
      <c r="F163" s="469"/>
      <c r="G163" s="1082"/>
      <c r="H163" s="1085"/>
      <c r="I163" s="1086"/>
      <c r="J163" s="1086"/>
      <c r="K163" s="1087"/>
      <c r="L163" s="1089"/>
      <c r="M163" s="1090"/>
      <c r="N163" s="1090"/>
      <c r="O163" s="1091"/>
      <c r="P163" s="1098" t="s">
        <v>215</v>
      </c>
      <c r="Q163" s="1099"/>
      <c r="R163" s="1100"/>
      <c r="S163" s="512"/>
      <c r="T163" s="513"/>
      <c r="U163" s="513"/>
      <c r="V163" s="513"/>
      <c r="W163" s="513"/>
      <c r="X163" s="513"/>
      <c r="Y163" s="514"/>
      <c r="Z163" s="512"/>
      <c r="AA163" s="513"/>
      <c r="AB163" s="513"/>
      <c r="AC163" s="513"/>
      <c r="AD163" s="513"/>
      <c r="AE163" s="513"/>
      <c r="AF163" s="514"/>
      <c r="AG163" s="512"/>
      <c r="AH163" s="513"/>
      <c r="AI163" s="513"/>
      <c r="AJ163" s="513"/>
      <c r="AK163" s="513"/>
      <c r="AL163" s="513"/>
      <c r="AM163" s="514"/>
      <c r="AN163" s="512"/>
      <c r="AO163" s="513"/>
      <c r="AP163" s="513"/>
      <c r="AQ163" s="513"/>
      <c r="AR163" s="513"/>
      <c r="AS163" s="513"/>
      <c r="AT163" s="514"/>
      <c r="AU163" s="512"/>
      <c r="AV163" s="513"/>
      <c r="AW163" s="513"/>
      <c r="AX163" s="1295"/>
      <c r="AY163" s="1296"/>
      <c r="AZ163" s="1297"/>
      <c r="BA163" s="1298"/>
      <c r="BB163" s="1131"/>
      <c r="BC163" s="1090"/>
      <c r="BD163" s="1090"/>
      <c r="BE163" s="1090"/>
      <c r="BF163" s="1091"/>
    </row>
    <row r="164" spans="2:58" ht="20.25" customHeight="1" x14ac:dyDescent="0.3">
      <c r="B164" s="1176"/>
      <c r="C164" s="1181"/>
      <c r="D164" s="1182"/>
      <c r="E164" s="1183"/>
      <c r="F164" s="461"/>
      <c r="G164" s="1083"/>
      <c r="H164" s="1088"/>
      <c r="I164" s="1086"/>
      <c r="J164" s="1086"/>
      <c r="K164" s="1087"/>
      <c r="L164" s="1092"/>
      <c r="M164" s="1093"/>
      <c r="N164" s="1093"/>
      <c r="O164" s="1094"/>
      <c r="P164" s="1136" t="s">
        <v>216</v>
      </c>
      <c r="Q164" s="1137"/>
      <c r="R164" s="1138"/>
      <c r="S164" s="462" t="str">
        <f>IF(S163="","",VLOOKUP(S163,'シフト記号表（勤務時間帯）'!$C$6:$K$35,9,FALSE))</f>
        <v/>
      </c>
      <c r="T164" s="463" t="str">
        <f>IF(T163="","",VLOOKUP(T163,'シフト記号表（勤務時間帯）'!$C$6:$K$35,9,FALSE))</f>
        <v/>
      </c>
      <c r="U164" s="463" t="str">
        <f>IF(U163="","",VLOOKUP(U163,'シフト記号表（勤務時間帯）'!$C$6:$K$35,9,FALSE))</f>
        <v/>
      </c>
      <c r="V164" s="463" t="str">
        <f>IF(V163="","",VLOOKUP(V163,'シフト記号表（勤務時間帯）'!$C$6:$K$35,9,FALSE))</f>
        <v/>
      </c>
      <c r="W164" s="463" t="str">
        <f>IF(W163="","",VLOOKUP(W163,'シフト記号表（勤務時間帯）'!$C$6:$K$35,9,FALSE))</f>
        <v/>
      </c>
      <c r="X164" s="463" t="str">
        <f>IF(X163="","",VLOOKUP(X163,'シフト記号表（勤務時間帯）'!$C$6:$K$35,9,FALSE))</f>
        <v/>
      </c>
      <c r="Y164" s="464" t="str">
        <f>IF(Y163="","",VLOOKUP(Y163,'シフト記号表（勤務時間帯）'!$C$6:$K$35,9,FALSE))</f>
        <v/>
      </c>
      <c r="Z164" s="462" t="str">
        <f>IF(Z163="","",VLOOKUP(Z163,'シフト記号表（勤務時間帯）'!$C$6:$K$35,9,FALSE))</f>
        <v/>
      </c>
      <c r="AA164" s="463" t="str">
        <f>IF(AA163="","",VLOOKUP(AA163,'シフト記号表（勤務時間帯）'!$C$6:$K$35,9,FALSE))</f>
        <v/>
      </c>
      <c r="AB164" s="463" t="str">
        <f>IF(AB163="","",VLOOKUP(AB163,'シフト記号表（勤務時間帯）'!$C$6:$K$35,9,FALSE))</f>
        <v/>
      </c>
      <c r="AC164" s="463" t="str">
        <f>IF(AC163="","",VLOOKUP(AC163,'シフト記号表（勤務時間帯）'!$C$6:$K$35,9,FALSE))</f>
        <v/>
      </c>
      <c r="AD164" s="463" t="str">
        <f>IF(AD163="","",VLOOKUP(AD163,'シフト記号表（勤務時間帯）'!$C$6:$K$35,9,FALSE))</f>
        <v/>
      </c>
      <c r="AE164" s="463" t="str">
        <f>IF(AE163="","",VLOOKUP(AE163,'シフト記号表（勤務時間帯）'!$C$6:$K$35,9,FALSE))</f>
        <v/>
      </c>
      <c r="AF164" s="464" t="str">
        <f>IF(AF163="","",VLOOKUP(AF163,'シフト記号表（勤務時間帯）'!$C$6:$K$35,9,FALSE))</f>
        <v/>
      </c>
      <c r="AG164" s="462" t="str">
        <f>IF(AG163="","",VLOOKUP(AG163,'シフト記号表（勤務時間帯）'!$C$6:$K$35,9,FALSE))</f>
        <v/>
      </c>
      <c r="AH164" s="463" t="str">
        <f>IF(AH163="","",VLOOKUP(AH163,'シフト記号表（勤務時間帯）'!$C$6:$K$35,9,FALSE))</f>
        <v/>
      </c>
      <c r="AI164" s="463" t="str">
        <f>IF(AI163="","",VLOOKUP(AI163,'シフト記号表（勤務時間帯）'!$C$6:$K$35,9,FALSE))</f>
        <v/>
      </c>
      <c r="AJ164" s="463" t="str">
        <f>IF(AJ163="","",VLOOKUP(AJ163,'シフト記号表（勤務時間帯）'!$C$6:$K$35,9,FALSE))</f>
        <v/>
      </c>
      <c r="AK164" s="463" t="str">
        <f>IF(AK163="","",VLOOKUP(AK163,'シフト記号表（勤務時間帯）'!$C$6:$K$35,9,FALSE))</f>
        <v/>
      </c>
      <c r="AL164" s="463" t="str">
        <f>IF(AL163="","",VLOOKUP(AL163,'シフト記号表（勤務時間帯）'!$C$6:$K$35,9,FALSE))</f>
        <v/>
      </c>
      <c r="AM164" s="464" t="str">
        <f>IF(AM163="","",VLOOKUP(AM163,'シフト記号表（勤務時間帯）'!$C$6:$K$35,9,FALSE))</f>
        <v/>
      </c>
      <c r="AN164" s="462" t="str">
        <f>IF(AN163="","",VLOOKUP(AN163,'シフト記号表（勤務時間帯）'!$C$6:$K$35,9,FALSE))</f>
        <v/>
      </c>
      <c r="AO164" s="463" t="str">
        <f>IF(AO163="","",VLOOKUP(AO163,'シフト記号表（勤務時間帯）'!$C$6:$K$35,9,FALSE))</f>
        <v/>
      </c>
      <c r="AP164" s="463" t="str">
        <f>IF(AP163="","",VLOOKUP(AP163,'シフト記号表（勤務時間帯）'!$C$6:$K$35,9,FALSE))</f>
        <v/>
      </c>
      <c r="AQ164" s="463" t="str">
        <f>IF(AQ163="","",VLOOKUP(AQ163,'シフト記号表（勤務時間帯）'!$C$6:$K$35,9,FALSE))</f>
        <v/>
      </c>
      <c r="AR164" s="463" t="str">
        <f>IF(AR163="","",VLOOKUP(AR163,'シフト記号表（勤務時間帯）'!$C$6:$K$35,9,FALSE))</f>
        <v/>
      </c>
      <c r="AS164" s="463" t="str">
        <f>IF(AS163="","",VLOOKUP(AS163,'シフト記号表（勤務時間帯）'!$C$6:$K$35,9,FALSE))</f>
        <v/>
      </c>
      <c r="AT164" s="464" t="str">
        <f>IF(AT163="","",VLOOKUP(AT163,'シフト記号表（勤務時間帯）'!$C$6:$K$35,9,FALSE))</f>
        <v/>
      </c>
      <c r="AU164" s="462" t="str">
        <f>IF(AU163="","",VLOOKUP(AU163,'シフト記号表（勤務時間帯）'!$C$6:$K$35,9,FALSE))</f>
        <v/>
      </c>
      <c r="AV164" s="463" t="str">
        <f>IF(AV163="","",VLOOKUP(AV163,'シフト記号表（勤務時間帯）'!$C$6:$K$35,9,FALSE))</f>
        <v/>
      </c>
      <c r="AW164" s="463" t="str">
        <f>IF(AW163="","",VLOOKUP(AW163,'シフト記号表（勤務時間帯）'!$C$6:$K$35,9,FALSE))</f>
        <v/>
      </c>
      <c r="AX164" s="1139">
        <f>IF($BB$3="４週",SUM(S164:AT164),IF($BB$3="暦月",SUM(S164:AW164),""))</f>
        <v>0</v>
      </c>
      <c r="AY164" s="1140"/>
      <c r="AZ164" s="1141">
        <f>IF($BB$3="４週",AX164/4,IF($BB$3="暦月",'【標準様式1】勤務形態一覧（100名）'!AX164/('【標準様式1】勤務形態一覧（100名）'!$BB$8/7),""))</f>
        <v>0</v>
      </c>
      <c r="BA164" s="1142"/>
      <c r="BB164" s="1132"/>
      <c r="BC164" s="1093"/>
      <c r="BD164" s="1093"/>
      <c r="BE164" s="1093"/>
      <c r="BF164" s="1094"/>
    </row>
    <row r="165" spans="2:58" ht="20.25" customHeight="1" x14ac:dyDescent="0.3">
      <c r="B165" s="1176"/>
      <c r="C165" s="1184"/>
      <c r="D165" s="1185"/>
      <c r="E165" s="1186"/>
      <c r="F165" s="515">
        <f>C163</f>
        <v>0</v>
      </c>
      <c r="G165" s="1084"/>
      <c r="H165" s="1088"/>
      <c r="I165" s="1086"/>
      <c r="J165" s="1086"/>
      <c r="K165" s="1087"/>
      <c r="L165" s="1095"/>
      <c r="M165" s="1096"/>
      <c r="N165" s="1096"/>
      <c r="O165" s="1097"/>
      <c r="P165" s="1173" t="s">
        <v>217</v>
      </c>
      <c r="Q165" s="1174"/>
      <c r="R165" s="1175"/>
      <c r="S165" s="466" t="str">
        <f>IF(S163="","",VLOOKUP(S163,'シフト記号表（勤務時間帯）'!$C$6:$U$35,19,FALSE))</f>
        <v/>
      </c>
      <c r="T165" s="467" t="str">
        <f>IF(T163="","",VLOOKUP(T163,'シフト記号表（勤務時間帯）'!$C$6:$U$35,19,FALSE))</f>
        <v/>
      </c>
      <c r="U165" s="467" t="str">
        <f>IF(U163="","",VLOOKUP(U163,'シフト記号表（勤務時間帯）'!$C$6:$U$35,19,FALSE))</f>
        <v/>
      </c>
      <c r="V165" s="467" t="str">
        <f>IF(V163="","",VLOOKUP(V163,'シフト記号表（勤務時間帯）'!$C$6:$U$35,19,FALSE))</f>
        <v/>
      </c>
      <c r="W165" s="467" t="str">
        <f>IF(W163="","",VLOOKUP(W163,'シフト記号表（勤務時間帯）'!$C$6:$U$35,19,FALSE))</f>
        <v/>
      </c>
      <c r="X165" s="467" t="str">
        <f>IF(X163="","",VLOOKUP(X163,'シフト記号表（勤務時間帯）'!$C$6:$U$35,19,FALSE))</f>
        <v/>
      </c>
      <c r="Y165" s="468" t="str">
        <f>IF(Y163="","",VLOOKUP(Y163,'シフト記号表（勤務時間帯）'!$C$6:$U$35,19,FALSE))</f>
        <v/>
      </c>
      <c r="Z165" s="466" t="str">
        <f>IF(Z163="","",VLOOKUP(Z163,'シフト記号表（勤務時間帯）'!$C$6:$U$35,19,FALSE))</f>
        <v/>
      </c>
      <c r="AA165" s="467" t="str">
        <f>IF(AA163="","",VLOOKUP(AA163,'シフト記号表（勤務時間帯）'!$C$6:$U$35,19,FALSE))</f>
        <v/>
      </c>
      <c r="AB165" s="467" t="str">
        <f>IF(AB163="","",VLOOKUP(AB163,'シフト記号表（勤務時間帯）'!$C$6:$U$35,19,FALSE))</f>
        <v/>
      </c>
      <c r="AC165" s="467" t="str">
        <f>IF(AC163="","",VLOOKUP(AC163,'シフト記号表（勤務時間帯）'!$C$6:$U$35,19,FALSE))</f>
        <v/>
      </c>
      <c r="AD165" s="467" t="str">
        <f>IF(AD163="","",VLOOKUP(AD163,'シフト記号表（勤務時間帯）'!$C$6:$U$35,19,FALSE))</f>
        <v/>
      </c>
      <c r="AE165" s="467" t="str">
        <f>IF(AE163="","",VLOOKUP(AE163,'シフト記号表（勤務時間帯）'!$C$6:$U$35,19,FALSE))</f>
        <v/>
      </c>
      <c r="AF165" s="468" t="str">
        <f>IF(AF163="","",VLOOKUP(AF163,'シフト記号表（勤務時間帯）'!$C$6:$U$35,19,FALSE))</f>
        <v/>
      </c>
      <c r="AG165" s="466" t="str">
        <f>IF(AG163="","",VLOOKUP(AG163,'シフト記号表（勤務時間帯）'!$C$6:$U$35,19,FALSE))</f>
        <v/>
      </c>
      <c r="AH165" s="467" t="str">
        <f>IF(AH163="","",VLOOKUP(AH163,'シフト記号表（勤務時間帯）'!$C$6:$U$35,19,FALSE))</f>
        <v/>
      </c>
      <c r="AI165" s="467" t="str">
        <f>IF(AI163="","",VLOOKUP(AI163,'シフト記号表（勤務時間帯）'!$C$6:$U$35,19,FALSE))</f>
        <v/>
      </c>
      <c r="AJ165" s="467" t="str">
        <f>IF(AJ163="","",VLOOKUP(AJ163,'シフト記号表（勤務時間帯）'!$C$6:$U$35,19,FALSE))</f>
        <v/>
      </c>
      <c r="AK165" s="467" t="str">
        <f>IF(AK163="","",VLOOKUP(AK163,'シフト記号表（勤務時間帯）'!$C$6:$U$35,19,FALSE))</f>
        <v/>
      </c>
      <c r="AL165" s="467" t="str">
        <f>IF(AL163="","",VLOOKUP(AL163,'シフト記号表（勤務時間帯）'!$C$6:$U$35,19,FALSE))</f>
        <v/>
      </c>
      <c r="AM165" s="468" t="str">
        <f>IF(AM163="","",VLOOKUP(AM163,'シフト記号表（勤務時間帯）'!$C$6:$U$35,19,FALSE))</f>
        <v/>
      </c>
      <c r="AN165" s="466" t="str">
        <f>IF(AN163="","",VLOOKUP(AN163,'シフト記号表（勤務時間帯）'!$C$6:$U$35,19,FALSE))</f>
        <v/>
      </c>
      <c r="AO165" s="467" t="str">
        <f>IF(AO163="","",VLOOKUP(AO163,'シフト記号表（勤務時間帯）'!$C$6:$U$35,19,FALSE))</f>
        <v/>
      </c>
      <c r="AP165" s="467" t="str">
        <f>IF(AP163="","",VLOOKUP(AP163,'シフト記号表（勤務時間帯）'!$C$6:$U$35,19,FALSE))</f>
        <v/>
      </c>
      <c r="AQ165" s="467" t="str">
        <f>IF(AQ163="","",VLOOKUP(AQ163,'シフト記号表（勤務時間帯）'!$C$6:$U$35,19,FALSE))</f>
        <v/>
      </c>
      <c r="AR165" s="467" t="str">
        <f>IF(AR163="","",VLOOKUP(AR163,'シフト記号表（勤務時間帯）'!$C$6:$U$35,19,FALSE))</f>
        <v/>
      </c>
      <c r="AS165" s="467" t="str">
        <f>IF(AS163="","",VLOOKUP(AS163,'シフト記号表（勤務時間帯）'!$C$6:$U$35,19,FALSE))</f>
        <v/>
      </c>
      <c r="AT165" s="468" t="str">
        <f>IF(AT163="","",VLOOKUP(AT163,'シフト記号表（勤務時間帯）'!$C$6:$U$35,19,FALSE))</f>
        <v/>
      </c>
      <c r="AU165" s="466" t="str">
        <f>IF(AU163="","",VLOOKUP(AU163,'シフト記号表（勤務時間帯）'!$C$6:$U$35,19,FALSE))</f>
        <v/>
      </c>
      <c r="AV165" s="467" t="str">
        <f>IF(AV163="","",VLOOKUP(AV163,'シフト記号表（勤務時間帯）'!$C$6:$U$35,19,FALSE))</f>
        <v/>
      </c>
      <c r="AW165" s="467" t="str">
        <f>IF(AW163="","",VLOOKUP(AW163,'シフト記号表（勤務時間帯）'!$C$6:$U$35,19,FALSE))</f>
        <v/>
      </c>
      <c r="AX165" s="1146">
        <f>IF($BB$3="４週",SUM(S165:AT165),IF($BB$3="暦月",SUM(S165:AW165),""))</f>
        <v>0</v>
      </c>
      <c r="AY165" s="1147"/>
      <c r="AZ165" s="1148">
        <f>IF($BB$3="４週",AX165/4,IF($BB$3="暦月",'【標準様式1】勤務形態一覧（100名）'!AX165/('【標準様式1】勤務形態一覧（100名）'!$BB$8/7),""))</f>
        <v>0</v>
      </c>
      <c r="BA165" s="1149"/>
      <c r="BB165" s="1192"/>
      <c r="BC165" s="1096"/>
      <c r="BD165" s="1096"/>
      <c r="BE165" s="1096"/>
      <c r="BF165" s="1097"/>
    </row>
    <row r="166" spans="2:58" ht="20.25" customHeight="1" x14ac:dyDescent="0.3">
      <c r="B166" s="1176">
        <f>B163+1</f>
        <v>49</v>
      </c>
      <c r="C166" s="1178"/>
      <c r="D166" s="1179"/>
      <c r="E166" s="1180"/>
      <c r="F166" s="469"/>
      <c r="G166" s="1082"/>
      <c r="H166" s="1085"/>
      <c r="I166" s="1086"/>
      <c r="J166" s="1086"/>
      <c r="K166" s="1087"/>
      <c r="L166" s="1089"/>
      <c r="M166" s="1090"/>
      <c r="N166" s="1090"/>
      <c r="O166" s="1091"/>
      <c r="P166" s="1098" t="s">
        <v>215</v>
      </c>
      <c r="Q166" s="1099"/>
      <c r="R166" s="1100"/>
      <c r="S166" s="512"/>
      <c r="T166" s="513"/>
      <c r="U166" s="513"/>
      <c r="V166" s="513"/>
      <c r="W166" s="513"/>
      <c r="X166" s="513"/>
      <c r="Y166" s="514"/>
      <c r="Z166" s="512"/>
      <c r="AA166" s="513"/>
      <c r="AB166" s="513"/>
      <c r="AC166" s="513"/>
      <c r="AD166" s="513"/>
      <c r="AE166" s="513"/>
      <c r="AF166" s="514"/>
      <c r="AG166" s="512"/>
      <c r="AH166" s="513"/>
      <c r="AI166" s="513"/>
      <c r="AJ166" s="513"/>
      <c r="AK166" s="513"/>
      <c r="AL166" s="513"/>
      <c r="AM166" s="514"/>
      <c r="AN166" s="512"/>
      <c r="AO166" s="513"/>
      <c r="AP166" s="513"/>
      <c r="AQ166" s="513"/>
      <c r="AR166" s="513"/>
      <c r="AS166" s="513"/>
      <c r="AT166" s="514"/>
      <c r="AU166" s="512"/>
      <c r="AV166" s="513"/>
      <c r="AW166" s="513"/>
      <c r="AX166" s="1295"/>
      <c r="AY166" s="1296"/>
      <c r="AZ166" s="1297"/>
      <c r="BA166" s="1298"/>
      <c r="BB166" s="1131"/>
      <c r="BC166" s="1090"/>
      <c r="BD166" s="1090"/>
      <c r="BE166" s="1090"/>
      <c r="BF166" s="1091"/>
    </row>
    <row r="167" spans="2:58" ht="20.25" customHeight="1" x14ac:dyDescent="0.3">
      <c r="B167" s="1176"/>
      <c r="C167" s="1181"/>
      <c r="D167" s="1182"/>
      <c r="E167" s="1183"/>
      <c r="F167" s="461"/>
      <c r="G167" s="1083"/>
      <c r="H167" s="1088"/>
      <c r="I167" s="1086"/>
      <c r="J167" s="1086"/>
      <c r="K167" s="1087"/>
      <c r="L167" s="1092"/>
      <c r="M167" s="1093"/>
      <c r="N167" s="1093"/>
      <c r="O167" s="1094"/>
      <c r="P167" s="1136" t="s">
        <v>216</v>
      </c>
      <c r="Q167" s="1137"/>
      <c r="R167" s="1138"/>
      <c r="S167" s="462" t="str">
        <f>IF(S166="","",VLOOKUP(S166,'シフト記号表（勤務時間帯）'!$C$6:$K$35,9,FALSE))</f>
        <v/>
      </c>
      <c r="T167" s="463" t="str">
        <f>IF(T166="","",VLOOKUP(T166,'シフト記号表（勤務時間帯）'!$C$6:$K$35,9,FALSE))</f>
        <v/>
      </c>
      <c r="U167" s="463" t="str">
        <f>IF(U166="","",VLOOKUP(U166,'シフト記号表（勤務時間帯）'!$C$6:$K$35,9,FALSE))</f>
        <v/>
      </c>
      <c r="V167" s="463" t="str">
        <f>IF(V166="","",VLOOKUP(V166,'シフト記号表（勤務時間帯）'!$C$6:$K$35,9,FALSE))</f>
        <v/>
      </c>
      <c r="W167" s="463" t="str">
        <f>IF(W166="","",VLOOKUP(W166,'シフト記号表（勤務時間帯）'!$C$6:$K$35,9,FALSE))</f>
        <v/>
      </c>
      <c r="X167" s="463" t="str">
        <f>IF(X166="","",VLOOKUP(X166,'シフト記号表（勤務時間帯）'!$C$6:$K$35,9,FALSE))</f>
        <v/>
      </c>
      <c r="Y167" s="464" t="str">
        <f>IF(Y166="","",VLOOKUP(Y166,'シフト記号表（勤務時間帯）'!$C$6:$K$35,9,FALSE))</f>
        <v/>
      </c>
      <c r="Z167" s="462" t="str">
        <f>IF(Z166="","",VLOOKUP(Z166,'シフト記号表（勤務時間帯）'!$C$6:$K$35,9,FALSE))</f>
        <v/>
      </c>
      <c r="AA167" s="463" t="str">
        <f>IF(AA166="","",VLOOKUP(AA166,'シフト記号表（勤務時間帯）'!$C$6:$K$35,9,FALSE))</f>
        <v/>
      </c>
      <c r="AB167" s="463" t="str">
        <f>IF(AB166="","",VLOOKUP(AB166,'シフト記号表（勤務時間帯）'!$C$6:$K$35,9,FALSE))</f>
        <v/>
      </c>
      <c r="AC167" s="463" t="str">
        <f>IF(AC166="","",VLOOKUP(AC166,'シフト記号表（勤務時間帯）'!$C$6:$K$35,9,FALSE))</f>
        <v/>
      </c>
      <c r="AD167" s="463" t="str">
        <f>IF(AD166="","",VLOOKUP(AD166,'シフト記号表（勤務時間帯）'!$C$6:$K$35,9,FALSE))</f>
        <v/>
      </c>
      <c r="AE167" s="463" t="str">
        <f>IF(AE166="","",VLOOKUP(AE166,'シフト記号表（勤務時間帯）'!$C$6:$K$35,9,FALSE))</f>
        <v/>
      </c>
      <c r="AF167" s="464" t="str">
        <f>IF(AF166="","",VLOOKUP(AF166,'シフト記号表（勤務時間帯）'!$C$6:$K$35,9,FALSE))</f>
        <v/>
      </c>
      <c r="AG167" s="462" t="str">
        <f>IF(AG166="","",VLOOKUP(AG166,'シフト記号表（勤務時間帯）'!$C$6:$K$35,9,FALSE))</f>
        <v/>
      </c>
      <c r="AH167" s="463" t="str">
        <f>IF(AH166="","",VLOOKUP(AH166,'シフト記号表（勤務時間帯）'!$C$6:$K$35,9,FALSE))</f>
        <v/>
      </c>
      <c r="AI167" s="463" t="str">
        <f>IF(AI166="","",VLOOKUP(AI166,'シフト記号表（勤務時間帯）'!$C$6:$K$35,9,FALSE))</f>
        <v/>
      </c>
      <c r="AJ167" s="463" t="str">
        <f>IF(AJ166="","",VLOOKUP(AJ166,'シフト記号表（勤務時間帯）'!$C$6:$K$35,9,FALSE))</f>
        <v/>
      </c>
      <c r="AK167" s="463" t="str">
        <f>IF(AK166="","",VLOOKUP(AK166,'シフト記号表（勤務時間帯）'!$C$6:$K$35,9,FALSE))</f>
        <v/>
      </c>
      <c r="AL167" s="463" t="str">
        <f>IF(AL166="","",VLOOKUP(AL166,'シフト記号表（勤務時間帯）'!$C$6:$K$35,9,FALSE))</f>
        <v/>
      </c>
      <c r="AM167" s="464" t="str">
        <f>IF(AM166="","",VLOOKUP(AM166,'シフト記号表（勤務時間帯）'!$C$6:$K$35,9,FALSE))</f>
        <v/>
      </c>
      <c r="AN167" s="462" t="str">
        <f>IF(AN166="","",VLOOKUP(AN166,'シフト記号表（勤務時間帯）'!$C$6:$K$35,9,FALSE))</f>
        <v/>
      </c>
      <c r="AO167" s="463" t="str">
        <f>IF(AO166="","",VLOOKUP(AO166,'シフト記号表（勤務時間帯）'!$C$6:$K$35,9,FALSE))</f>
        <v/>
      </c>
      <c r="AP167" s="463" t="str">
        <f>IF(AP166="","",VLOOKUP(AP166,'シフト記号表（勤務時間帯）'!$C$6:$K$35,9,FALSE))</f>
        <v/>
      </c>
      <c r="AQ167" s="463" t="str">
        <f>IF(AQ166="","",VLOOKUP(AQ166,'シフト記号表（勤務時間帯）'!$C$6:$K$35,9,FALSE))</f>
        <v/>
      </c>
      <c r="AR167" s="463" t="str">
        <f>IF(AR166="","",VLOOKUP(AR166,'シフト記号表（勤務時間帯）'!$C$6:$K$35,9,FALSE))</f>
        <v/>
      </c>
      <c r="AS167" s="463" t="str">
        <f>IF(AS166="","",VLOOKUP(AS166,'シフト記号表（勤務時間帯）'!$C$6:$K$35,9,FALSE))</f>
        <v/>
      </c>
      <c r="AT167" s="464" t="str">
        <f>IF(AT166="","",VLOOKUP(AT166,'シフト記号表（勤務時間帯）'!$C$6:$K$35,9,FALSE))</f>
        <v/>
      </c>
      <c r="AU167" s="462" t="str">
        <f>IF(AU166="","",VLOOKUP(AU166,'シフト記号表（勤務時間帯）'!$C$6:$K$35,9,FALSE))</f>
        <v/>
      </c>
      <c r="AV167" s="463" t="str">
        <f>IF(AV166="","",VLOOKUP(AV166,'シフト記号表（勤務時間帯）'!$C$6:$K$35,9,FALSE))</f>
        <v/>
      </c>
      <c r="AW167" s="463" t="str">
        <f>IF(AW166="","",VLOOKUP(AW166,'シフト記号表（勤務時間帯）'!$C$6:$K$35,9,FALSE))</f>
        <v/>
      </c>
      <c r="AX167" s="1139">
        <f>IF($BB$3="４週",SUM(S167:AT167),IF($BB$3="暦月",SUM(S167:AW167),""))</f>
        <v>0</v>
      </c>
      <c r="AY167" s="1140"/>
      <c r="AZ167" s="1141">
        <f>IF($BB$3="４週",AX167/4,IF($BB$3="暦月",'【標準様式1】勤務形態一覧（100名）'!AX167/('【標準様式1】勤務形態一覧（100名）'!$BB$8/7),""))</f>
        <v>0</v>
      </c>
      <c r="BA167" s="1142"/>
      <c r="BB167" s="1132"/>
      <c r="BC167" s="1093"/>
      <c r="BD167" s="1093"/>
      <c r="BE167" s="1093"/>
      <c r="BF167" s="1094"/>
    </row>
    <row r="168" spans="2:58" ht="20.25" customHeight="1" x14ac:dyDescent="0.3">
      <c r="B168" s="1176"/>
      <c r="C168" s="1184"/>
      <c r="D168" s="1185"/>
      <c r="E168" s="1186"/>
      <c r="F168" s="515">
        <f>C166</f>
        <v>0</v>
      </c>
      <c r="G168" s="1084"/>
      <c r="H168" s="1088"/>
      <c r="I168" s="1086"/>
      <c r="J168" s="1086"/>
      <c r="K168" s="1087"/>
      <c r="L168" s="1095"/>
      <c r="M168" s="1096"/>
      <c r="N168" s="1096"/>
      <c r="O168" s="1097"/>
      <c r="P168" s="1173" t="s">
        <v>217</v>
      </c>
      <c r="Q168" s="1174"/>
      <c r="R168" s="1175"/>
      <c r="S168" s="466" t="str">
        <f>IF(S166="","",VLOOKUP(S166,'シフト記号表（勤務時間帯）'!$C$6:$U$35,19,FALSE))</f>
        <v/>
      </c>
      <c r="T168" s="467" t="str">
        <f>IF(T166="","",VLOOKUP(T166,'シフト記号表（勤務時間帯）'!$C$6:$U$35,19,FALSE))</f>
        <v/>
      </c>
      <c r="U168" s="467" t="str">
        <f>IF(U166="","",VLOOKUP(U166,'シフト記号表（勤務時間帯）'!$C$6:$U$35,19,FALSE))</f>
        <v/>
      </c>
      <c r="V168" s="467" t="str">
        <f>IF(V166="","",VLOOKUP(V166,'シフト記号表（勤務時間帯）'!$C$6:$U$35,19,FALSE))</f>
        <v/>
      </c>
      <c r="W168" s="467" t="str">
        <f>IF(W166="","",VLOOKUP(W166,'シフト記号表（勤務時間帯）'!$C$6:$U$35,19,FALSE))</f>
        <v/>
      </c>
      <c r="X168" s="467" t="str">
        <f>IF(X166="","",VLOOKUP(X166,'シフト記号表（勤務時間帯）'!$C$6:$U$35,19,FALSE))</f>
        <v/>
      </c>
      <c r="Y168" s="468" t="str">
        <f>IF(Y166="","",VLOOKUP(Y166,'シフト記号表（勤務時間帯）'!$C$6:$U$35,19,FALSE))</f>
        <v/>
      </c>
      <c r="Z168" s="466" t="str">
        <f>IF(Z166="","",VLOOKUP(Z166,'シフト記号表（勤務時間帯）'!$C$6:$U$35,19,FALSE))</f>
        <v/>
      </c>
      <c r="AA168" s="467" t="str">
        <f>IF(AA166="","",VLOOKUP(AA166,'シフト記号表（勤務時間帯）'!$C$6:$U$35,19,FALSE))</f>
        <v/>
      </c>
      <c r="AB168" s="467" t="str">
        <f>IF(AB166="","",VLOOKUP(AB166,'シフト記号表（勤務時間帯）'!$C$6:$U$35,19,FALSE))</f>
        <v/>
      </c>
      <c r="AC168" s="467" t="str">
        <f>IF(AC166="","",VLOOKUP(AC166,'シフト記号表（勤務時間帯）'!$C$6:$U$35,19,FALSE))</f>
        <v/>
      </c>
      <c r="AD168" s="467" t="str">
        <f>IF(AD166="","",VLOOKUP(AD166,'シフト記号表（勤務時間帯）'!$C$6:$U$35,19,FALSE))</f>
        <v/>
      </c>
      <c r="AE168" s="467" t="str">
        <f>IF(AE166="","",VLOOKUP(AE166,'シフト記号表（勤務時間帯）'!$C$6:$U$35,19,FALSE))</f>
        <v/>
      </c>
      <c r="AF168" s="468" t="str">
        <f>IF(AF166="","",VLOOKUP(AF166,'シフト記号表（勤務時間帯）'!$C$6:$U$35,19,FALSE))</f>
        <v/>
      </c>
      <c r="AG168" s="466" t="str">
        <f>IF(AG166="","",VLOOKUP(AG166,'シフト記号表（勤務時間帯）'!$C$6:$U$35,19,FALSE))</f>
        <v/>
      </c>
      <c r="AH168" s="467" t="str">
        <f>IF(AH166="","",VLOOKUP(AH166,'シフト記号表（勤務時間帯）'!$C$6:$U$35,19,FALSE))</f>
        <v/>
      </c>
      <c r="AI168" s="467" t="str">
        <f>IF(AI166="","",VLOOKUP(AI166,'シフト記号表（勤務時間帯）'!$C$6:$U$35,19,FALSE))</f>
        <v/>
      </c>
      <c r="AJ168" s="467" t="str">
        <f>IF(AJ166="","",VLOOKUP(AJ166,'シフト記号表（勤務時間帯）'!$C$6:$U$35,19,FALSE))</f>
        <v/>
      </c>
      <c r="AK168" s="467" t="str">
        <f>IF(AK166="","",VLOOKUP(AK166,'シフト記号表（勤務時間帯）'!$C$6:$U$35,19,FALSE))</f>
        <v/>
      </c>
      <c r="AL168" s="467" t="str">
        <f>IF(AL166="","",VLOOKUP(AL166,'シフト記号表（勤務時間帯）'!$C$6:$U$35,19,FALSE))</f>
        <v/>
      </c>
      <c r="AM168" s="468" t="str">
        <f>IF(AM166="","",VLOOKUP(AM166,'シフト記号表（勤務時間帯）'!$C$6:$U$35,19,FALSE))</f>
        <v/>
      </c>
      <c r="AN168" s="466" t="str">
        <f>IF(AN166="","",VLOOKUP(AN166,'シフト記号表（勤務時間帯）'!$C$6:$U$35,19,FALSE))</f>
        <v/>
      </c>
      <c r="AO168" s="467" t="str">
        <f>IF(AO166="","",VLOOKUP(AO166,'シフト記号表（勤務時間帯）'!$C$6:$U$35,19,FALSE))</f>
        <v/>
      </c>
      <c r="AP168" s="467" t="str">
        <f>IF(AP166="","",VLOOKUP(AP166,'シフト記号表（勤務時間帯）'!$C$6:$U$35,19,FALSE))</f>
        <v/>
      </c>
      <c r="AQ168" s="467" t="str">
        <f>IF(AQ166="","",VLOOKUP(AQ166,'シフト記号表（勤務時間帯）'!$C$6:$U$35,19,FALSE))</f>
        <v/>
      </c>
      <c r="AR168" s="467" t="str">
        <f>IF(AR166="","",VLOOKUP(AR166,'シフト記号表（勤務時間帯）'!$C$6:$U$35,19,FALSE))</f>
        <v/>
      </c>
      <c r="AS168" s="467" t="str">
        <f>IF(AS166="","",VLOOKUP(AS166,'シフト記号表（勤務時間帯）'!$C$6:$U$35,19,FALSE))</f>
        <v/>
      </c>
      <c r="AT168" s="468" t="str">
        <f>IF(AT166="","",VLOOKUP(AT166,'シフト記号表（勤務時間帯）'!$C$6:$U$35,19,FALSE))</f>
        <v/>
      </c>
      <c r="AU168" s="466" t="str">
        <f>IF(AU166="","",VLOOKUP(AU166,'シフト記号表（勤務時間帯）'!$C$6:$U$35,19,FALSE))</f>
        <v/>
      </c>
      <c r="AV168" s="467" t="str">
        <f>IF(AV166="","",VLOOKUP(AV166,'シフト記号表（勤務時間帯）'!$C$6:$U$35,19,FALSE))</f>
        <v/>
      </c>
      <c r="AW168" s="467" t="str">
        <f>IF(AW166="","",VLOOKUP(AW166,'シフト記号表（勤務時間帯）'!$C$6:$U$35,19,FALSE))</f>
        <v/>
      </c>
      <c r="AX168" s="1146">
        <f>IF($BB$3="４週",SUM(S168:AT168),IF($BB$3="暦月",SUM(S168:AW168),""))</f>
        <v>0</v>
      </c>
      <c r="AY168" s="1147"/>
      <c r="AZ168" s="1148">
        <f>IF($BB$3="４週",AX168/4,IF($BB$3="暦月",'【標準様式1】勤務形態一覧（100名）'!AX168/('【標準様式1】勤務形態一覧（100名）'!$BB$8/7),""))</f>
        <v>0</v>
      </c>
      <c r="BA168" s="1149"/>
      <c r="BB168" s="1192"/>
      <c r="BC168" s="1096"/>
      <c r="BD168" s="1096"/>
      <c r="BE168" s="1096"/>
      <c r="BF168" s="1097"/>
    </row>
    <row r="169" spans="2:58" ht="20.25" customHeight="1" x14ac:dyDescent="0.3">
      <c r="B169" s="1176">
        <f>B166+1</f>
        <v>50</v>
      </c>
      <c r="C169" s="1178"/>
      <c r="D169" s="1179"/>
      <c r="E169" s="1180"/>
      <c r="F169" s="469"/>
      <c r="G169" s="1082"/>
      <c r="H169" s="1085"/>
      <c r="I169" s="1086"/>
      <c r="J169" s="1086"/>
      <c r="K169" s="1087"/>
      <c r="L169" s="1089"/>
      <c r="M169" s="1090"/>
      <c r="N169" s="1090"/>
      <c r="O169" s="1091"/>
      <c r="P169" s="1098" t="s">
        <v>215</v>
      </c>
      <c r="Q169" s="1099"/>
      <c r="R169" s="1100"/>
      <c r="S169" s="512"/>
      <c r="T169" s="513"/>
      <c r="U169" s="513"/>
      <c r="V169" s="513"/>
      <c r="W169" s="513"/>
      <c r="X169" s="513"/>
      <c r="Y169" s="514"/>
      <c r="Z169" s="512"/>
      <c r="AA169" s="513"/>
      <c r="AB169" s="513"/>
      <c r="AC169" s="513"/>
      <c r="AD169" s="513"/>
      <c r="AE169" s="513"/>
      <c r="AF169" s="514"/>
      <c r="AG169" s="512"/>
      <c r="AH169" s="513"/>
      <c r="AI169" s="513"/>
      <c r="AJ169" s="513"/>
      <c r="AK169" s="513"/>
      <c r="AL169" s="513"/>
      <c r="AM169" s="514"/>
      <c r="AN169" s="512"/>
      <c r="AO169" s="513"/>
      <c r="AP169" s="513"/>
      <c r="AQ169" s="513"/>
      <c r="AR169" s="513"/>
      <c r="AS169" s="513"/>
      <c r="AT169" s="514"/>
      <c r="AU169" s="512"/>
      <c r="AV169" s="513"/>
      <c r="AW169" s="513"/>
      <c r="AX169" s="1295"/>
      <c r="AY169" s="1296"/>
      <c r="AZ169" s="1297"/>
      <c r="BA169" s="1298"/>
      <c r="BB169" s="1131"/>
      <c r="BC169" s="1090"/>
      <c r="BD169" s="1090"/>
      <c r="BE169" s="1090"/>
      <c r="BF169" s="1091"/>
    </row>
    <row r="170" spans="2:58" ht="20.25" customHeight="1" x14ac:dyDescent="0.3">
      <c r="B170" s="1176"/>
      <c r="C170" s="1181"/>
      <c r="D170" s="1182"/>
      <c r="E170" s="1183"/>
      <c r="F170" s="461"/>
      <c r="G170" s="1083"/>
      <c r="H170" s="1088"/>
      <c r="I170" s="1086"/>
      <c r="J170" s="1086"/>
      <c r="K170" s="1087"/>
      <c r="L170" s="1092"/>
      <c r="M170" s="1093"/>
      <c r="N170" s="1093"/>
      <c r="O170" s="1094"/>
      <c r="P170" s="1136" t="s">
        <v>216</v>
      </c>
      <c r="Q170" s="1137"/>
      <c r="R170" s="1138"/>
      <c r="S170" s="462" t="str">
        <f>IF(S169="","",VLOOKUP(S169,'シフト記号表（勤務時間帯）'!$C$6:$K$35,9,FALSE))</f>
        <v/>
      </c>
      <c r="T170" s="463" t="str">
        <f>IF(T169="","",VLOOKUP(T169,'シフト記号表（勤務時間帯）'!$C$6:$K$35,9,FALSE))</f>
        <v/>
      </c>
      <c r="U170" s="463" t="str">
        <f>IF(U169="","",VLOOKUP(U169,'シフト記号表（勤務時間帯）'!$C$6:$K$35,9,FALSE))</f>
        <v/>
      </c>
      <c r="V170" s="463" t="str">
        <f>IF(V169="","",VLOOKUP(V169,'シフト記号表（勤務時間帯）'!$C$6:$K$35,9,FALSE))</f>
        <v/>
      </c>
      <c r="W170" s="463" t="str">
        <f>IF(W169="","",VLOOKUP(W169,'シフト記号表（勤務時間帯）'!$C$6:$K$35,9,FALSE))</f>
        <v/>
      </c>
      <c r="X170" s="463" t="str">
        <f>IF(X169="","",VLOOKUP(X169,'シフト記号表（勤務時間帯）'!$C$6:$K$35,9,FALSE))</f>
        <v/>
      </c>
      <c r="Y170" s="464" t="str">
        <f>IF(Y169="","",VLOOKUP(Y169,'シフト記号表（勤務時間帯）'!$C$6:$K$35,9,FALSE))</f>
        <v/>
      </c>
      <c r="Z170" s="462" t="str">
        <f>IF(Z169="","",VLOOKUP(Z169,'シフト記号表（勤務時間帯）'!$C$6:$K$35,9,FALSE))</f>
        <v/>
      </c>
      <c r="AA170" s="463" t="str">
        <f>IF(AA169="","",VLOOKUP(AA169,'シフト記号表（勤務時間帯）'!$C$6:$K$35,9,FALSE))</f>
        <v/>
      </c>
      <c r="AB170" s="463" t="str">
        <f>IF(AB169="","",VLOOKUP(AB169,'シフト記号表（勤務時間帯）'!$C$6:$K$35,9,FALSE))</f>
        <v/>
      </c>
      <c r="AC170" s="463" t="str">
        <f>IF(AC169="","",VLOOKUP(AC169,'シフト記号表（勤務時間帯）'!$C$6:$K$35,9,FALSE))</f>
        <v/>
      </c>
      <c r="AD170" s="463" t="str">
        <f>IF(AD169="","",VLOOKUP(AD169,'シフト記号表（勤務時間帯）'!$C$6:$K$35,9,FALSE))</f>
        <v/>
      </c>
      <c r="AE170" s="463" t="str">
        <f>IF(AE169="","",VLOOKUP(AE169,'シフト記号表（勤務時間帯）'!$C$6:$K$35,9,FALSE))</f>
        <v/>
      </c>
      <c r="AF170" s="464" t="str">
        <f>IF(AF169="","",VLOOKUP(AF169,'シフト記号表（勤務時間帯）'!$C$6:$K$35,9,FALSE))</f>
        <v/>
      </c>
      <c r="AG170" s="462" t="str">
        <f>IF(AG169="","",VLOOKUP(AG169,'シフト記号表（勤務時間帯）'!$C$6:$K$35,9,FALSE))</f>
        <v/>
      </c>
      <c r="AH170" s="463" t="str">
        <f>IF(AH169="","",VLOOKUP(AH169,'シフト記号表（勤務時間帯）'!$C$6:$K$35,9,FALSE))</f>
        <v/>
      </c>
      <c r="AI170" s="463" t="str">
        <f>IF(AI169="","",VLOOKUP(AI169,'シフト記号表（勤務時間帯）'!$C$6:$K$35,9,FALSE))</f>
        <v/>
      </c>
      <c r="AJ170" s="463" t="str">
        <f>IF(AJ169="","",VLOOKUP(AJ169,'シフト記号表（勤務時間帯）'!$C$6:$K$35,9,FALSE))</f>
        <v/>
      </c>
      <c r="AK170" s="463" t="str">
        <f>IF(AK169="","",VLOOKUP(AK169,'シフト記号表（勤務時間帯）'!$C$6:$K$35,9,FALSE))</f>
        <v/>
      </c>
      <c r="AL170" s="463" t="str">
        <f>IF(AL169="","",VLOOKUP(AL169,'シフト記号表（勤務時間帯）'!$C$6:$K$35,9,FALSE))</f>
        <v/>
      </c>
      <c r="AM170" s="464" t="str">
        <f>IF(AM169="","",VLOOKUP(AM169,'シフト記号表（勤務時間帯）'!$C$6:$K$35,9,FALSE))</f>
        <v/>
      </c>
      <c r="AN170" s="462" t="str">
        <f>IF(AN169="","",VLOOKUP(AN169,'シフト記号表（勤務時間帯）'!$C$6:$K$35,9,FALSE))</f>
        <v/>
      </c>
      <c r="AO170" s="463" t="str">
        <f>IF(AO169="","",VLOOKUP(AO169,'シフト記号表（勤務時間帯）'!$C$6:$K$35,9,FALSE))</f>
        <v/>
      </c>
      <c r="AP170" s="463" t="str">
        <f>IF(AP169="","",VLOOKUP(AP169,'シフト記号表（勤務時間帯）'!$C$6:$K$35,9,FALSE))</f>
        <v/>
      </c>
      <c r="AQ170" s="463" t="str">
        <f>IF(AQ169="","",VLOOKUP(AQ169,'シフト記号表（勤務時間帯）'!$C$6:$K$35,9,FALSE))</f>
        <v/>
      </c>
      <c r="AR170" s="463" t="str">
        <f>IF(AR169="","",VLOOKUP(AR169,'シフト記号表（勤務時間帯）'!$C$6:$K$35,9,FALSE))</f>
        <v/>
      </c>
      <c r="AS170" s="463" t="str">
        <f>IF(AS169="","",VLOOKUP(AS169,'シフト記号表（勤務時間帯）'!$C$6:$K$35,9,FALSE))</f>
        <v/>
      </c>
      <c r="AT170" s="464" t="str">
        <f>IF(AT169="","",VLOOKUP(AT169,'シフト記号表（勤務時間帯）'!$C$6:$K$35,9,FALSE))</f>
        <v/>
      </c>
      <c r="AU170" s="462" t="str">
        <f>IF(AU169="","",VLOOKUP(AU169,'シフト記号表（勤務時間帯）'!$C$6:$K$35,9,FALSE))</f>
        <v/>
      </c>
      <c r="AV170" s="463" t="str">
        <f>IF(AV169="","",VLOOKUP(AV169,'シフト記号表（勤務時間帯）'!$C$6:$K$35,9,FALSE))</f>
        <v/>
      </c>
      <c r="AW170" s="463" t="str">
        <f>IF(AW169="","",VLOOKUP(AW169,'シフト記号表（勤務時間帯）'!$C$6:$K$35,9,FALSE))</f>
        <v/>
      </c>
      <c r="AX170" s="1139">
        <f>IF($BB$3="４週",SUM(S170:AT170),IF($BB$3="暦月",SUM(S170:AW170),""))</f>
        <v>0</v>
      </c>
      <c r="AY170" s="1140"/>
      <c r="AZ170" s="1141">
        <f>IF($BB$3="４週",AX170/4,IF($BB$3="暦月",'【標準様式1】勤務形態一覧（100名）'!AX170/('【標準様式1】勤務形態一覧（100名）'!$BB$8/7),""))</f>
        <v>0</v>
      </c>
      <c r="BA170" s="1142"/>
      <c r="BB170" s="1132"/>
      <c r="BC170" s="1093"/>
      <c r="BD170" s="1093"/>
      <c r="BE170" s="1093"/>
      <c r="BF170" s="1094"/>
    </row>
    <row r="171" spans="2:58" ht="20.25" customHeight="1" x14ac:dyDescent="0.3">
      <c r="B171" s="1176"/>
      <c r="C171" s="1184"/>
      <c r="D171" s="1185"/>
      <c r="E171" s="1186"/>
      <c r="F171" s="515">
        <f>C169</f>
        <v>0</v>
      </c>
      <c r="G171" s="1084"/>
      <c r="H171" s="1088"/>
      <c r="I171" s="1086"/>
      <c r="J171" s="1086"/>
      <c r="K171" s="1087"/>
      <c r="L171" s="1095"/>
      <c r="M171" s="1096"/>
      <c r="N171" s="1096"/>
      <c r="O171" s="1097"/>
      <c r="P171" s="1173" t="s">
        <v>217</v>
      </c>
      <c r="Q171" s="1174"/>
      <c r="R171" s="1175"/>
      <c r="S171" s="466" t="str">
        <f>IF(S169="","",VLOOKUP(S169,'シフト記号表（勤務時間帯）'!$C$6:$U$35,19,FALSE))</f>
        <v/>
      </c>
      <c r="T171" s="467" t="str">
        <f>IF(T169="","",VLOOKUP(T169,'シフト記号表（勤務時間帯）'!$C$6:$U$35,19,FALSE))</f>
        <v/>
      </c>
      <c r="U171" s="467" t="str">
        <f>IF(U169="","",VLOOKUP(U169,'シフト記号表（勤務時間帯）'!$C$6:$U$35,19,FALSE))</f>
        <v/>
      </c>
      <c r="V171" s="467" t="str">
        <f>IF(V169="","",VLOOKUP(V169,'シフト記号表（勤務時間帯）'!$C$6:$U$35,19,FALSE))</f>
        <v/>
      </c>
      <c r="W171" s="467" t="str">
        <f>IF(W169="","",VLOOKUP(W169,'シフト記号表（勤務時間帯）'!$C$6:$U$35,19,FALSE))</f>
        <v/>
      </c>
      <c r="X171" s="467" t="str">
        <f>IF(X169="","",VLOOKUP(X169,'シフト記号表（勤務時間帯）'!$C$6:$U$35,19,FALSE))</f>
        <v/>
      </c>
      <c r="Y171" s="468" t="str">
        <f>IF(Y169="","",VLOOKUP(Y169,'シフト記号表（勤務時間帯）'!$C$6:$U$35,19,FALSE))</f>
        <v/>
      </c>
      <c r="Z171" s="466" t="str">
        <f>IF(Z169="","",VLOOKUP(Z169,'シフト記号表（勤務時間帯）'!$C$6:$U$35,19,FALSE))</f>
        <v/>
      </c>
      <c r="AA171" s="467" t="str">
        <f>IF(AA169="","",VLOOKUP(AA169,'シフト記号表（勤務時間帯）'!$C$6:$U$35,19,FALSE))</f>
        <v/>
      </c>
      <c r="AB171" s="467" t="str">
        <f>IF(AB169="","",VLOOKUP(AB169,'シフト記号表（勤務時間帯）'!$C$6:$U$35,19,FALSE))</f>
        <v/>
      </c>
      <c r="AC171" s="467" t="str">
        <f>IF(AC169="","",VLOOKUP(AC169,'シフト記号表（勤務時間帯）'!$C$6:$U$35,19,FALSE))</f>
        <v/>
      </c>
      <c r="AD171" s="467" t="str">
        <f>IF(AD169="","",VLOOKUP(AD169,'シフト記号表（勤務時間帯）'!$C$6:$U$35,19,FALSE))</f>
        <v/>
      </c>
      <c r="AE171" s="467" t="str">
        <f>IF(AE169="","",VLOOKUP(AE169,'シフト記号表（勤務時間帯）'!$C$6:$U$35,19,FALSE))</f>
        <v/>
      </c>
      <c r="AF171" s="468" t="str">
        <f>IF(AF169="","",VLOOKUP(AF169,'シフト記号表（勤務時間帯）'!$C$6:$U$35,19,FALSE))</f>
        <v/>
      </c>
      <c r="AG171" s="466" t="str">
        <f>IF(AG169="","",VLOOKUP(AG169,'シフト記号表（勤務時間帯）'!$C$6:$U$35,19,FALSE))</f>
        <v/>
      </c>
      <c r="AH171" s="467" t="str">
        <f>IF(AH169="","",VLOOKUP(AH169,'シフト記号表（勤務時間帯）'!$C$6:$U$35,19,FALSE))</f>
        <v/>
      </c>
      <c r="AI171" s="467" t="str">
        <f>IF(AI169="","",VLOOKUP(AI169,'シフト記号表（勤務時間帯）'!$C$6:$U$35,19,FALSE))</f>
        <v/>
      </c>
      <c r="AJ171" s="467" t="str">
        <f>IF(AJ169="","",VLOOKUP(AJ169,'シフト記号表（勤務時間帯）'!$C$6:$U$35,19,FALSE))</f>
        <v/>
      </c>
      <c r="AK171" s="467" t="str">
        <f>IF(AK169="","",VLOOKUP(AK169,'シフト記号表（勤務時間帯）'!$C$6:$U$35,19,FALSE))</f>
        <v/>
      </c>
      <c r="AL171" s="467" t="str">
        <f>IF(AL169="","",VLOOKUP(AL169,'シフト記号表（勤務時間帯）'!$C$6:$U$35,19,FALSE))</f>
        <v/>
      </c>
      <c r="AM171" s="468" t="str">
        <f>IF(AM169="","",VLOOKUP(AM169,'シフト記号表（勤務時間帯）'!$C$6:$U$35,19,FALSE))</f>
        <v/>
      </c>
      <c r="AN171" s="466" t="str">
        <f>IF(AN169="","",VLOOKUP(AN169,'シフト記号表（勤務時間帯）'!$C$6:$U$35,19,FALSE))</f>
        <v/>
      </c>
      <c r="AO171" s="467" t="str">
        <f>IF(AO169="","",VLOOKUP(AO169,'シフト記号表（勤務時間帯）'!$C$6:$U$35,19,FALSE))</f>
        <v/>
      </c>
      <c r="AP171" s="467" t="str">
        <f>IF(AP169="","",VLOOKUP(AP169,'シフト記号表（勤務時間帯）'!$C$6:$U$35,19,FALSE))</f>
        <v/>
      </c>
      <c r="AQ171" s="467" t="str">
        <f>IF(AQ169="","",VLOOKUP(AQ169,'シフト記号表（勤務時間帯）'!$C$6:$U$35,19,FALSE))</f>
        <v/>
      </c>
      <c r="AR171" s="467" t="str">
        <f>IF(AR169="","",VLOOKUP(AR169,'シフト記号表（勤務時間帯）'!$C$6:$U$35,19,FALSE))</f>
        <v/>
      </c>
      <c r="AS171" s="467" t="str">
        <f>IF(AS169="","",VLOOKUP(AS169,'シフト記号表（勤務時間帯）'!$C$6:$U$35,19,FALSE))</f>
        <v/>
      </c>
      <c r="AT171" s="468" t="str">
        <f>IF(AT169="","",VLOOKUP(AT169,'シフト記号表（勤務時間帯）'!$C$6:$U$35,19,FALSE))</f>
        <v/>
      </c>
      <c r="AU171" s="466" t="str">
        <f>IF(AU169="","",VLOOKUP(AU169,'シフト記号表（勤務時間帯）'!$C$6:$U$35,19,FALSE))</f>
        <v/>
      </c>
      <c r="AV171" s="467" t="str">
        <f>IF(AV169="","",VLOOKUP(AV169,'シフト記号表（勤務時間帯）'!$C$6:$U$35,19,FALSE))</f>
        <v/>
      </c>
      <c r="AW171" s="467" t="str">
        <f>IF(AW169="","",VLOOKUP(AW169,'シフト記号表（勤務時間帯）'!$C$6:$U$35,19,FALSE))</f>
        <v/>
      </c>
      <c r="AX171" s="1146">
        <f>IF($BB$3="４週",SUM(S171:AT171),IF($BB$3="暦月",SUM(S171:AW171),""))</f>
        <v>0</v>
      </c>
      <c r="AY171" s="1147"/>
      <c r="AZ171" s="1148">
        <f>IF($BB$3="４週",AX171/4,IF($BB$3="暦月",'【標準様式1】勤務形態一覧（100名）'!AX171/('【標準様式1】勤務形態一覧（100名）'!$BB$8/7),""))</f>
        <v>0</v>
      </c>
      <c r="BA171" s="1149"/>
      <c r="BB171" s="1192"/>
      <c r="BC171" s="1096"/>
      <c r="BD171" s="1096"/>
      <c r="BE171" s="1096"/>
      <c r="BF171" s="1097"/>
    </row>
    <row r="172" spans="2:58" ht="20.25" customHeight="1" x14ac:dyDescent="0.3">
      <c r="B172" s="1176">
        <f>B169+1</f>
        <v>51</v>
      </c>
      <c r="C172" s="1178"/>
      <c r="D172" s="1179"/>
      <c r="E172" s="1180"/>
      <c r="F172" s="469"/>
      <c r="G172" s="1082"/>
      <c r="H172" s="1085"/>
      <c r="I172" s="1086"/>
      <c r="J172" s="1086"/>
      <c r="K172" s="1087"/>
      <c r="L172" s="1089"/>
      <c r="M172" s="1090"/>
      <c r="N172" s="1090"/>
      <c r="O172" s="1091"/>
      <c r="P172" s="1098" t="s">
        <v>215</v>
      </c>
      <c r="Q172" s="1099"/>
      <c r="R172" s="1100"/>
      <c r="S172" s="512"/>
      <c r="T172" s="513"/>
      <c r="U172" s="513"/>
      <c r="V172" s="513"/>
      <c r="W172" s="513"/>
      <c r="X172" s="513"/>
      <c r="Y172" s="514"/>
      <c r="Z172" s="512"/>
      <c r="AA172" s="513"/>
      <c r="AB172" s="513"/>
      <c r="AC172" s="513"/>
      <c r="AD172" s="513"/>
      <c r="AE172" s="513"/>
      <c r="AF172" s="514"/>
      <c r="AG172" s="512"/>
      <c r="AH172" s="513"/>
      <c r="AI172" s="513"/>
      <c r="AJ172" s="513"/>
      <c r="AK172" s="513"/>
      <c r="AL172" s="513"/>
      <c r="AM172" s="514"/>
      <c r="AN172" s="512"/>
      <c r="AO172" s="513"/>
      <c r="AP172" s="513"/>
      <c r="AQ172" s="513"/>
      <c r="AR172" s="513"/>
      <c r="AS172" s="513"/>
      <c r="AT172" s="514"/>
      <c r="AU172" s="512"/>
      <c r="AV172" s="513"/>
      <c r="AW172" s="513"/>
      <c r="AX172" s="1295"/>
      <c r="AY172" s="1296"/>
      <c r="AZ172" s="1297"/>
      <c r="BA172" s="1298"/>
      <c r="BB172" s="1131"/>
      <c r="BC172" s="1090"/>
      <c r="BD172" s="1090"/>
      <c r="BE172" s="1090"/>
      <c r="BF172" s="1091"/>
    </row>
    <row r="173" spans="2:58" ht="20.25" customHeight="1" x14ac:dyDescent="0.3">
      <c r="B173" s="1176"/>
      <c r="C173" s="1181"/>
      <c r="D173" s="1182"/>
      <c r="E173" s="1183"/>
      <c r="F173" s="461"/>
      <c r="G173" s="1083"/>
      <c r="H173" s="1088"/>
      <c r="I173" s="1086"/>
      <c r="J173" s="1086"/>
      <c r="K173" s="1087"/>
      <c r="L173" s="1092"/>
      <c r="M173" s="1093"/>
      <c r="N173" s="1093"/>
      <c r="O173" s="1094"/>
      <c r="P173" s="1136" t="s">
        <v>216</v>
      </c>
      <c r="Q173" s="1137"/>
      <c r="R173" s="1138"/>
      <c r="S173" s="462" t="str">
        <f>IF(S172="","",VLOOKUP(S172,'シフト記号表（勤務時間帯）'!$C$6:$K$35,9,FALSE))</f>
        <v/>
      </c>
      <c r="T173" s="463" t="str">
        <f>IF(T172="","",VLOOKUP(T172,'シフト記号表（勤務時間帯）'!$C$6:$K$35,9,FALSE))</f>
        <v/>
      </c>
      <c r="U173" s="463" t="str">
        <f>IF(U172="","",VLOOKUP(U172,'シフト記号表（勤務時間帯）'!$C$6:$K$35,9,FALSE))</f>
        <v/>
      </c>
      <c r="V173" s="463" t="str">
        <f>IF(V172="","",VLOOKUP(V172,'シフト記号表（勤務時間帯）'!$C$6:$K$35,9,FALSE))</f>
        <v/>
      </c>
      <c r="W173" s="463" t="str">
        <f>IF(W172="","",VLOOKUP(W172,'シフト記号表（勤務時間帯）'!$C$6:$K$35,9,FALSE))</f>
        <v/>
      </c>
      <c r="X173" s="463" t="str">
        <f>IF(X172="","",VLOOKUP(X172,'シフト記号表（勤務時間帯）'!$C$6:$K$35,9,FALSE))</f>
        <v/>
      </c>
      <c r="Y173" s="464" t="str">
        <f>IF(Y172="","",VLOOKUP(Y172,'シフト記号表（勤務時間帯）'!$C$6:$K$35,9,FALSE))</f>
        <v/>
      </c>
      <c r="Z173" s="462" t="str">
        <f>IF(Z172="","",VLOOKUP(Z172,'シフト記号表（勤務時間帯）'!$C$6:$K$35,9,FALSE))</f>
        <v/>
      </c>
      <c r="AA173" s="463" t="str">
        <f>IF(AA172="","",VLOOKUP(AA172,'シフト記号表（勤務時間帯）'!$C$6:$K$35,9,FALSE))</f>
        <v/>
      </c>
      <c r="AB173" s="463" t="str">
        <f>IF(AB172="","",VLOOKUP(AB172,'シフト記号表（勤務時間帯）'!$C$6:$K$35,9,FALSE))</f>
        <v/>
      </c>
      <c r="AC173" s="463" t="str">
        <f>IF(AC172="","",VLOOKUP(AC172,'シフト記号表（勤務時間帯）'!$C$6:$K$35,9,FALSE))</f>
        <v/>
      </c>
      <c r="AD173" s="463" t="str">
        <f>IF(AD172="","",VLOOKUP(AD172,'シフト記号表（勤務時間帯）'!$C$6:$K$35,9,FALSE))</f>
        <v/>
      </c>
      <c r="AE173" s="463" t="str">
        <f>IF(AE172="","",VLOOKUP(AE172,'シフト記号表（勤務時間帯）'!$C$6:$K$35,9,FALSE))</f>
        <v/>
      </c>
      <c r="AF173" s="464" t="str">
        <f>IF(AF172="","",VLOOKUP(AF172,'シフト記号表（勤務時間帯）'!$C$6:$K$35,9,FALSE))</f>
        <v/>
      </c>
      <c r="AG173" s="462" t="str">
        <f>IF(AG172="","",VLOOKUP(AG172,'シフト記号表（勤務時間帯）'!$C$6:$K$35,9,FALSE))</f>
        <v/>
      </c>
      <c r="AH173" s="463" t="str">
        <f>IF(AH172="","",VLOOKUP(AH172,'シフト記号表（勤務時間帯）'!$C$6:$K$35,9,FALSE))</f>
        <v/>
      </c>
      <c r="AI173" s="463" t="str">
        <f>IF(AI172="","",VLOOKUP(AI172,'シフト記号表（勤務時間帯）'!$C$6:$K$35,9,FALSE))</f>
        <v/>
      </c>
      <c r="AJ173" s="463" t="str">
        <f>IF(AJ172="","",VLOOKUP(AJ172,'シフト記号表（勤務時間帯）'!$C$6:$K$35,9,FALSE))</f>
        <v/>
      </c>
      <c r="AK173" s="463" t="str">
        <f>IF(AK172="","",VLOOKUP(AK172,'シフト記号表（勤務時間帯）'!$C$6:$K$35,9,FALSE))</f>
        <v/>
      </c>
      <c r="AL173" s="463" t="str">
        <f>IF(AL172="","",VLOOKUP(AL172,'シフト記号表（勤務時間帯）'!$C$6:$K$35,9,FALSE))</f>
        <v/>
      </c>
      <c r="AM173" s="464" t="str">
        <f>IF(AM172="","",VLOOKUP(AM172,'シフト記号表（勤務時間帯）'!$C$6:$K$35,9,FALSE))</f>
        <v/>
      </c>
      <c r="AN173" s="462" t="str">
        <f>IF(AN172="","",VLOOKUP(AN172,'シフト記号表（勤務時間帯）'!$C$6:$K$35,9,FALSE))</f>
        <v/>
      </c>
      <c r="AO173" s="463" t="str">
        <f>IF(AO172="","",VLOOKUP(AO172,'シフト記号表（勤務時間帯）'!$C$6:$K$35,9,FALSE))</f>
        <v/>
      </c>
      <c r="AP173" s="463" t="str">
        <f>IF(AP172="","",VLOOKUP(AP172,'シフト記号表（勤務時間帯）'!$C$6:$K$35,9,FALSE))</f>
        <v/>
      </c>
      <c r="AQ173" s="463" t="str">
        <f>IF(AQ172="","",VLOOKUP(AQ172,'シフト記号表（勤務時間帯）'!$C$6:$K$35,9,FALSE))</f>
        <v/>
      </c>
      <c r="AR173" s="463" t="str">
        <f>IF(AR172="","",VLOOKUP(AR172,'シフト記号表（勤務時間帯）'!$C$6:$K$35,9,FALSE))</f>
        <v/>
      </c>
      <c r="AS173" s="463" t="str">
        <f>IF(AS172="","",VLOOKUP(AS172,'シフト記号表（勤務時間帯）'!$C$6:$K$35,9,FALSE))</f>
        <v/>
      </c>
      <c r="AT173" s="464" t="str">
        <f>IF(AT172="","",VLOOKUP(AT172,'シフト記号表（勤務時間帯）'!$C$6:$K$35,9,FALSE))</f>
        <v/>
      </c>
      <c r="AU173" s="462" t="str">
        <f>IF(AU172="","",VLOOKUP(AU172,'シフト記号表（勤務時間帯）'!$C$6:$K$35,9,FALSE))</f>
        <v/>
      </c>
      <c r="AV173" s="463" t="str">
        <f>IF(AV172="","",VLOOKUP(AV172,'シフト記号表（勤務時間帯）'!$C$6:$K$35,9,FALSE))</f>
        <v/>
      </c>
      <c r="AW173" s="463" t="str">
        <f>IF(AW172="","",VLOOKUP(AW172,'シフト記号表（勤務時間帯）'!$C$6:$K$35,9,FALSE))</f>
        <v/>
      </c>
      <c r="AX173" s="1139">
        <f>IF($BB$3="４週",SUM(S173:AT173),IF($BB$3="暦月",SUM(S173:AW173),""))</f>
        <v>0</v>
      </c>
      <c r="AY173" s="1140"/>
      <c r="AZ173" s="1141">
        <f>IF($BB$3="４週",AX173/4,IF($BB$3="暦月",'【標準様式1】勤務形態一覧（100名）'!AX173/('【標準様式1】勤務形態一覧（100名）'!$BB$8/7),""))</f>
        <v>0</v>
      </c>
      <c r="BA173" s="1142"/>
      <c r="BB173" s="1132"/>
      <c r="BC173" s="1093"/>
      <c r="BD173" s="1093"/>
      <c r="BE173" s="1093"/>
      <c r="BF173" s="1094"/>
    </row>
    <row r="174" spans="2:58" ht="20.25" customHeight="1" x14ac:dyDescent="0.3">
      <c r="B174" s="1176"/>
      <c r="C174" s="1184"/>
      <c r="D174" s="1185"/>
      <c r="E174" s="1186"/>
      <c r="F174" s="515">
        <f>C172</f>
        <v>0</v>
      </c>
      <c r="G174" s="1084"/>
      <c r="H174" s="1088"/>
      <c r="I174" s="1086"/>
      <c r="J174" s="1086"/>
      <c r="K174" s="1087"/>
      <c r="L174" s="1095"/>
      <c r="M174" s="1096"/>
      <c r="N174" s="1096"/>
      <c r="O174" s="1097"/>
      <c r="P174" s="1173" t="s">
        <v>217</v>
      </c>
      <c r="Q174" s="1174"/>
      <c r="R174" s="1175"/>
      <c r="S174" s="466" t="str">
        <f>IF(S172="","",VLOOKUP(S172,'シフト記号表（勤務時間帯）'!$C$6:$U$35,19,FALSE))</f>
        <v/>
      </c>
      <c r="T174" s="467" t="str">
        <f>IF(T172="","",VLOOKUP(T172,'シフト記号表（勤務時間帯）'!$C$6:$U$35,19,FALSE))</f>
        <v/>
      </c>
      <c r="U174" s="467" t="str">
        <f>IF(U172="","",VLOOKUP(U172,'シフト記号表（勤務時間帯）'!$C$6:$U$35,19,FALSE))</f>
        <v/>
      </c>
      <c r="V174" s="467" t="str">
        <f>IF(V172="","",VLOOKUP(V172,'シフト記号表（勤務時間帯）'!$C$6:$U$35,19,FALSE))</f>
        <v/>
      </c>
      <c r="W174" s="467" t="str">
        <f>IF(W172="","",VLOOKUP(W172,'シフト記号表（勤務時間帯）'!$C$6:$U$35,19,FALSE))</f>
        <v/>
      </c>
      <c r="X174" s="467" t="str">
        <f>IF(X172="","",VLOOKUP(X172,'シフト記号表（勤務時間帯）'!$C$6:$U$35,19,FALSE))</f>
        <v/>
      </c>
      <c r="Y174" s="468" t="str">
        <f>IF(Y172="","",VLOOKUP(Y172,'シフト記号表（勤務時間帯）'!$C$6:$U$35,19,FALSE))</f>
        <v/>
      </c>
      <c r="Z174" s="466" t="str">
        <f>IF(Z172="","",VLOOKUP(Z172,'シフト記号表（勤務時間帯）'!$C$6:$U$35,19,FALSE))</f>
        <v/>
      </c>
      <c r="AA174" s="467" t="str">
        <f>IF(AA172="","",VLOOKUP(AA172,'シフト記号表（勤務時間帯）'!$C$6:$U$35,19,FALSE))</f>
        <v/>
      </c>
      <c r="AB174" s="467" t="str">
        <f>IF(AB172="","",VLOOKUP(AB172,'シフト記号表（勤務時間帯）'!$C$6:$U$35,19,FALSE))</f>
        <v/>
      </c>
      <c r="AC174" s="467" t="str">
        <f>IF(AC172="","",VLOOKUP(AC172,'シフト記号表（勤務時間帯）'!$C$6:$U$35,19,FALSE))</f>
        <v/>
      </c>
      <c r="AD174" s="467" t="str">
        <f>IF(AD172="","",VLOOKUP(AD172,'シフト記号表（勤務時間帯）'!$C$6:$U$35,19,FALSE))</f>
        <v/>
      </c>
      <c r="AE174" s="467" t="str">
        <f>IF(AE172="","",VLOOKUP(AE172,'シフト記号表（勤務時間帯）'!$C$6:$U$35,19,FALSE))</f>
        <v/>
      </c>
      <c r="AF174" s="468" t="str">
        <f>IF(AF172="","",VLOOKUP(AF172,'シフト記号表（勤務時間帯）'!$C$6:$U$35,19,FALSE))</f>
        <v/>
      </c>
      <c r="AG174" s="466" t="str">
        <f>IF(AG172="","",VLOOKUP(AG172,'シフト記号表（勤務時間帯）'!$C$6:$U$35,19,FALSE))</f>
        <v/>
      </c>
      <c r="AH174" s="467" t="str">
        <f>IF(AH172="","",VLOOKUP(AH172,'シフト記号表（勤務時間帯）'!$C$6:$U$35,19,FALSE))</f>
        <v/>
      </c>
      <c r="AI174" s="467" t="str">
        <f>IF(AI172="","",VLOOKUP(AI172,'シフト記号表（勤務時間帯）'!$C$6:$U$35,19,FALSE))</f>
        <v/>
      </c>
      <c r="AJ174" s="467" t="str">
        <f>IF(AJ172="","",VLOOKUP(AJ172,'シフト記号表（勤務時間帯）'!$C$6:$U$35,19,FALSE))</f>
        <v/>
      </c>
      <c r="AK174" s="467" t="str">
        <f>IF(AK172="","",VLOOKUP(AK172,'シフト記号表（勤務時間帯）'!$C$6:$U$35,19,FALSE))</f>
        <v/>
      </c>
      <c r="AL174" s="467" t="str">
        <f>IF(AL172="","",VLOOKUP(AL172,'シフト記号表（勤務時間帯）'!$C$6:$U$35,19,FALSE))</f>
        <v/>
      </c>
      <c r="AM174" s="468" t="str">
        <f>IF(AM172="","",VLOOKUP(AM172,'シフト記号表（勤務時間帯）'!$C$6:$U$35,19,FALSE))</f>
        <v/>
      </c>
      <c r="AN174" s="466" t="str">
        <f>IF(AN172="","",VLOOKUP(AN172,'シフト記号表（勤務時間帯）'!$C$6:$U$35,19,FALSE))</f>
        <v/>
      </c>
      <c r="AO174" s="467" t="str">
        <f>IF(AO172="","",VLOOKUP(AO172,'シフト記号表（勤務時間帯）'!$C$6:$U$35,19,FALSE))</f>
        <v/>
      </c>
      <c r="AP174" s="467" t="str">
        <f>IF(AP172="","",VLOOKUP(AP172,'シフト記号表（勤務時間帯）'!$C$6:$U$35,19,FALSE))</f>
        <v/>
      </c>
      <c r="AQ174" s="467" t="str">
        <f>IF(AQ172="","",VLOOKUP(AQ172,'シフト記号表（勤務時間帯）'!$C$6:$U$35,19,FALSE))</f>
        <v/>
      </c>
      <c r="AR174" s="467" t="str">
        <f>IF(AR172="","",VLOOKUP(AR172,'シフト記号表（勤務時間帯）'!$C$6:$U$35,19,FALSE))</f>
        <v/>
      </c>
      <c r="AS174" s="467" t="str">
        <f>IF(AS172="","",VLOOKUP(AS172,'シフト記号表（勤務時間帯）'!$C$6:$U$35,19,FALSE))</f>
        <v/>
      </c>
      <c r="AT174" s="468" t="str">
        <f>IF(AT172="","",VLOOKUP(AT172,'シフト記号表（勤務時間帯）'!$C$6:$U$35,19,FALSE))</f>
        <v/>
      </c>
      <c r="AU174" s="466" t="str">
        <f>IF(AU172="","",VLOOKUP(AU172,'シフト記号表（勤務時間帯）'!$C$6:$U$35,19,FALSE))</f>
        <v/>
      </c>
      <c r="AV174" s="467" t="str">
        <f>IF(AV172="","",VLOOKUP(AV172,'シフト記号表（勤務時間帯）'!$C$6:$U$35,19,FALSE))</f>
        <v/>
      </c>
      <c r="AW174" s="467" t="str">
        <f>IF(AW172="","",VLOOKUP(AW172,'シフト記号表（勤務時間帯）'!$C$6:$U$35,19,FALSE))</f>
        <v/>
      </c>
      <c r="AX174" s="1146">
        <f>IF($BB$3="４週",SUM(S174:AT174),IF($BB$3="暦月",SUM(S174:AW174),""))</f>
        <v>0</v>
      </c>
      <c r="AY174" s="1147"/>
      <c r="AZ174" s="1148">
        <f>IF($BB$3="４週",AX174/4,IF($BB$3="暦月",'【標準様式1】勤務形態一覧（100名）'!AX174/('【標準様式1】勤務形態一覧（100名）'!$BB$8/7),""))</f>
        <v>0</v>
      </c>
      <c r="BA174" s="1149"/>
      <c r="BB174" s="1192"/>
      <c r="BC174" s="1096"/>
      <c r="BD174" s="1096"/>
      <c r="BE174" s="1096"/>
      <c r="BF174" s="1097"/>
    </row>
    <row r="175" spans="2:58" ht="20.25" customHeight="1" x14ac:dyDescent="0.3">
      <c r="B175" s="1176">
        <f>B172+1</f>
        <v>52</v>
      </c>
      <c r="C175" s="1178"/>
      <c r="D175" s="1179"/>
      <c r="E175" s="1180"/>
      <c r="F175" s="469"/>
      <c r="G175" s="1082"/>
      <c r="H175" s="1085"/>
      <c r="I175" s="1086"/>
      <c r="J175" s="1086"/>
      <c r="K175" s="1087"/>
      <c r="L175" s="1089"/>
      <c r="M175" s="1090"/>
      <c r="N175" s="1090"/>
      <c r="O175" s="1091"/>
      <c r="P175" s="1098" t="s">
        <v>215</v>
      </c>
      <c r="Q175" s="1099"/>
      <c r="R175" s="1100"/>
      <c r="S175" s="512"/>
      <c r="T175" s="513"/>
      <c r="U175" s="513"/>
      <c r="V175" s="513"/>
      <c r="W175" s="513"/>
      <c r="X175" s="513"/>
      <c r="Y175" s="514"/>
      <c r="Z175" s="512"/>
      <c r="AA175" s="513"/>
      <c r="AB175" s="513"/>
      <c r="AC175" s="513"/>
      <c r="AD175" s="513"/>
      <c r="AE175" s="513"/>
      <c r="AF175" s="514"/>
      <c r="AG175" s="512"/>
      <c r="AH175" s="513"/>
      <c r="AI175" s="513"/>
      <c r="AJ175" s="513"/>
      <c r="AK175" s="513"/>
      <c r="AL175" s="513"/>
      <c r="AM175" s="514"/>
      <c r="AN175" s="512"/>
      <c r="AO175" s="513"/>
      <c r="AP175" s="513"/>
      <c r="AQ175" s="513"/>
      <c r="AR175" s="513"/>
      <c r="AS175" s="513"/>
      <c r="AT175" s="514"/>
      <c r="AU175" s="512"/>
      <c r="AV175" s="513"/>
      <c r="AW175" s="513"/>
      <c r="AX175" s="1295"/>
      <c r="AY175" s="1296"/>
      <c r="AZ175" s="1297"/>
      <c r="BA175" s="1298"/>
      <c r="BB175" s="1131"/>
      <c r="BC175" s="1090"/>
      <c r="BD175" s="1090"/>
      <c r="BE175" s="1090"/>
      <c r="BF175" s="1091"/>
    </row>
    <row r="176" spans="2:58" ht="20.25" customHeight="1" x14ac:dyDescent="0.3">
      <c r="B176" s="1176"/>
      <c r="C176" s="1181"/>
      <c r="D176" s="1182"/>
      <c r="E176" s="1183"/>
      <c r="F176" s="461"/>
      <c r="G176" s="1083"/>
      <c r="H176" s="1088"/>
      <c r="I176" s="1086"/>
      <c r="J176" s="1086"/>
      <c r="K176" s="1087"/>
      <c r="L176" s="1092"/>
      <c r="M176" s="1093"/>
      <c r="N176" s="1093"/>
      <c r="O176" s="1094"/>
      <c r="P176" s="1136" t="s">
        <v>216</v>
      </c>
      <c r="Q176" s="1137"/>
      <c r="R176" s="1138"/>
      <c r="S176" s="462" t="str">
        <f>IF(S175="","",VLOOKUP(S175,'シフト記号表（勤務時間帯）'!$C$6:$K$35,9,FALSE))</f>
        <v/>
      </c>
      <c r="T176" s="463" t="str">
        <f>IF(T175="","",VLOOKUP(T175,'シフト記号表（勤務時間帯）'!$C$6:$K$35,9,FALSE))</f>
        <v/>
      </c>
      <c r="U176" s="463" t="str">
        <f>IF(U175="","",VLOOKUP(U175,'シフト記号表（勤務時間帯）'!$C$6:$K$35,9,FALSE))</f>
        <v/>
      </c>
      <c r="V176" s="463" t="str">
        <f>IF(V175="","",VLOOKUP(V175,'シフト記号表（勤務時間帯）'!$C$6:$K$35,9,FALSE))</f>
        <v/>
      </c>
      <c r="W176" s="463" t="str">
        <f>IF(W175="","",VLOOKUP(W175,'シフト記号表（勤務時間帯）'!$C$6:$K$35,9,FALSE))</f>
        <v/>
      </c>
      <c r="X176" s="463" t="str">
        <f>IF(X175="","",VLOOKUP(X175,'シフト記号表（勤務時間帯）'!$C$6:$K$35,9,FALSE))</f>
        <v/>
      </c>
      <c r="Y176" s="464" t="str">
        <f>IF(Y175="","",VLOOKUP(Y175,'シフト記号表（勤務時間帯）'!$C$6:$K$35,9,FALSE))</f>
        <v/>
      </c>
      <c r="Z176" s="462" t="str">
        <f>IF(Z175="","",VLOOKUP(Z175,'シフト記号表（勤務時間帯）'!$C$6:$K$35,9,FALSE))</f>
        <v/>
      </c>
      <c r="AA176" s="463" t="str">
        <f>IF(AA175="","",VLOOKUP(AA175,'シフト記号表（勤務時間帯）'!$C$6:$K$35,9,FALSE))</f>
        <v/>
      </c>
      <c r="AB176" s="463" t="str">
        <f>IF(AB175="","",VLOOKUP(AB175,'シフト記号表（勤務時間帯）'!$C$6:$K$35,9,FALSE))</f>
        <v/>
      </c>
      <c r="AC176" s="463" t="str">
        <f>IF(AC175="","",VLOOKUP(AC175,'シフト記号表（勤務時間帯）'!$C$6:$K$35,9,FALSE))</f>
        <v/>
      </c>
      <c r="AD176" s="463" t="str">
        <f>IF(AD175="","",VLOOKUP(AD175,'シフト記号表（勤務時間帯）'!$C$6:$K$35,9,FALSE))</f>
        <v/>
      </c>
      <c r="AE176" s="463" t="str">
        <f>IF(AE175="","",VLOOKUP(AE175,'シフト記号表（勤務時間帯）'!$C$6:$K$35,9,FALSE))</f>
        <v/>
      </c>
      <c r="AF176" s="464" t="str">
        <f>IF(AF175="","",VLOOKUP(AF175,'シフト記号表（勤務時間帯）'!$C$6:$K$35,9,FALSE))</f>
        <v/>
      </c>
      <c r="AG176" s="462" t="str">
        <f>IF(AG175="","",VLOOKUP(AG175,'シフト記号表（勤務時間帯）'!$C$6:$K$35,9,FALSE))</f>
        <v/>
      </c>
      <c r="AH176" s="463" t="str">
        <f>IF(AH175="","",VLOOKUP(AH175,'シフト記号表（勤務時間帯）'!$C$6:$K$35,9,FALSE))</f>
        <v/>
      </c>
      <c r="AI176" s="463" t="str">
        <f>IF(AI175="","",VLOOKUP(AI175,'シフト記号表（勤務時間帯）'!$C$6:$K$35,9,FALSE))</f>
        <v/>
      </c>
      <c r="AJ176" s="463" t="str">
        <f>IF(AJ175="","",VLOOKUP(AJ175,'シフト記号表（勤務時間帯）'!$C$6:$K$35,9,FALSE))</f>
        <v/>
      </c>
      <c r="AK176" s="463" t="str">
        <f>IF(AK175="","",VLOOKUP(AK175,'シフト記号表（勤務時間帯）'!$C$6:$K$35,9,FALSE))</f>
        <v/>
      </c>
      <c r="AL176" s="463" t="str">
        <f>IF(AL175="","",VLOOKUP(AL175,'シフト記号表（勤務時間帯）'!$C$6:$K$35,9,FALSE))</f>
        <v/>
      </c>
      <c r="AM176" s="464" t="str">
        <f>IF(AM175="","",VLOOKUP(AM175,'シフト記号表（勤務時間帯）'!$C$6:$K$35,9,FALSE))</f>
        <v/>
      </c>
      <c r="AN176" s="462" t="str">
        <f>IF(AN175="","",VLOOKUP(AN175,'シフト記号表（勤務時間帯）'!$C$6:$K$35,9,FALSE))</f>
        <v/>
      </c>
      <c r="AO176" s="463" t="str">
        <f>IF(AO175="","",VLOOKUP(AO175,'シフト記号表（勤務時間帯）'!$C$6:$K$35,9,FALSE))</f>
        <v/>
      </c>
      <c r="AP176" s="463" t="str">
        <f>IF(AP175="","",VLOOKUP(AP175,'シフト記号表（勤務時間帯）'!$C$6:$K$35,9,FALSE))</f>
        <v/>
      </c>
      <c r="AQ176" s="463" t="str">
        <f>IF(AQ175="","",VLOOKUP(AQ175,'シフト記号表（勤務時間帯）'!$C$6:$K$35,9,FALSE))</f>
        <v/>
      </c>
      <c r="AR176" s="463" t="str">
        <f>IF(AR175="","",VLOOKUP(AR175,'シフト記号表（勤務時間帯）'!$C$6:$K$35,9,FALSE))</f>
        <v/>
      </c>
      <c r="AS176" s="463" t="str">
        <f>IF(AS175="","",VLOOKUP(AS175,'シフト記号表（勤務時間帯）'!$C$6:$K$35,9,FALSE))</f>
        <v/>
      </c>
      <c r="AT176" s="464" t="str">
        <f>IF(AT175="","",VLOOKUP(AT175,'シフト記号表（勤務時間帯）'!$C$6:$K$35,9,FALSE))</f>
        <v/>
      </c>
      <c r="AU176" s="462" t="str">
        <f>IF(AU175="","",VLOOKUP(AU175,'シフト記号表（勤務時間帯）'!$C$6:$K$35,9,FALSE))</f>
        <v/>
      </c>
      <c r="AV176" s="463" t="str">
        <f>IF(AV175="","",VLOOKUP(AV175,'シフト記号表（勤務時間帯）'!$C$6:$K$35,9,FALSE))</f>
        <v/>
      </c>
      <c r="AW176" s="463" t="str">
        <f>IF(AW175="","",VLOOKUP(AW175,'シフト記号表（勤務時間帯）'!$C$6:$K$35,9,FALSE))</f>
        <v/>
      </c>
      <c r="AX176" s="1139">
        <f>IF($BB$3="４週",SUM(S176:AT176),IF($BB$3="暦月",SUM(S176:AW176),""))</f>
        <v>0</v>
      </c>
      <c r="AY176" s="1140"/>
      <c r="AZ176" s="1141">
        <f>IF($BB$3="４週",AX176/4,IF($BB$3="暦月",'【標準様式1】勤務形態一覧（100名）'!AX176/('【標準様式1】勤務形態一覧（100名）'!$BB$8/7),""))</f>
        <v>0</v>
      </c>
      <c r="BA176" s="1142"/>
      <c r="BB176" s="1132"/>
      <c r="BC176" s="1093"/>
      <c r="BD176" s="1093"/>
      <c r="BE176" s="1093"/>
      <c r="BF176" s="1094"/>
    </row>
    <row r="177" spans="2:58" ht="20.25" customHeight="1" x14ac:dyDescent="0.3">
      <c r="B177" s="1176"/>
      <c r="C177" s="1184"/>
      <c r="D177" s="1185"/>
      <c r="E177" s="1186"/>
      <c r="F177" s="515">
        <f>C175</f>
        <v>0</v>
      </c>
      <c r="G177" s="1084"/>
      <c r="H177" s="1088"/>
      <c r="I177" s="1086"/>
      <c r="J177" s="1086"/>
      <c r="K177" s="1087"/>
      <c r="L177" s="1095"/>
      <c r="M177" s="1096"/>
      <c r="N177" s="1096"/>
      <c r="O177" s="1097"/>
      <c r="P177" s="1173" t="s">
        <v>217</v>
      </c>
      <c r="Q177" s="1174"/>
      <c r="R177" s="1175"/>
      <c r="S177" s="466" t="str">
        <f>IF(S175="","",VLOOKUP(S175,'シフト記号表（勤務時間帯）'!$C$6:$U$35,19,FALSE))</f>
        <v/>
      </c>
      <c r="T177" s="467" t="str">
        <f>IF(T175="","",VLOOKUP(T175,'シフト記号表（勤務時間帯）'!$C$6:$U$35,19,FALSE))</f>
        <v/>
      </c>
      <c r="U177" s="467" t="str">
        <f>IF(U175="","",VLOOKUP(U175,'シフト記号表（勤務時間帯）'!$C$6:$U$35,19,FALSE))</f>
        <v/>
      </c>
      <c r="V177" s="467" t="str">
        <f>IF(V175="","",VLOOKUP(V175,'シフト記号表（勤務時間帯）'!$C$6:$U$35,19,FALSE))</f>
        <v/>
      </c>
      <c r="W177" s="467" t="str">
        <f>IF(W175="","",VLOOKUP(W175,'シフト記号表（勤務時間帯）'!$C$6:$U$35,19,FALSE))</f>
        <v/>
      </c>
      <c r="X177" s="467" t="str">
        <f>IF(X175="","",VLOOKUP(X175,'シフト記号表（勤務時間帯）'!$C$6:$U$35,19,FALSE))</f>
        <v/>
      </c>
      <c r="Y177" s="468" t="str">
        <f>IF(Y175="","",VLOOKUP(Y175,'シフト記号表（勤務時間帯）'!$C$6:$U$35,19,FALSE))</f>
        <v/>
      </c>
      <c r="Z177" s="466" t="str">
        <f>IF(Z175="","",VLOOKUP(Z175,'シフト記号表（勤務時間帯）'!$C$6:$U$35,19,FALSE))</f>
        <v/>
      </c>
      <c r="AA177" s="467" t="str">
        <f>IF(AA175="","",VLOOKUP(AA175,'シフト記号表（勤務時間帯）'!$C$6:$U$35,19,FALSE))</f>
        <v/>
      </c>
      <c r="AB177" s="467" t="str">
        <f>IF(AB175="","",VLOOKUP(AB175,'シフト記号表（勤務時間帯）'!$C$6:$U$35,19,FALSE))</f>
        <v/>
      </c>
      <c r="AC177" s="467" t="str">
        <f>IF(AC175="","",VLOOKUP(AC175,'シフト記号表（勤務時間帯）'!$C$6:$U$35,19,FALSE))</f>
        <v/>
      </c>
      <c r="AD177" s="467" t="str">
        <f>IF(AD175="","",VLOOKUP(AD175,'シフト記号表（勤務時間帯）'!$C$6:$U$35,19,FALSE))</f>
        <v/>
      </c>
      <c r="AE177" s="467" t="str">
        <f>IF(AE175="","",VLOOKUP(AE175,'シフト記号表（勤務時間帯）'!$C$6:$U$35,19,FALSE))</f>
        <v/>
      </c>
      <c r="AF177" s="468" t="str">
        <f>IF(AF175="","",VLOOKUP(AF175,'シフト記号表（勤務時間帯）'!$C$6:$U$35,19,FALSE))</f>
        <v/>
      </c>
      <c r="AG177" s="466" t="str">
        <f>IF(AG175="","",VLOOKUP(AG175,'シフト記号表（勤務時間帯）'!$C$6:$U$35,19,FALSE))</f>
        <v/>
      </c>
      <c r="AH177" s="467" t="str">
        <f>IF(AH175="","",VLOOKUP(AH175,'シフト記号表（勤務時間帯）'!$C$6:$U$35,19,FALSE))</f>
        <v/>
      </c>
      <c r="AI177" s="467" t="str">
        <f>IF(AI175="","",VLOOKUP(AI175,'シフト記号表（勤務時間帯）'!$C$6:$U$35,19,FALSE))</f>
        <v/>
      </c>
      <c r="AJ177" s="467" t="str">
        <f>IF(AJ175="","",VLOOKUP(AJ175,'シフト記号表（勤務時間帯）'!$C$6:$U$35,19,FALSE))</f>
        <v/>
      </c>
      <c r="AK177" s="467" t="str">
        <f>IF(AK175="","",VLOOKUP(AK175,'シフト記号表（勤務時間帯）'!$C$6:$U$35,19,FALSE))</f>
        <v/>
      </c>
      <c r="AL177" s="467" t="str">
        <f>IF(AL175="","",VLOOKUP(AL175,'シフト記号表（勤務時間帯）'!$C$6:$U$35,19,FALSE))</f>
        <v/>
      </c>
      <c r="AM177" s="468" t="str">
        <f>IF(AM175="","",VLOOKUP(AM175,'シフト記号表（勤務時間帯）'!$C$6:$U$35,19,FALSE))</f>
        <v/>
      </c>
      <c r="AN177" s="466" t="str">
        <f>IF(AN175="","",VLOOKUP(AN175,'シフト記号表（勤務時間帯）'!$C$6:$U$35,19,FALSE))</f>
        <v/>
      </c>
      <c r="AO177" s="467" t="str">
        <f>IF(AO175="","",VLOOKUP(AO175,'シフト記号表（勤務時間帯）'!$C$6:$U$35,19,FALSE))</f>
        <v/>
      </c>
      <c r="AP177" s="467" t="str">
        <f>IF(AP175="","",VLOOKUP(AP175,'シフト記号表（勤務時間帯）'!$C$6:$U$35,19,FALSE))</f>
        <v/>
      </c>
      <c r="AQ177" s="467" t="str">
        <f>IF(AQ175="","",VLOOKUP(AQ175,'シフト記号表（勤務時間帯）'!$C$6:$U$35,19,FALSE))</f>
        <v/>
      </c>
      <c r="AR177" s="467" t="str">
        <f>IF(AR175="","",VLOOKUP(AR175,'シフト記号表（勤務時間帯）'!$C$6:$U$35,19,FALSE))</f>
        <v/>
      </c>
      <c r="AS177" s="467" t="str">
        <f>IF(AS175="","",VLOOKUP(AS175,'シフト記号表（勤務時間帯）'!$C$6:$U$35,19,FALSE))</f>
        <v/>
      </c>
      <c r="AT177" s="468" t="str">
        <f>IF(AT175="","",VLOOKUP(AT175,'シフト記号表（勤務時間帯）'!$C$6:$U$35,19,FALSE))</f>
        <v/>
      </c>
      <c r="AU177" s="466" t="str">
        <f>IF(AU175="","",VLOOKUP(AU175,'シフト記号表（勤務時間帯）'!$C$6:$U$35,19,FALSE))</f>
        <v/>
      </c>
      <c r="AV177" s="467" t="str">
        <f>IF(AV175="","",VLOOKUP(AV175,'シフト記号表（勤務時間帯）'!$C$6:$U$35,19,FALSE))</f>
        <v/>
      </c>
      <c r="AW177" s="467" t="str">
        <f>IF(AW175="","",VLOOKUP(AW175,'シフト記号表（勤務時間帯）'!$C$6:$U$35,19,FALSE))</f>
        <v/>
      </c>
      <c r="AX177" s="1146">
        <f>IF($BB$3="４週",SUM(S177:AT177),IF($BB$3="暦月",SUM(S177:AW177),""))</f>
        <v>0</v>
      </c>
      <c r="AY177" s="1147"/>
      <c r="AZ177" s="1148">
        <f>IF($BB$3="４週",AX177/4,IF($BB$3="暦月",'【標準様式1】勤務形態一覧（100名）'!AX177/('【標準様式1】勤務形態一覧（100名）'!$BB$8/7),""))</f>
        <v>0</v>
      </c>
      <c r="BA177" s="1149"/>
      <c r="BB177" s="1192"/>
      <c r="BC177" s="1096"/>
      <c r="BD177" s="1096"/>
      <c r="BE177" s="1096"/>
      <c r="BF177" s="1097"/>
    </row>
    <row r="178" spans="2:58" ht="20.25" customHeight="1" x14ac:dyDescent="0.3">
      <c r="B178" s="1176">
        <f>B175+1</f>
        <v>53</v>
      </c>
      <c r="C178" s="1178"/>
      <c r="D178" s="1179"/>
      <c r="E178" s="1180"/>
      <c r="F178" s="469"/>
      <c r="G178" s="1082"/>
      <c r="H178" s="1085"/>
      <c r="I178" s="1086"/>
      <c r="J178" s="1086"/>
      <c r="K178" s="1087"/>
      <c r="L178" s="1089"/>
      <c r="M178" s="1090"/>
      <c r="N178" s="1090"/>
      <c r="O178" s="1091"/>
      <c r="P178" s="1098" t="s">
        <v>215</v>
      </c>
      <c r="Q178" s="1099"/>
      <c r="R178" s="1100"/>
      <c r="S178" s="512"/>
      <c r="T178" s="513"/>
      <c r="U178" s="513"/>
      <c r="V178" s="513"/>
      <c r="W178" s="513"/>
      <c r="X178" s="513"/>
      <c r="Y178" s="514"/>
      <c r="Z178" s="512"/>
      <c r="AA178" s="513"/>
      <c r="AB178" s="513"/>
      <c r="AC178" s="513"/>
      <c r="AD178" s="513"/>
      <c r="AE178" s="513"/>
      <c r="AF178" s="514"/>
      <c r="AG178" s="512"/>
      <c r="AH178" s="513"/>
      <c r="AI178" s="513"/>
      <c r="AJ178" s="513"/>
      <c r="AK178" s="513"/>
      <c r="AL178" s="513"/>
      <c r="AM178" s="514"/>
      <c r="AN178" s="512"/>
      <c r="AO178" s="513"/>
      <c r="AP178" s="513"/>
      <c r="AQ178" s="513"/>
      <c r="AR178" s="513"/>
      <c r="AS178" s="513"/>
      <c r="AT178" s="514"/>
      <c r="AU178" s="512"/>
      <c r="AV178" s="513"/>
      <c r="AW178" s="513"/>
      <c r="AX178" s="1295"/>
      <c r="AY178" s="1296"/>
      <c r="AZ178" s="1297"/>
      <c r="BA178" s="1298"/>
      <c r="BB178" s="1131"/>
      <c r="BC178" s="1090"/>
      <c r="BD178" s="1090"/>
      <c r="BE178" s="1090"/>
      <c r="BF178" s="1091"/>
    </row>
    <row r="179" spans="2:58" ht="20.25" customHeight="1" x14ac:dyDescent="0.3">
      <c r="B179" s="1176"/>
      <c r="C179" s="1181"/>
      <c r="D179" s="1182"/>
      <c r="E179" s="1183"/>
      <c r="F179" s="461"/>
      <c r="G179" s="1083"/>
      <c r="H179" s="1088"/>
      <c r="I179" s="1086"/>
      <c r="J179" s="1086"/>
      <c r="K179" s="1087"/>
      <c r="L179" s="1092"/>
      <c r="M179" s="1093"/>
      <c r="N179" s="1093"/>
      <c r="O179" s="1094"/>
      <c r="P179" s="1136" t="s">
        <v>216</v>
      </c>
      <c r="Q179" s="1137"/>
      <c r="R179" s="1138"/>
      <c r="S179" s="462" t="str">
        <f>IF(S178="","",VLOOKUP(S178,'シフト記号表（勤務時間帯）'!$C$6:$K$35,9,FALSE))</f>
        <v/>
      </c>
      <c r="T179" s="463" t="str">
        <f>IF(T178="","",VLOOKUP(T178,'シフト記号表（勤務時間帯）'!$C$6:$K$35,9,FALSE))</f>
        <v/>
      </c>
      <c r="U179" s="463" t="str">
        <f>IF(U178="","",VLOOKUP(U178,'シフト記号表（勤務時間帯）'!$C$6:$K$35,9,FALSE))</f>
        <v/>
      </c>
      <c r="V179" s="463" t="str">
        <f>IF(V178="","",VLOOKUP(V178,'シフト記号表（勤務時間帯）'!$C$6:$K$35,9,FALSE))</f>
        <v/>
      </c>
      <c r="W179" s="463" t="str">
        <f>IF(W178="","",VLOOKUP(W178,'シフト記号表（勤務時間帯）'!$C$6:$K$35,9,FALSE))</f>
        <v/>
      </c>
      <c r="X179" s="463" t="str">
        <f>IF(X178="","",VLOOKUP(X178,'シフト記号表（勤務時間帯）'!$C$6:$K$35,9,FALSE))</f>
        <v/>
      </c>
      <c r="Y179" s="464" t="str">
        <f>IF(Y178="","",VLOOKUP(Y178,'シフト記号表（勤務時間帯）'!$C$6:$K$35,9,FALSE))</f>
        <v/>
      </c>
      <c r="Z179" s="462" t="str">
        <f>IF(Z178="","",VLOOKUP(Z178,'シフト記号表（勤務時間帯）'!$C$6:$K$35,9,FALSE))</f>
        <v/>
      </c>
      <c r="AA179" s="463" t="str">
        <f>IF(AA178="","",VLOOKUP(AA178,'シフト記号表（勤務時間帯）'!$C$6:$K$35,9,FALSE))</f>
        <v/>
      </c>
      <c r="AB179" s="463" t="str">
        <f>IF(AB178="","",VLOOKUP(AB178,'シフト記号表（勤務時間帯）'!$C$6:$K$35,9,FALSE))</f>
        <v/>
      </c>
      <c r="AC179" s="463" t="str">
        <f>IF(AC178="","",VLOOKUP(AC178,'シフト記号表（勤務時間帯）'!$C$6:$K$35,9,FALSE))</f>
        <v/>
      </c>
      <c r="AD179" s="463" t="str">
        <f>IF(AD178="","",VLOOKUP(AD178,'シフト記号表（勤務時間帯）'!$C$6:$K$35,9,FALSE))</f>
        <v/>
      </c>
      <c r="AE179" s="463" t="str">
        <f>IF(AE178="","",VLOOKUP(AE178,'シフト記号表（勤務時間帯）'!$C$6:$K$35,9,FALSE))</f>
        <v/>
      </c>
      <c r="AF179" s="464" t="str">
        <f>IF(AF178="","",VLOOKUP(AF178,'シフト記号表（勤務時間帯）'!$C$6:$K$35,9,FALSE))</f>
        <v/>
      </c>
      <c r="AG179" s="462" t="str">
        <f>IF(AG178="","",VLOOKUP(AG178,'シフト記号表（勤務時間帯）'!$C$6:$K$35,9,FALSE))</f>
        <v/>
      </c>
      <c r="AH179" s="463" t="str">
        <f>IF(AH178="","",VLOOKUP(AH178,'シフト記号表（勤務時間帯）'!$C$6:$K$35,9,FALSE))</f>
        <v/>
      </c>
      <c r="AI179" s="463" t="str">
        <f>IF(AI178="","",VLOOKUP(AI178,'シフト記号表（勤務時間帯）'!$C$6:$K$35,9,FALSE))</f>
        <v/>
      </c>
      <c r="AJ179" s="463" t="str">
        <f>IF(AJ178="","",VLOOKUP(AJ178,'シフト記号表（勤務時間帯）'!$C$6:$K$35,9,FALSE))</f>
        <v/>
      </c>
      <c r="AK179" s="463" t="str">
        <f>IF(AK178="","",VLOOKUP(AK178,'シフト記号表（勤務時間帯）'!$C$6:$K$35,9,FALSE))</f>
        <v/>
      </c>
      <c r="AL179" s="463" t="str">
        <f>IF(AL178="","",VLOOKUP(AL178,'シフト記号表（勤務時間帯）'!$C$6:$K$35,9,FALSE))</f>
        <v/>
      </c>
      <c r="AM179" s="464" t="str">
        <f>IF(AM178="","",VLOOKUP(AM178,'シフト記号表（勤務時間帯）'!$C$6:$K$35,9,FALSE))</f>
        <v/>
      </c>
      <c r="AN179" s="462" t="str">
        <f>IF(AN178="","",VLOOKUP(AN178,'シフト記号表（勤務時間帯）'!$C$6:$K$35,9,FALSE))</f>
        <v/>
      </c>
      <c r="AO179" s="463" t="str">
        <f>IF(AO178="","",VLOOKUP(AO178,'シフト記号表（勤務時間帯）'!$C$6:$K$35,9,FALSE))</f>
        <v/>
      </c>
      <c r="AP179" s="463" t="str">
        <f>IF(AP178="","",VLOOKUP(AP178,'シフト記号表（勤務時間帯）'!$C$6:$K$35,9,FALSE))</f>
        <v/>
      </c>
      <c r="AQ179" s="463" t="str">
        <f>IF(AQ178="","",VLOOKUP(AQ178,'シフト記号表（勤務時間帯）'!$C$6:$K$35,9,FALSE))</f>
        <v/>
      </c>
      <c r="AR179" s="463" t="str">
        <f>IF(AR178="","",VLOOKUP(AR178,'シフト記号表（勤務時間帯）'!$C$6:$K$35,9,FALSE))</f>
        <v/>
      </c>
      <c r="AS179" s="463" t="str">
        <f>IF(AS178="","",VLOOKUP(AS178,'シフト記号表（勤務時間帯）'!$C$6:$K$35,9,FALSE))</f>
        <v/>
      </c>
      <c r="AT179" s="464" t="str">
        <f>IF(AT178="","",VLOOKUP(AT178,'シフト記号表（勤務時間帯）'!$C$6:$K$35,9,FALSE))</f>
        <v/>
      </c>
      <c r="AU179" s="462" t="str">
        <f>IF(AU178="","",VLOOKUP(AU178,'シフト記号表（勤務時間帯）'!$C$6:$K$35,9,FALSE))</f>
        <v/>
      </c>
      <c r="AV179" s="463" t="str">
        <f>IF(AV178="","",VLOOKUP(AV178,'シフト記号表（勤務時間帯）'!$C$6:$K$35,9,FALSE))</f>
        <v/>
      </c>
      <c r="AW179" s="463" t="str">
        <f>IF(AW178="","",VLOOKUP(AW178,'シフト記号表（勤務時間帯）'!$C$6:$K$35,9,FALSE))</f>
        <v/>
      </c>
      <c r="AX179" s="1139">
        <f>IF($BB$3="４週",SUM(S179:AT179),IF($BB$3="暦月",SUM(S179:AW179),""))</f>
        <v>0</v>
      </c>
      <c r="AY179" s="1140"/>
      <c r="AZ179" s="1141">
        <f>IF($BB$3="４週",AX179/4,IF($BB$3="暦月",'【標準様式1】勤務形態一覧（100名）'!AX179/('【標準様式1】勤務形態一覧（100名）'!$BB$8/7),""))</f>
        <v>0</v>
      </c>
      <c r="BA179" s="1142"/>
      <c r="BB179" s="1132"/>
      <c r="BC179" s="1093"/>
      <c r="BD179" s="1093"/>
      <c r="BE179" s="1093"/>
      <c r="BF179" s="1094"/>
    </row>
    <row r="180" spans="2:58" ht="20.25" customHeight="1" x14ac:dyDescent="0.3">
      <c r="B180" s="1176"/>
      <c r="C180" s="1184"/>
      <c r="D180" s="1185"/>
      <c r="E180" s="1186"/>
      <c r="F180" s="515">
        <f>C178</f>
        <v>0</v>
      </c>
      <c r="G180" s="1084"/>
      <c r="H180" s="1088"/>
      <c r="I180" s="1086"/>
      <c r="J180" s="1086"/>
      <c r="K180" s="1087"/>
      <c r="L180" s="1095"/>
      <c r="M180" s="1096"/>
      <c r="N180" s="1096"/>
      <c r="O180" s="1097"/>
      <c r="P180" s="1173" t="s">
        <v>217</v>
      </c>
      <c r="Q180" s="1174"/>
      <c r="R180" s="1175"/>
      <c r="S180" s="466" t="str">
        <f>IF(S178="","",VLOOKUP(S178,'シフト記号表（勤務時間帯）'!$C$6:$U$35,19,FALSE))</f>
        <v/>
      </c>
      <c r="T180" s="467" t="str">
        <f>IF(T178="","",VLOOKUP(T178,'シフト記号表（勤務時間帯）'!$C$6:$U$35,19,FALSE))</f>
        <v/>
      </c>
      <c r="U180" s="467" t="str">
        <f>IF(U178="","",VLOOKUP(U178,'シフト記号表（勤務時間帯）'!$C$6:$U$35,19,FALSE))</f>
        <v/>
      </c>
      <c r="V180" s="467" t="str">
        <f>IF(V178="","",VLOOKUP(V178,'シフト記号表（勤務時間帯）'!$C$6:$U$35,19,FALSE))</f>
        <v/>
      </c>
      <c r="W180" s="467" t="str">
        <f>IF(W178="","",VLOOKUP(W178,'シフト記号表（勤務時間帯）'!$C$6:$U$35,19,FALSE))</f>
        <v/>
      </c>
      <c r="X180" s="467" t="str">
        <f>IF(X178="","",VLOOKUP(X178,'シフト記号表（勤務時間帯）'!$C$6:$U$35,19,FALSE))</f>
        <v/>
      </c>
      <c r="Y180" s="468" t="str">
        <f>IF(Y178="","",VLOOKUP(Y178,'シフト記号表（勤務時間帯）'!$C$6:$U$35,19,FALSE))</f>
        <v/>
      </c>
      <c r="Z180" s="466" t="str">
        <f>IF(Z178="","",VLOOKUP(Z178,'シフト記号表（勤務時間帯）'!$C$6:$U$35,19,FALSE))</f>
        <v/>
      </c>
      <c r="AA180" s="467" t="str">
        <f>IF(AA178="","",VLOOKUP(AA178,'シフト記号表（勤務時間帯）'!$C$6:$U$35,19,FALSE))</f>
        <v/>
      </c>
      <c r="AB180" s="467" t="str">
        <f>IF(AB178="","",VLOOKUP(AB178,'シフト記号表（勤務時間帯）'!$C$6:$U$35,19,FALSE))</f>
        <v/>
      </c>
      <c r="AC180" s="467" t="str">
        <f>IF(AC178="","",VLOOKUP(AC178,'シフト記号表（勤務時間帯）'!$C$6:$U$35,19,FALSE))</f>
        <v/>
      </c>
      <c r="AD180" s="467" t="str">
        <f>IF(AD178="","",VLOOKUP(AD178,'シフト記号表（勤務時間帯）'!$C$6:$U$35,19,FALSE))</f>
        <v/>
      </c>
      <c r="AE180" s="467" t="str">
        <f>IF(AE178="","",VLOOKUP(AE178,'シフト記号表（勤務時間帯）'!$C$6:$U$35,19,FALSE))</f>
        <v/>
      </c>
      <c r="AF180" s="468" t="str">
        <f>IF(AF178="","",VLOOKUP(AF178,'シフト記号表（勤務時間帯）'!$C$6:$U$35,19,FALSE))</f>
        <v/>
      </c>
      <c r="AG180" s="466" t="str">
        <f>IF(AG178="","",VLOOKUP(AG178,'シフト記号表（勤務時間帯）'!$C$6:$U$35,19,FALSE))</f>
        <v/>
      </c>
      <c r="AH180" s="467" t="str">
        <f>IF(AH178="","",VLOOKUP(AH178,'シフト記号表（勤務時間帯）'!$C$6:$U$35,19,FALSE))</f>
        <v/>
      </c>
      <c r="AI180" s="467" t="str">
        <f>IF(AI178="","",VLOOKUP(AI178,'シフト記号表（勤務時間帯）'!$C$6:$U$35,19,FALSE))</f>
        <v/>
      </c>
      <c r="AJ180" s="467" t="str">
        <f>IF(AJ178="","",VLOOKUP(AJ178,'シフト記号表（勤務時間帯）'!$C$6:$U$35,19,FALSE))</f>
        <v/>
      </c>
      <c r="AK180" s="467" t="str">
        <f>IF(AK178="","",VLOOKUP(AK178,'シフト記号表（勤務時間帯）'!$C$6:$U$35,19,FALSE))</f>
        <v/>
      </c>
      <c r="AL180" s="467" t="str">
        <f>IF(AL178="","",VLOOKUP(AL178,'シフト記号表（勤務時間帯）'!$C$6:$U$35,19,FALSE))</f>
        <v/>
      </c>
      <c r="AM180" s="468" t="str">
        <f>IF(AM178="","",VLOOKUP(AM178,'シフト記号表（勤務時間帯）'!$C$6:$U$35,19,FALSE))</f>
        <v/>
      </c>
      <c r="AN180" s="466" t="str">
        <f>IF(AN178="","",VLOOKUP(AN178,'シフト記号表（勤務時間帯）'!$C$6:$U$35,19,FALSE))</f>
        <v/>
      </c>
      <c r="AO180" s="467" t="str">
        <f>IF(AO178="","",VLOOKUP(AO178,'シフト記号表（勤務時間帯）'!$C$6:$U$35,19,FALSE))</f>
        <v/>
      </c>
      <c r="AP180" s="467" t="str">
        <f>IF(AP178="","",VLOOKUP(AP178,'シフト記号表（勤務時間帯）'!$C$6:$U$35,19,FALSE))</f>
        <v/>
      </c>
      <c r="AQ180" s="467" t="str">
        <f>IF(AQ178="","",VLOOKUP(AQ178,'シフト記号表（勤務時間帯）'!$C$6:$U$35,19,FALSE))</f>
        <v/>
      </c>
      <c r="AR180" s="467" t="str">
        <f>IF(AR178="","",VLOOKUP(AR178,'シフト記号表（勤務時間帯）'!$C$6:$U$35,19,FALSE))</f>
        <v/>
      </c>
      <c r="AS180" s="467" t="str">
        <f>IF(AS178="","",VLOOKUP(AS178,'シフト記号表（勤務時間帯）'!$C$6:$U$35,19,FALSE))</f>
        <v/>
      </c>
      <c r="AT180" s="468" t="str">
        <f>IF(AT178="","",VLOOKUP(AT178,'シフト記号表（勤務時間帯）'!$C$6:$U$35,19,FALSE))</f>
        <v/>
      </c>
      <c r="AU180" s="466" t="str">
        <f>IF(AU178="","",VLOOKUP(AU178,'シフト記号表（勤務時間帯）'!$C$6:$U$35,19,FALSE))</f>
        <v/>
      </c>
      <c r="AV180" s="467" t="str">
        <f>IF(AV178="","",VLOOKUP(AV178,'シフト記号表（勤務時間帯）'!$C$6:$U$35,19,FALSE))</f>
        <v/>
      </c>
      <c r="AW180" s="467" t="str">
        <f>IF(AW178="","",VLOOKUP(AW178,'シフト記号表（勤務時間帯）'!$C$6:$U$35,19,FALSE))</f>
        <v/>
      </c>
      <c r="AX180" s="1146">
        <f>IF($BB$3="４週",SUM(S180:AT180),IF($BB$3="暦月",SUM(S180:AW180),""))</f>
        <v>0</v>
      </c>
      <c r="AY180" s="1147"/>
      <c r="AZ180" s="1148">
        <f>IF($BB$3="４週",AX180/4,IF($BB$3="暦月",'【標準様式1】勤務形態一覧（100名）'!AX180/('【標準様式1】勤務形態一覧（100名）'!$BB$8/7),""))</f>
        <v>0</v>
      </c>
      <c r="BA180" s="1149"/>
      <c r="BB180" s="1192"/>
      <c r="BC180" s="1096"/>
      <c r="BD180" s="1096"/>
      <c r="BE180" s="1096"/>
      <c r="BF180" s="1097"/>
    </row>
    <row r="181" spans="2:58" ht="20.25" customHeight="1" x14ac:dyDescent="0.3">
      <c r="B181" s="1176">
        <f>B178+1</f>
        <v>54</v>
      </c>
      <c r="C181" s="1178"/>
      <c r="D181" s="1179"/>
      <c r="E181" s="1180"/>
      <c r="F181" s="469"/>
      <c r="G181" s="1082"/>
      <c r="H181" s="1085"/>
      <c r="I181" s="1086"/>
      <c r="J181" s="1086"/>
      <c r="K181" s="1087"/>
      <c r="L181" s="1089"/>
      <c r="M181" s="1090"/>
      <c r="N181" s="1090"/>
      <c r="O181" s="1091"/>
      <c r="P181" s="1098" t="s">
        <v>215</v>
      </c>
      <c r="Q181" s="1099"/>
      <c r="R181" s="1100"/>
      <c r="S181" s="512"/>
      <c r="T181" s="513"/>
      <c r="U181" s="513"/>
      <c r="V181" s="513"/>
      <c r="W181" s="513"/>
      <c r="X181" s="513"/>
      <c r="Y181" s="514"/>
      <c r="Z181" s="512"/>
      <c r="AA181" s="513"/>
      <c r="AB181" s="513"/>
      <c r="AC181" s="513"/>
      <c r="AD181" s="513"/>
      <c r="AE181" s="513"/>
      <c r="AF181" s="514"/>
      <c r="AG181" s="512"/>
      <c r="AH181" s="513"/>
      <c r="AI181" s="513"/>
      <c r="AJ181" s="513"/>
      <c r="AK181" s="513"/>
      <c r="AL181" s="513"/>
      <c r="AM181" s="514"/>
      <c r="AN181" s="512"/>
      <c r="AO181" s="513"/>
      <c r="AP181" s="513"/>
      <c r="AQ181" s="513"/>
      <c r="AR181" s="513"/>
      <c r="AS181" s="513"/>
      <c r="AT181" s="514"/>
      <c r="AU181" s="512"/>
      <c r="AV181" s="513"/>
      <c r="AW181" s="513"/>
      <c r="AX181" s="1295"/>
      <c r="AY181" s="1296"/>
      <c r="AZ181" s="1297"/>
      <c r="BA181" s="1298"/>
      <c r="BB181" s="1131"/>
      <c r="BC181" s="1090"/>
      <c r="BD181" s="1090"/>
      <c r="BE181" s="1090"/>
      <c r="BF181" s="1091"/>
    </row>
    <row r="182" spans="2:58" ht="20.25" customHeight="1" x14ac:dyDescent="0.3">
      <c r="B182" s="1176"/>
      <c r="C182" s="1181"/>
      <c r="D182" s="1182"/>
      <c r="E182" s="1183"/>
      <c r="F182" s="461"/>
      <c r="G182" s="1083"/>
      <c r="H182" s="1088"/>
      <c r="I182" s="1086"/>
      <c r="J182" s="1086"/>
      <c r="K182" s="1087"/>
      <c r="L182" s="1092"/>
      <c r="M182" s="1093"/>
      <c r="N182" s="1093"/>
      <c r="O182" s="1094"/>
      <c r="P182" s="1136" t="s">
        <v>216</v>
      </c>
      <c r="Q182" s="1137"/>
      <c r="R182" s="1138"/>
      <c r="S182" s="462" t="str">
        <f>IF(S181="","",VLOOKUP(S181,'シフト記号表（勤務時間帯）'!$C$6:$K$35,9,FALSE))</f>
        <v/>
      </c>
      <c r="T182" s="463" t="str">
        <f>IF(T181="","",VLOOKUP(T181,'シフト記号表（勤務時間帯）'!$C$6:$K$35,9,FALSE))</f>
        <v/>
      </c>
      <c r="U182" s="463" t="str">
        <f>IF(U181="","",VLOOKUP(U181,'シフト記号表（勤務時間帯）'!$C$6:$K$35,9,FALSE))</f>
        <v/>
      </c>
      <c r="V182" s="463" t="str">
        <f>IF(V181="","",VLOOKUP(V181,'シフト記号表（勤務時間帯）'!$C$6:$K$35,9,FALSE))</f>
        <v/>
      </c>
      <c r="W182" s="463" t="str">
        <f>IF(W181="","",VLOOKUP(W181,'シフト記号表（勤務時間帯）'!$C$6:$K$35,9,FALSE))</f>
        <v/>
      </c>
      <c r="X182" s="463" t="str">
        <f>IF(X181="","",VLOOKUP(X181,'シフト記号表（勤務時間帯）'!$C$6:$K$35,9,FALSE))</f>
        <v/>
      </c>
      <c r="Y182" s="464" t="str">
        <f>IF(Y181="","",VLOOKUP(Y181,'シフト記号表（勤務時間帯）'!$C$6:$K$35,9,FALSE))</f>
        <v/>
      </c>
      <c r="Z182" s="462" t="str">
        <f>IF(Z181="","",VLOOKUP(Z181,'シフト記号表（勤務時間帯）'!$C$6:$K$35,9,FALSE))</f>
        <v/>
      </c>
      <c r="AA182" s="463" t="str">
        <f>IF(AA181="","",VLOOKUP(AA181,'シフト記号表（勤務時間帯）'!$C$6:$K$35,9,FALSE))</f>
        <v/>
      </c>
      <c r="AB182" s="463" t="str">
        <f>IF(AB181="","",VLOOKUP(AB181,'シフト記号表（勤務時間帯）'!$C$6:$K$35,9,FALSE))</f>
        <v/>
      </c>
      <c r="AC182" s="463" t="str">
        <f>IF(AC181="","",VLOOKUP(AC181,'シフト記号表（勤務時間帯）'!$C$6:$K$35,9,FALSE))</f>
        <v/>
      </c>
      <c r="AD182" s="463" t="str">
        <f>IF(AD181="","",VLOOKUP(AD181,'シフト記号表（勤務時間帯）'!$C$6:$K$35,9,FALSE))</f>
        <v/>
      </c>
      <c r="AE182" s="463" t="str">
        <f>IF(AE181="","",VLOOKUP(AE181,'シフト記号表（勤務時間帯）'!$C$6:$K$35,9,FALSE))</f>
        <v/>
      </c>
      <c r="AF182" s="464" t="str">
        <f>IF(AF181="","",VLOOKUP(AF181,'シフト記号表（勤務時間帯）'!$C$6:$K$35,9,FALSE))</f>
        <v/>
      </c>
      <c r="AG182" s="462" t="str">
        <f>IF(AG181="","",VLOOKUP(AG181,'シフト記号表（勤務時間帯）'!$C$6:$K$35,9,FALSE))</f>
        <v/>
      </c>
      <c r="AH182" s="463" t="str">
        <f>IF(AH181="","",VLOOKUP(AH181,'シフト記号表（勤務時間帯）'!$C$6:$K$35,9,FALSE))</f>
        <v/>
      </c>
      <c r="AI182" s="463" t="str">
        <f>IF(AI181="","",VLOOKUP(AI181,'シフト記号表（勤務時間帯）'!$C$6:$K$35,9,FALSE))</f>
        <v/>
      </c>
      <c r="AJ182" s="463" t="str">
        <f>IF(AJ181="","",VLOOKUP(AJ181,'シフト記号表（勤務時間帯）'!$C$6:$K$35,9,FALSE))</f>
        <v/>
      </c>
      <c r="AK182" s="463" t="str">
        <f>IF(AK181="","",VLOOKUP(AK181,'シフト記号表（勤務時間帯）'!$C$6:$K$35,9,FALSE))</f>
        <v/>
      </c>
      <c r="AL182" s="463" t="str">
        <f>IF(AL181="","",VLOOKUP(AL181,'シフト記号表（勤務時間帯）'!$C$6:$K$35,9,FALSE))</f>
        <v/>
      </c>
      <c r="AM182" s="464" t="str">
        <f>IF(AM181="","",VLOOKUP(AM181,'シフト記号表（勤務時間帯）'!$C$6:$K$35,9,FALSE))</f>
        <v/>
      </c>
      <c r="AN182" s="462" t="str">
        <f>IF(AN181="","",VLOOKUP(AN181,'シフト記号表（勤務時間帯）'!$C$6:$K$35,9,FALSE))</f>
        <v/>
      </c>
      <c r="AO182" s="463" t="str">
        <f>IF(AO181="","",VLOOKUP(AO181,'シフト記号表（勤務時間帯）'!$C$6:$K$35,9,FALSE))</f>
        <v/>
      </c>
      <c r="AP182" s="463" t="str">
        <f>IF(AP181="","",VLOOKUP(AP181,'シフト記号表（勤務時間帯）'!$C$6:$K$35,9,FALSE))</f>
        <v/>
      </c>
      <c r="AQ182" s="463" t="str">
        <f>IF(AQ181="","",VLOOKUP(AQ181,'シフト記号表（勤務時間帯）'!$C$6:$K$35,9,FALSE))</f>
        <v/>
      </c>
      <c r="AR182" s="463" t="str">
        <f>IF(AR181="","",VLOOKUP(AR181,'シフト記号表（勤務時間帯）'!$C$6:$K$35,9,FALSE))</f>
        <v/>
      </c>
      <c r="AS182" s="463" t="str">
        <f>IF(AS181="","",VLOOKUP(AS181,'シフト記号表（勤務時間帯）'!$C$6:$K$35,9,FALSE))</f>
        <v/>
      </c>
      <c r="AT182" s="464" t="str">
        <f>IF(AT181="","",VLOOKUP(AT181,'シフト記号表（勤務時間帯）'!$C$6:$K$35,9,FALSE))</f>
        <v/>
      </c>
      <c r="AU182" s="462" t="str">
        <f>IF(AU181="","",VLOOKUP(AU181,'シフト記号表（勤務時間帯）'!$C$6:$K$35,9,FALSE))</f>
        <v/>
      </c>
      <c r="AV182" s="463" t="str">
        <f>IF(AV181="","",VLOOKUP(AV181,'シフト記号表（勤務時間帯）'!$C$6:$K$35,9,FALSE))</f>
        <v/>
      </c>
      <c r="AW182" s="463" t="str">
        <f>IF(AW181="","",VLOOKUP(AW181,'シフト記号表（勤務時間帯）'!$C$6:$K$35,9,FALSE))</f>
        <v/>
      </c>
      <c r="AX182" s="1139">
        <f>IF($BB$3="４週",SUM(S182:AT182),IF($BB$3="暦月",SUM(S182:AW182),""))</f>
        <v>0</v>
      </c>
      <c r="AY182" s="1140"/>
      <c r="AZ182" s="1141">
        <f>IF($BB$3="４週",AX182/4,IF($BB$3="暦月",'【標準様式1】勤務形態一覧（100名）'!AX182/('【標準様式1】勤務形態一覧（100名）'!$BB$8/7),""))</f>
        <v>0</v>
      </c>
      <c r="BA182" s="1142"/>
      <c r="BB182" s="1132"/>
      <c r="BC182" s="1093"/>
      <c r="BD182" s="1093"/>
      <c r="BE182" s="1093"/>
      <c r="BF182" s="1094"/>
    </row>
    <row r="183" spans="2:58" ht="20.25" customHeight="1" x14ac:dyDescent="0.3">
      <c r="B183" s="1176"/>
      <c r="C183" s="1184"/>
      <c r="D183" s="1185"/>
      <c r="E183" s="1186"/>
      <c r="F183" s="515">
        <f>C181</f>
        <v>0</v>
      </c>
      <c r="G183" s="1084"/>
      <c r="H183" s="1088"/>
      <c r="I183" s="1086"/>
      <c r="J183" s="1086"/>
      <c r="K183" s="1087"/>
      <c r="L183" s="1095"/>
      <c r="M183" s="1096"/>
      <c r="N183" s="1096"/>
      <c r="O183" s="1097"/>
      <c r="P183" s="1173" t="s">
        <v>217</v>
      </c>
      <c r="Q183" s="1174"/>
      <c r="R183" s="1175"/>
      <c r="S183" s="466" t="str">
        <f>IF(S181="","",VLOOKUP(S181,'シフト記号表（勤務時間帯）'!$C$6:$U$35,19,FALSE))</f>
        <v/>
      </c>
      <c r="T183" s="467" t="str">
        <f>IF(T181="","",VLOOKUP(T181,'シフト記号表（勤務時間帯）'!$C$6:$U$35,19,FALSE))</f>
        <v/>
      </c>
      <c r="U183" s="467" t="str">
        <f>IF(U181="","",VLOOKUP(U181,'シフト記号表（勤務時間帯）'!$C$6:$U$35,19,FALSE))</f>
        <v/>
      </c>
      <c r="V183" s="467" t="str">
        <f>IF(V181="","",VLOOKUP(V181,'シフト記号表（勤務時間帯）'!$C$6:$U$35,19,FALSE))</f>
        <v/>
      </c>
      <c r="W183" s="467" t="str">
        <f>IF(W181="","",VLOOKUP(W181,'シフト記号表（勤務時間帯）'!$C$6:$U$35,19,FALSE))</f>
        <v/>
      </c>
      <c r="X183" s="467" t="str">
        <f>IF(X181="","",VLOOKUP(X181,'シフト記号表（勤務時間帯）'!$C$6:$U$35,19,FALSE))</f>
        <v/>
      </c>
      <c r="Y183" s="468" t="str">
        <f>IF(Y181="","",VLOOKUP(Y181,'シフト記号表（勤務時間帯）'!$C$6:$U$35,19,FALSE))</f>
        <v/>
      </c>
      <c r="Z183" s="466" t="str">
        <f>IF(Z181="","",VLOOKUP(Z181,'シフト記号表（勤務時間帯）'!$C$6:$U$35,19,FALSE))</f>
        <v/>
      </c>
      <c r="AA183" s="467" t="str">
        <f>IF(AA181="","",VLOOKUP(AA181,'シフト記号表（勤務時間帯）'!$C$6:$U$35,19,FALSE))</f>
        <v/>
      </c>
      <c r="AB183" s="467" t="str">
        <f>IF(AB181="","",VLOOKUP(AB181,'シフト記号表（勤務時間帯）'!$C$6:$U$35,19,FALSE))</f>
        <v/>
      </c>
      <c r="AC183" s="467" t="str">
        <f>IF(AC181="","",VLOOKUP(AC181,'シフト記号表（勤務時間帯）'!$C$6:$U$35,19,FALSE))</f>
        <v/>
      </c>
      <c r="AD183" s="467" t="str">
        <f>IF(AD181="","",VLOOKUP(AD181,'シフト記号表（勤務時間帯）'!$C$6:$U$35,19,FALSE))</f>
        <v/>
      </c>
      <c r="AE183" s="467" t="str">
        <f>IF(AE181="","",VLOOKUP(AE181,'シフト記号表（勤務時間帯）'!$C$6:$U$35,19,FALSE))</f>
        <v/>
      </c>
      <c r="AF183" s="468" t="str">
        <f>IF(AF181="","",VLOOKUP(AF181,'シフト記号表（勤務時間帯）'!$C$6:$U$35,19,FALSE))</f>
        <v/>
      </c>
      <c r="AG183" s="466" t="str">
        <f>IF(AG181="","",VLOOKUP(AG181,'シフト記号表（勤務時間帯）'!$C$6:$U$35,19,FALSE))</f>
        <v/>
      </c>
      <c r="AH183" s="467" t="str">
        <f>IF(AH181="","",VLOOKUP(AH181,'シフト記号表（勤務時間帯）'!$C$6:$U$35,19,FALSE))</f>
        <v/>
      </c>
      <c r="AI183" s="467" t="str">
        <f>IF(AI181="","",VLOOKUP(AI181,'シフト記号表（勤務時間帯）'!$C$6:$U$35,19,FALSE))</f>
        <v/>
      </c>
      <c r="AJ183" s="467" t="str">
        <f>IF(AJ181="","",VLOOKUP(AJ181,'シフト記号表（勤務時間帯）'!$C$6:$U$35,19,FALSE))</f>
        <v/>
      </c>
      <c r="AK183" s="467" t="str">
        <f>IF(AK181="","",VLOOKUP(AK181,'シフト記号表（勤務時間帯）'!$C$6:$U$35,19,FALSE))</f>
        <v/>
      </c>
      <c r="AL183" s="467" t="str">
        <f>IF(AL181="","",VLOOKUP(AL181,'シフト記号表（勤務時間帯）'!$C$6:$U$35,19,FALSE))</f>
        <v/>
      </c>
      <c r="AM183" s="468" t="str">
        <f>IF(AM181="","",VLOOKUP(AM181,'シフト記号表（勤務時間帯）'!$C$6:$U$35,19,FALSE))</f>
        <v/>
      </c>
      <c r="AN183" s="466" t="str">
        <f>IF(AN181="","",VLOOKUP(AN181,'シフト記号表（勤務時間帯）'!$C$6:$U$35,19,FALSE))</f>
        <v/>
      </c>
      <c r="AO183" s="467" t="str">
        <f>IF(AO181="","",VLOOKUP(AO181,'シフト記号表（勤務時間帯）'!$C$6:$U$35,19,FALSE))</f>
        <v/>
      </c>
      <c r="AP183" s="467" t="str">
        <f>IF(AP181="","",VLOOKUP(AP181,'シフト記号表（勤務時間帯）'!$C$6:$U$35,19,FALSE))</f>
        <v/>
      </c>
      <c r="AQ183" s="467" t="str">
        <f>IF(AQ181="","",VLOOKUP(AQ181,'シフト記号表（勤務時間帯）'!$C$6:$U$35,19,FALSE))</f>
        <v/>
      </c>
      <c r="AR183" s="467" t="str">
        <f>IF(AR181="","",VLOOKUP(AR181,'シフト記号表（勤務時間帯）'!$C$6:$U$35,19,FALSE))</f>
        <v/>
      </c>
      <c r="AS183" s="467" t="str">
        <f>IF(AS181="","",VLOOKUP(AS181,'シフト記号表（勤務時間帯）'!$C$6:$U$35,19,FALSE))</f>
        <v/>
      </c>
      <c r="AT183" s="468" t="str">
        <f>IF(AT181="","",VLOOKUP(AT181,'シフト記号表（勤務時間帯）'!$C$6:$U$35,19,FALSE))</f>
        <v/>
      </c>
      <c r="AU183" s="466" t="str">
        <f>IF(AU181="","",VLOOKUP(AU181,'シフト記号表（勤務時間帯）'!$C$6:$U$35,19,FALSE))</f>
        <v/>
      </c>
      <c r="AV183" s="467" t="str">
        <f>IF(AV181="","",VLOOKUP(AV181,'シフト記号表（勤務時間帯）'!$C$6:$U$35,19,FALSE))</f>
        <v/>
      </c>
      <c r="AW183" s="467" t="str">
        <f>IF(AW181="","",VLOOKUP(AW181,'シフト記号表（勤務時間帯）'!$C$6:$U$35,19,FALSE))</f>
        <v/>
      </c>
      <c r="AX183" s="1146">
        <f>IF($BB$3="４週",SUM(S183:AT183),IF($BB$3="暦月",SUM(S183:AW183),""))</f>
        <v>0</v>
      </c>
      <c r="AY183" s="1147"/>
      <c r="AZ183" s="1148">
        <f>IF($BB$3="４週",AX183/4,IF($BB$3="暦月",'【標準様式1】勤務形態一覧（100名）'!AX183/('【標準様式1】勤務形態一覧（100名）'!$BB$8/7),""))</f>
        <v>0</v>
      </c>
      <c r="BA183" s="1149"/>
      <c r="BB183" s="1192"/>
      <c r="BC183" s="1096"/>
      <c r="BD183" s="1096"/>
      <c r="BE183" s="1096"/>
      <c r="BF183" s="1097"/>
    </row>
    <row r="184" spans="2:58" ht="20.25" customHeight="1" x14ac:dyDescent="0.3">
      <c r="B184" s="1176">
        <f>B181+1</f>
        <v>55</v>
      </c>
      <c r="C184" s="1178"/>
      <c r="D184" s="1179"/>
      <c r="E184" s="1180"/>
      <c r="F184" s="469"/>
      <c r="G184" s="1082"/>
      <c r="H184" s="1085"/>
      <c r="I184" s="1086"/>
      <c r="J184" s="1086"/>
      <c r="K184" s="1087"/>
      <c r="L184" s="1089"/>
      <c r="M184" s="1090"/>
      <c r="N184" s="1090"/>
      <c r="O184" s="1091"/>
      <c r="P184" s="1098" t="s">
        <v>215</v>
      </c>
      <c r="Q184" s="1099"/>
      <c r="R184" s="1100"/>
      <c r="S184" s="512"/>
      <c r="T184" s="513"/>
      <c r="U184" s="513"/>
      <c r="V184" s="513"/>
      <c r="W184" s="513"/>
      <c r="X184" s="513"/>
      <c r="Y184" s="514"/>
      <c r="Z184" s="512"/>
      <c r="AA184" s="513"/>
      <c r="AB184" s="513"/>
      <c r="AC184" s="513"/>
      <c r="AD184" s="513"/>
      <c r="AE184" s="513"/>
      <c r="AF184" s="514"/>
      <c r="AG184" s="512"/>
      <c r="AH184" s="513"/>
      <c r="AI184" s="513"/>
      <c r="AJ184" s="513"/>
      <c r="AK184" s="513"/>
      <c r="AL184" s="513"/>
      <c r="AM184" s="514"/>
      <c r="AN184" s="512"/>
      <c r="AO184" s="513"/>
      <c r="AP184" s="513"/>
      <c r="AQ184" s="513"/>
      <c r="AR184" s="513"/>
      <c r="AS184" s="513"/>
      <c r="AT184" s="514"/>
      <c r="AU184" s="512"/>
      <c r="AV184" s="513"/>
      <c r="AW184" s="513"/>
      <c r="AX184" s="1295"/>
      <c r="AY184" s="1296"/>
      <c r="AZ184" s="1297"/>
      <c r="BA184" s="1298"/>
      <c r="BB184" s="1131"/>
      <c r="BC184" s="1090"/>
      <c r="BD184" s="1090"/>
      <c r="BE184" s="1090"/>
      <c r="BF184" s="1091"/>
    </row>
    <row r="185" spans="2:58" ht="20.25" customHeight="1" x14ac:dyDescent="0.3">
      <c r="B185" s="1176"/>
      <c r="C185" s="1181"/>
      <c r="D185" s="1182"/>
      <c r="E185" s="1183"/>
      <c r="F185" s="461"/>
      <c r="G185" s="1083"/>
      <c r="H185" s="1088"/>
      <c r="I185" s="1086"/>
      <c r="J185" s="1086"/>
      <c r="K185" s="1087"/>
      <c r="L185" s="1092"/>
      <c r="M185" s="1093"/>
      <c r="N185" s="1093"/>
      <c r="O185" s="1094"/>
      <c r="P185" s="1136" t="s">
        <v>216</v>
      </c>
      <c r="Q185" s="1137"/>
      <c r="R185" s="1138"/>
      <c r="S185" s="462" t="str">
        <f>IF(S184="","",VLOOKUP(S184,'シフト記号表（勤務時間帯）'!$C$6:$K$35,9,FALSE))</f>
        <v/>
      </c>
      <c r="T185" s="463" t="str">
        <f>IF(T184="","",VLOOKUP(T184,'シフト記号表（勤務時間帯）'!$C$6:$K$35,9,FALSE))</f>
        <v/>
      </c>
      <c r="U185" s="463" t="str">
        <f>IF(U184="","",VLOOKUP(U184,'シフト記号表（勤務時間帯）'!$C$6:$K$35,9,FALSE))</f>
        <v/>
      </c>
      <c r="V185" s="463" t="str">
        <f>IF(V184="","",VLOOKUP(V184,'シフト記号表（勤務時間帯）'!$C$6:$K$35,9,FALSE))</f>
        <v/>
      </c>
      <c r="W185" s="463" t="str">
        <f>IF(W184="","",VLOOKUP(W184,'シフト記号表（勤務時間帯）'!$C$6:$K$35,9,FALSE))</f>
        <v/>
      </c>
      <c r="X185" s="463" t="str">
        <f>IF(X184="","",VLOOKUP(X184,'シフト記号表（勤務時間帯）'!$C$6:$K$35,9,FALSE))</f>
        <v/>
      </c>
      <c r="Y185" s="464" t="str">
        <f>IF(Y184="","",VLOOKUP(Y184,'シフト記号表（勤務時間帯）'!$C$6:$K$35,9,FALSE))</f>
        <v/>
      </c>
      <c r="Z185" s="462" t="str">
        <f>IF(Z184="","",VLOOKUP(Z184,'シフト記号表（勤務時間帯）'!$C$6:$K$35,9,FALSE))</f>
        <v/>
      </c>
      <c r="AA185" s="463" t="str">
        <f>IF(AA184="","",VLOOKUP(AA184,'シフト記号表（勤務時間帯）'!$C$6:$K$35,9,FALSE))</f>
        <v/>
      </c>
      <c r="AB185" s="463" t="str">
        <f>IF(AB184="","",VLOOKUP(AB184,'シフト記号表（勤務時間帯）'!$C$6:$K$35,9,FALSE))</f>
        <v/>
      </c>
      <c r="AC185" s="463" t="str">
        <f>IF(AC184="","",VLOOKUP(AC184,'シフト記号表（勤務時間帯）'!$C$6:$K$35,9,FALSE))</f>
        <v/>
      </c>
      <c r="AD185" s="463" t="str">
        <f>IF(AD184="","",VLOOKUP(AD184,'シフト記号表（勤務時間帯）'!$C$6:$K$35,9,FALSE))</f>
        <v/>
      </c>
      <c r="AE185" s="463" t="str">
        <f>IF(AE184="","",VLOOKUP(AE184,'シフト記号表（勤務時間帯）'!$C$6:$K$35,9,FALSE))</f>
        <v/>
      </c>
      <c r="AF185" s="464" t="str">
        <f>IF(AF184="","",VLOOKUP(AF184,'シフト記号表（勤務時間帯）'!$C$6:$K$35,9,FALSE))</f>
        <v/>
      </c>
      <c r="AG185" s="462" t="str">
        <f>IF(AG184="","",VLOOKUP(AG184,'シフト記号表（勤務時間帯）'!$C$6:$K$35,9,FALSE))</f>
        <v/>
      </c>
      <c r="AH185" s="463" t="str">
        <f>IF(AH184="","",VLOOKUP(AH184,'シフト記号表（勤務時間帯）'!$C$6:$K$35,9,FALSE))</f>
        <v/>
      </c>
      <c r="AI185" s="463" t="str">
        <f>IF(AI184="","",VLOOKUP(AI184,'シフト記号表（勤務時間帯）'!$C$6:$K$35,9,FALSE))</f>
        <v/>
      </c>
      <c r="AJ185" s="463" t="str">
        <f>IF(AJ184="","",VLOOKUP(AJ184,'シフト記号表（勤務時間帯）'!$C$6:$K$35,9,FALSE))</f>
        <v/>
      </c>
      <c r="AK185" s="463" t="str">
        <f>IF(AK184="","",VLOOKUP(AK184,'シフト記号表（勤務時間帯）'!$C$6:$K$35,9,FALSE))</f>
        <v/>
      </c>
      <c r="AL185" s="463" t="str">
        <f>IF(AL184="","",VLOOKUP(AL184,'シフト記号表（勤務時間帯）'!$C$6:$K$35,9,FALSE))</f>
        <v/>
      </c>
      <c r="AM185" s="464" t="str">
        <f>IF(AM184="","",VLOOKUP(AM184,'シフト記号表（勤務時間帯）'!$C$6:$K$35,9,FALSE))</f>
        <v/>
      </c>
      <c r="AN185" s="462" t="str">
        <f>IF(AN184="","",VLOOKUP(AN184,'シフト記号表（勤務時間帯）'!$C$6:$K$35,9,FALSE))</f>
        <v/>
      </c>
      <c r="AO185" s="463" t="str">
        <f>IF(AO184="","",VLOOKUP(AO184,'シフト記号表（勤務時間帯）'!$C$6:$K$35,9,FALSE))</f>
        <v/>
      </c>
      <c r="AP185" s="463" t="str">
        <f>IF(AP184="","",VLOOKUP(AP184,'シフト記号表（勤務時間帯）'!$C$6:$K$35,9,FALSE))</f>
        <v/>
      </c>
      <c r="AQ185" s="463" t="str">
        <f>IF(AQ184="","",VLOOKUP(AQ184,'シフト記号表（勤務時間帯）'!$C$6:$K$35,9,FALSE))</f>
        <v/>
      </c>
      <c r="AR185" s="463" t="str">
        <f>IF(AR184="","",VLOOKUP(AR184,'シフト記号表（勤務時間帯）'!$C$6:$K$35,9,FALSE))</f>
        <v/>
      </c>
      <c r="AS185" s="463" t="str">
        <f>IF(AS184="","",VLOOKUP(AS184,'シフト記号表（勤務時間帯）'!$C$6:$K$35,9,FALSE))</f>
        <v/>
      </c>
      <c r="AT185" s="464" t="str">
        <f>IF(AT184="","",VLOOKUP(AT184,'シフト記号表（勤務時間帯）'!$C$6:$K$35,9,FALSE))</f>
        <v/>
      </c>
      <c r="AU185" s="462" t="str">
        <f>IF(AU184="","",VLOOKUP(AU184,'シフト記号表（勤務時間帯）'!$C$6:$K$35,9,FALSE))</f>
        <v/>
      </c>
      <c r="AV185" s="463" t="str">
        <f>IF(AV184="","",VLOOKUP(AV184,'シフト記号表（勤務時間帯）'!$C$6:$K$35,9,FALSE))</f>
        <v/>
      </c>
      <c r="AW185" s="463" t="str">
        <f>IF(AW184="","",VLOOKUP(AW184,'シフト記号表（勤務時間帯）'!$C$6:$K$35,9,FALSE))</f>
        <v/>
      </c>
      <c r="AX185" s="1139">
        <f>IF($BB$3="４週",SUM(S185:AT185),IF($BB$3="暦月",SUM(S185:AW185),""))</f>
        <v>0</v>
      </c>
      <c r="AY185" s="1140"/>
      <c r="AZ185" s="1141">
        <f>IF($BB$3="４週",AX185/4,IF($BB$3="暦月",'【標準様式1】勤務形態一覧（100名）'!AX185/('【標準様式1】勤務形態一覧（100名）'!$BB$8/7),""))</f>
        <v>0</v>
      </c>
      <c r="BA185" s="1142"/>
      <c r="BB185" s="1132"/>
      <c r="BC185" s="1093"/>
      <c r="BD185" s="1093"/>
      <c r="BE185" s="1093"/>
      <c r="BF185" s="1094"/>
    </row>
    <row r="186" spans="2:58" ht="20.25" customHeight="1" x14ac:dyDescent="0.3">
      <c r="B186" s="1176"/>
      <c r="C186" s="1184"/>
      <c r="D186" s="1185"/>
      <c r="E186" s="1186"/>
      <c r="F186" s="515">
        <f>C184</f>
        <v>0</v>
      </c>
      <c r="G186" s="1084"/>
      <c r="H186" s="1088"/>
      <c r="I186" s="1086"/>
      <c r="J186" s="1086"/>
      <c r="K186" s="1087"/>
      <c r="L186" s="1095"/>
      <c r="M186" s="1096"/>
      <c r="N186" s="1096"/>
      <c r="O186" s="1097"/>
      <c r="P186" s="1173" t="s">
        <v>217</v>
      </c>
      <c r="Q186" s="1174"/>
      <c r="R186" s="1175"/>
      <c r="S186" s="466" t="str">
        <f>IF(S184="","",VLOOKUP(S184,'シフト記号表（勤務時間帯）'!$C$6:$U$35,19,FALSE))</f>
        <v/>
      </c>
      <c r="T186" s="467" t="str">
        <f>IF(T184="","",VLOOKUP(T184,'シフト記号表（勤務時間帯）'!$C$6:$U$35,19,FALSE))</f>
        <v/>
      </c>
      <c r="U186" s="467" t="str">
        <f>IF(U184="","",VLOOKUP(U184,'シフト記号表（勤務時間帯）'!$C$6:$U$35,19,FALSE))</f>
        <v/>
      </c>
      <c r="V186" s="467" t="str">
        <f>IF(V184="","",VLOOKUP(V184,'シフト記号表（勤務時間帯）'!$C$6:$U$35,19,FALSE))</f>
        <v/>
      </c>
      <c r="W186" s="467" t="str">
        <f>IF(W184="","",VLOOKUP(W184,'シフト記号表（勤務時間帯）'!$C$6:$U$35,19,FALSE))</f>
        <v/>
      </c>
      <c r="X186" s="467" t="str">
        <f>IF(X184="","",VLOOKUP(X184,'シフト記号表（勤務時間帯）'!$C$6:$U$35,19,FALSE))</f>
        <v/>
      </c>
      <c r="Y186" s="468" t="str">
        <f>IF(Y184="","",VLOOKUP(Y184,'シフト記号表（勤務時間帯）'!$C$6:$U$35,19,FALSE))</f>
        <v/>
      </c>
      <c r="Z186" s="466" t="str">
        <f>IF(Z184="","",VLOOKUP(Z184,'シフト記号表（勤務時間帯）'!$C$6:$U$35,19,FALSE))</f>
        <v/>
      </c>
      <c r="AA186" s="467" t="str">
        <f>IF(AA184="","",VLOOKUP(AA184,'シフト記号表（勤務時間帯）'!$C$6:$U$35,19,FALSE))</f>
        <v/>
      </c>
      <c r="AB186" s="467" t="str">
        <f>IF(AB184="","",VLOOKUP(AB184,'シフト記号表（勤務時間帯）'!$C$6:$U$35,19,FALSE))</f>
        <v/>
      </c>
      <c r="AC186" s="467" t="str">
        <f>IF(AC184="","",VLOOKUP(AC184,'シフト記号表（勤務時間帯）'!$C$6:$U$35,19,FALSE))</f>
        <v/>
      </c>
      <c r="AD186" s="467" t="str">
        <f>IF(AD184="","",VLOOKUP(AD184,'シフト記号表（勤務時間帯）'!$C$6:$U$35,19,FALSE))</f>
        <v/>
      </c>
      <c r="AE186" s="467" t="str">
        <f>IF(AE184="","",VLOOKUP(AE184,'シフト記号表（勤務時間帯）'!$C$6:$U$35,19,FALSE))</f>
        <v/>
      </c>
      <c r="AF186" s="468" t="str">
        <f>IF(AF184="","",VLOOKUP(AF184,'シフト記号表（勤務時間帯）'!$C$6:$U$35,19,FALSE))</f>
        <v/>
      </c>
      <c r="AG186" s="466" t="str">
        <f>IF(AG184="","",VLOOKUP(AG184,'シフト記号表（勤務時間帯）'!$C$6:$U$35,19,FALSE))</f>
        <v/>
      </c>
      <c r="AH186" s="467" t="str">
        <f>IF(AH184="","",VLOOKUP(AH184,'シフト記号表（勤務時間帯）'!$C$6:$U$35,19,FALSE))</f>
        <v/>
      </c>
      <c r="AI186" s="467" t="str">
        <f>IF(AI184="","",VLOOKUP(AI184,'シフト記号表（勤務時間帯）'!$C$6:$U$35,19,FALSE))</f>
        <v/>
      </c>
      <c r="AJ186" s="467" t="str">
        <f>IF(AJ184="","",VLOOKUP(AJ184,'シフト記号表（勤務時間帯）'!$C$6:$U$35,19,FALSE))</f>
        <v/>
      </c>
      <c r="AK186" s="467" t="str">
        <f>IF(AK184="","",VLOOKUP(AK184,'シフト記号表（勤務時間帯）'!$C$6:$U$35,19,FALSE))</f>
        <v/>
      </c>
      <c r="AL186" s="467" t="str">
        <f>IF(AL184="","",VLOOKUP(AL184,'シフト記号表（勤務時間帯）'!$C$6:$U$35,19,FALSE))</f>
        <v/>
      </c>
      <c r="AM186" s="468" t="str">
        <f>IF(AM184="","",VLOOKUP(AM184,'シフト記号表（勤務時間帯）'!$C$6:$U$35,19,FALSE))</f>
        <v/>
      </c>
      <c r="AN186" s="466" t="str">
        <f>IF(AN184="","",VLOOKUP(AN184,'シフト記号表（勤務時間帯）'!$C$6:$U$35,19,FALSE))</f>
        <v/>
      </c>
      <c r="AO186" s="467" t="str">
        <f>IF(AO184="","",VLOOKUP(AO184,'シフト記号表（勤務時間帯）'!$C$6:$U$35,19,FALSE))</f>
        <v/>
      </c>
      <c r="AP186" s="467" t="str">
        <f>IF(AP184="","",VLOOKUP(AP184,'シフト記号表（勤務時間帯）'!$C$6:$U$35,19,FALSE))</f>
        <v/>
      </c>
      <c r="AQ186" s="467" t="str">
        <f>IF(AQ184="","",VLOOKUP(AQ184,'シフト記号表（勤務時間帯）'!$C$6:$U$35,19,FALSE))</f>
        <v/>
      </c>
      <c r="AR186" s="467" t="str">
        <f>IF(AR184="","",VLOOKUP(AR184,'シフト記号表（勤務時間帯）'!$C$6:$U$35,19,FALSE))</f>
        <v/>
      </c>
      <c r="AS186" s="467" t="str">
        <f>IF(AS184="","",VLOOKUP(AS184,'シフト記号表（勤務時間帯）'!$C$6:$U$35,19,FALSE))</f>
        <v/>
      </c>
      <c r="AT186" s="468" t="str">
        <f>IF(AT184="","",VLOOKUP(AT184,'シフト記号表（勤務時間帯）'!$C$6:$U$35,19,FALSE))</f>
        <v/>
      </c>
      <c r="AU186" s="466" t="str">
        <f>IF(AU184="","",VLOOKUP(AU184,'シフト記号表（勤務時間帯）'!$C$6:$U$35,19,FALSE))</f>
        <v/>
      </c>
      <c r="AV186" s="467" t="str">
        <f>IF(AV184="","",VLOOKUP(AV184,'シフト記号表（勤務時間帯）'!$C$6:$U$35,19,FALSE))</f>
        <v/>
      </c>
      <c r="AW186" s="467" t="str">
        <f>IF(AW184="","",VLOOKUP(AW184,'シフト記号表（勤務時間帯）'!$C$6:$U$35,19,FALSE))</f>
        <v/>
      </c>
      <c r="AX186" s="1146">
        <f>IF($BB$3="４週",SUM(S186:AT186),IF($BB$3="暦月",SUM(S186:AW186),""))</f>
        <v>0</v>
      </c>
      <c r="AY186" s="1147"/>
      <c r="AZ186" s="1148">
        <f>IF($BB$3="４週",AX186/4,IF($BB$3="暦月",'【標準様式1】勤務形態一覧（100名）'!AX186/('【標準様式1】勤務形態一覧（100名）'!$BB$8/7),""))</f>
        <v>0</v>
      </c>
      <c r="BA186" s="1149"/>
      <c r="BB186" s="1192"/>
      <c r="BC186" s="1096"/>
      <c r="BD186" s="1096"/>
      <c r="BE186" s="1096"/>
      <c r="BF186" s="1097"/>
    </row>
    <row r="187" spans="2:58" ht="20.25" customHeight="1" x14ac:dyDescent="0.3">
      <c r="B187" s="1176">
        <f>B184+1</f>
        <v>56</v>
      </c>
      <c r="C187" s="1178"/>
      <c r="D187" s="1179"/>
      <c r="E187" s="1180"/>
      <c r="F187" s="469"/>
      <c r="G187" s="1082"/>
      <c r="H187" s="1085"/>
      <c r="I187" s="1086"/>
      <c r="J187" s="1086"/>
      <c r="K187" s="1087"/>
      <c r="L187" s="1089"/>
      <c r="M187" s="1090"/>
      <c r="N187" s="1090"/>
      <c r="O187" s="1091"/>
      <c r="P187" s="1098" t="s">
        <v>215</v>
      </c>
      <c r="Q187" s="1099"/>
      <c r="R187" s="1100"/>
      <c r="S187" s="512"/>
      <c r="T187" s="513"/>
      <c r="U187" s="513"/>
      <c r="V187" s="513"/>
      <c r="W187" s="513"/>
      <c r="X187" s="513"/>
      <c r="Y187" s="514"/>
      <c r="Z187" s="512"/>
      <c r="AA187" s="513"/>
      <c r="AB187" s="513"/>
      <c r="AC187" s="513"/>
      <c r="AD187" s="513"/>
      <c r="AE187" s="513"/>
      <c r="AF187" s="514"/>
      <c r="AG187" s="512"/>
      <c r="AH187" s="513"/>
      <c r="AI187" s="513"/>
      <c r="AJ187" s="513"/>
      <c r="AK187" s="513"/>
      <c r="AL187" s="513"/>
      <c r="AM187" s="514"/>
      <c r="AN187" s="512"/>
      <c r="AO187" s="513"/>
      <c r="AP187" s="513"/>
      <c r="AQ187" s="513"/>
      <c r="AR187" s="513"/>
      <c r="AS187" s="513"/>
      <c r="AT187" s="514"/>
      <c r="AU187" s="512"/>
      <c r="AV187" s="513"/>
      <c r="AW187" s="513"/>
      <c r="AX187" s="1295"/>
      <c r="AY187" s="1296"/>
      <c r="AZ187" s="1297"/>
      <c r="BA187" s="1298"/>
      <c r="BB187" s="1131"/>
      <c r="BC187" s="1090"/>
      <c r="BD187" s="1090"/>
      <c r="BE187" s="1090"/>
      <c r="BF187" s="1091"/>
    </row>
    <row r="188" spans="2:58" ht="20.25" customHeight="1" x14ac:dyDescent="0.3">
      <c r="B188" s="1176"/>
      <c r="C188" s="1181"/>
      <c r="D188" s="1182"/>
      <c r="E188" s="1183"/>
      <c r="F188" s="461"/>
      <c r="G188" s="1083"/>
      <c r="H188" s="1088"/>
      <c r="I188" s="1086"/>
      <c r="J188" s="1086"/>
      <c r="K188" s="1087"/>
      <c r="L188" s="1092"/>
      <c r="M188" s="1093"/>
      <c r="N188" s="1093"/>
      <c r="O188" s="1094"/>
      <c r="P188" s="1136" t="s">
        <v>216</v>
      </c>
      <c r="Q188" s="1137"/>
      <c r="R188" s="1138"/>
      <c r="S188" s="462" t="str">
        <f>IF(S187="","",VLOOKUP(S187,'シフト記号表（勤務時間帯）'!$C$6:$K$35,9,FALSE))</f>
        <v/>
      </c>
      <c r="T188" s="463" t="str">
        <f>IF(T187="","",VLOOKUP(T187,'シフト記号表（勤務時間帯）'!$C$6:$K$35,9,FALSE))</f>
        <v/>
      </c>
      <c r="U188" s="463" t="str">
        <f>IF(U187="","",VLOOKUP(U187,'シフト記号表（勤務時間帯）'!$C$6:$K$35,9,FALSE))</f>
        <v/>
      </c>
      <c r="V188" s="463" t="str">
        <f>IF(V187="","",VLOOKUP(V187,'シフト記号表（勤務時間帯）'!$C$6:$K$35,9,FALSE))</f>
        <v/>
      </c>
      <c r="W188" s="463" t="str">
        <f>IF(W187="","",VLOOKUP(W187,'シフト記号表（勤務時間帯）'!$C$6:$K$35,9,FALSE))</f>
        <v/>
      </c>
      <c r="X188" s="463" t="str">
        <f>IF(X187="","",VLOOKUP(X187,'シフト記号表（勤務時間帯）'!$C$6:$K$35,9,FALSE))</f>
        <v/>
      </c>
      <c r="Y188" s="464" t="str">
        <f>IF(Y187="","",VLOOKUP(Y187,'シフト記号表（勤務時間帯）'!$C$6:$K$35,9,FALSE))</f>
        <v/>
      </c>
      <c r="Z188" s="462" t="str">
        <f>IF(Z187="","",VLOOKUP(Z187,'シフト記号表（勤務時間帯）'!$C$6:$K$35,9,FALSE))</f>
        <v/>
      </c>
      <c r="AA188" s="463" t="str">
        <f>IF(AA187="","",VLOOKUP(AA187,'シフト記号表（勤務時間帯）'!$C$6:$K$35,9,FALSE))</f>
        <v/>
      </c>
      <c r="AB188" s="463" t="str">
        <f>IF(AB187="","",VLOOKUP(AB187,'シフト記号表（勤務時間帯）'!$C$6:$K$35,9,FALSE))</f>
        <v/>
      </c>
      <c r="AC188" s="463" t="str">
        <f>IF(AC187="","",VLOOKUP(AC187,'シフト記号表（勤務時間帯）'!$C$6:$K$35,9,FALSE))</f>
        <v/>
      </c>
      <c r="AD188" s="463" t="str">
        <f>IF(AD187="","",VLOOKUP(AD187,'シフト記号表（勤務時間帯）'!$C$6:$K$35,9,FALSE))</f>
        <v/>
      </c>
      <c r="AE188" s="463" t="str">
        <f>IF(AE187="","",VLOOKUP(AE187,'シフト記号表（勤務時間帯）'!$C$6:$K$35,9,FALSE))</f>
        <v/>
      </c>
      <c r="AF188" s="464" t="str">
        <f>IF(AF187="","",VLOOKUP(AF187,'シフト記号表（勤務時間帯）'!$C$6:$K$35,9,FALSE))</f>
        <v/>
      </c>
      <c r="AG188" s="462" t="str">
        <f>IF(AG187="","",VLOOKUP(AG187,'シフト記号表（勤務時間帯）'!$C$6:$K$35,9,FALSE))</f>
        <v/>
      </c>
      <c r="AH188" s="463" t="str">
        <f>IF(AH187="","",VLOOKUP(AH187,'シフト記号表（勤務時間帯）'!$C$6:$K$35,9,FALSE))</f>
        <v/>
      </c>
      <c r="AI188" s="463" t="str">
        <f>IF(AI187="","",VLOOKUP(AI187,'シフト記号表（勤務時間帯）'!$C$6:$K$35,9,FALSE))</f>
        <v/>
      </c>
      <c r="AJ188" s="463" t="str">
        <f>IF(AJ187="","",VLOOKUP(AJ187,'シフト記号表（勤務時間帯）'!$C$6:$K$35,9,FALSE))</f>
        <v/>
      </c>
      <c r="AK188" s="463" t="str">
        <f>IF(AK187="","",VLOOKUP(AK187,'シフト記号表（勤務時間帯）'!$C$6:$K$35,9,FALSE))</f>
        <v/>
      </c>
      <c r="AL188" s="463" t="str">
        <f>IF(AL187="","",VLOOKUP(AL187,'シフト記号表（勤務時間帯）'!$C$6:$K$35,9,FALSE))</f>
        <v/>
      </c>
      <c r="AM188" s="464" t="str">
        <f>IF(AM187="","",VLOOKUP(AM187,'シフト記号表（勤務時間帯）'!$C$6:$K$35,9,FALSE))</f>
        <v/>
      </c>
      <c r="AN188" s="462" t="str">
        <f>IF(AN187="","",VLOOKUP(AN187,'シフト記号表（勤務時間帯）'!$C$6:$K$35,9,FALSE))</f>
        <v/>
      </c>
      <c r="AO188" s="463" t="str">
        <f>IF(AO187="","",VLOOKUP(AO187,'シフト記号表（勤務時間帯）'!$C$6:$K$35,9,FALSE))</f>
        <v/>
      </c>
      <c r="AP188" s="463" t="str">
        <f>IF(AP187="","",VLOOKUP(AP187,'シフト記号表（勤務時間帯）'!$C$6:$K$35,9,FALSE))</f>
        <v/>
      </c>
      <c r="AQ188" s="463" t="str">
        <f>IF(AQ187="","",VLOOKUP(AQ187,'シフト記号表（勤務時間帯）'!$C$6:$K$35,9,FALSE))</f>
        <v/>
      </c>
      <c r="AR188" s="463" t="str">
        <f>IF(AR187="","",VLOOKUP(AR187,'シフト記号表（勤務時間帯）'!$C$6:$K$35,9,FALSE))</f>
        <v/>
      </c>
      <c r="AS188" s="463" t="str">
        <f>IF(AS187="","",VLOOKUP(AS187,'シフト記号表（勤務時間帯）'!$C$6:$K$35,9,FALSE))</f>
        <v/>
      </c>
      <c r="AT188" s="464" t="str">
        <f>IF(AT187="","",VLOOKUP(AT187,'シフト記号表（勤務時間帯）'!$C$6:$K$35,9,FALSE))</f>
        <v/>
      </c>
      <c r="AU188" s="462" t="str">
        <f>IF(AU187="","",VLOOKUP(AU187,'シフト記号表（勤務時間帯）'!$C$6:$K$35,9,FALSE))</f>
        <v/>
      </c>
      <c r="AV188" s="463" t="str">
        <f>IF(AV187="","",VLOOKUP(AV187,'シフト記号表（勤務時間帯）'!$C$6:$K$35,9,FALSE))</f>
        <v/>
      </c>
      <c r="AW188" s="463" t="str">
        <f>IF(AW187="","",VLOOKUP(AW187,'シフト記号表（勤務時間帯）'!$C$6:$K$35,9,FALSE))</f>
        <v/>
      </c>
      <c r="AX188" s="1139">
        <f>IF($BB$3="４週",SUM(S188:AT188),IF($BB$3="暦月",SUM(S188:AW188),""))</f>
        <v>0</v>
      </c>
      <c r="AY188" s="1140"/>
      <c r="AZ188" s="1141">
        <f>IF($BB$3="４週",AX188/4,IF($BB$3="暦月",'【標準様式1】勤務形態一覧（100名）'!AX188/('【標準様式1】勤務形態一覧（100名）'!$BB$8/7),""))</f>
        <v>0</v>
      </c>
      <c r="BA188" s="1142"/>
      <c r="BB188" s="1132"/>
      <c r="BC188" s="1093"/>
      <c r="BD188" s="1093"/>
      <c r="BE188" s="1093"/>
      <c r="BF188" s="1094"/>
    </row>
    <row r="189" spans="2:58" ht="20.25" customHeight="1" x14ac:dyDescent="0.3">
      <c r="B189" s="1176"/>
      <c r="C189" s="1184"/>
      <c r="D189" s="1185"/>
      <c r="E189" s="1186"/>
      <c r="F189" s="515">
        <f>C187</f>
        <v>0</v>
      </c>
      <c r="G189" s="1084"/>
      <c r="H189" s="1088"/>
      <c r="I189" s="1086"/>
      <c r="J189" s="1086"/>
      <c r="K189" s="1087"/>
      <c r="L189" s="1095"/>
      <c r="M189" s="1096"/>
      <c r="N189" s="1096"/>
      <c r="O189" s="1097"/>
      <c r="P189" s="1173" t="s">
        <v>217</v>
      </c>
      <c r="Q189" s="1174"/>
      <c r="R189" s="1175"/>
      <c r="S189" s="466" t="str">
        <f>IF(S187="","",VLOOKUP(S187,'シフト記号表（勤務時間帯）'!$C$6:$U$35,19,FALSE))</f>
        <v/>
      </c>
      <c r="T189" s="467" t="str">
        <f>IF(T187="","",VLOOKUP(T187,'シフト記号表（勤務時間帯）'!$C$6:$U$35,19,FALSE))</f>
        <v/>
      </c>
      <c r="U189" s="467" t="str">
        <f>IF(U187="","",VLOOKUP(U187,'シフト記号表（勤務時間帯）'!$C$6:$U$35,19,FALSE))</f>
        <v/>
      </c>
      <c r="V189" s="467" t="str">
        <f>IF(V187="","",VLOOKUP(V187,'シフト記号表（勤務時間帯）'!$C$6:$U$35,19,FALSE))</f>
        <v/>
      </c>
      <c r="W189" s="467" t="str">
        <f>IF(W187="","",VLOOKUP(W187,'シフト記号表（勤務時間帯）'!$C$6:$U$35,19,FALSE))</f>
        <v/>
      </c>
      <c r="X189" s="467" t="str">
        <f>IF(X187="","",VLOOKUP(X187,'シフト記号表（勤務時間帯）'!$C$6:$U$35,19,FALSE))</f>
        <v/>
      </c>
      <c r="Y189" s="468" t="str">
        <f>IF(Y187="","",VLOOKUP(Y187,'シフト記号表（勤務時間帯）'!$C$6:$U$35,19,FALSE))</f>
        <v/>
      </c>
      <c r="Z189" s="466" t="str">
        <f>IF(Z187="","",VLOOKUP(Z187,'シフト記号表（勤務時間帯）'!$C$6:$U$35,19,FALSE))</f>
        <v/>
      </c>
      <c r="AA189" s="467" t="str">
        <f>IF(AA187="","",VLOOKUP(AA187,'シフト記号表（勤務時間帯）'!$C$6:$U$35,19,FALSE))</f>
        <v/>
      </c>
      <c r="AB189" s="467" t="str">
        <f>IF(AB187="","",VLOOKUP(AB187,'シフト記号表（勤務時間帯）'!$C$6:$U$35,19,FALSE))</f>
        <v/>
      </c>
      <c r="AC189" s="467" t="str">
        <f>IF(AC187="","",VLOOKUP(AC187,'シフト記号表（勤務時間帯）'!$C$6:$U$35,19,FALSE))</f>
        <v/>
      </c>
      <c r="AD189" s="467" t="str">
        <f>IF(AD187="","",VLOOKUP(AD187,'シフト記号表（勤務時間帯）'!$C$6:$U$35,19,FALSE))</f>
        <v/>
      </c>
      <c r="AE189" s="467" t="str">
        <f>IF(AE187="","",VLOOKUP(AE187,'シフト記号表（勤務時間帯）'!$C$6:$U$35,19,FALSE))</f>
        <v/>
      </c>
      <c r="AF189" s="468" t="str">
        <f>IF(AF187="","",VLOOKUP(AF187,'シフト記号表（勤務時間帯）'!$C$6:$U$35,19,FALSE))</f>
        <v/>
      </c>
      <c r="AG189" s="466" t="str">
        <f>IF(AG187="","",VLOOKUP(AG187,'シフト記号表（勤務時間帯）'!$C$6:$U$35,19,FALSE))</f>
        <v/>
      </c>
      <c r="AH189" s="467" t="str">
        <f>IF(AH187="","",VLOOKUP(AH187,'シフト記号表（勤務時間帯）'!$C$6:$U$35,19,FALSE))</f>
        <v/>
      </c>
      <c r="AI189" s="467" t="str">
        <f>IF(AI187="","",VLOOKUP(AI187,'シフト記号表（勤務時間帯）'!$C$6:$U$35,19,FALSE))</f>
        <v/>
      </c>
      <c r="AJ189" s="467" t="str">
        <f>IF(AJ187="","",VLOOKUP(AJ187,'シフト記号表（勤務時間帯）'!$C$6:$U$35,19,FALSE))</f>
        <v/>
      </c>
      <c r="AK189" s="467" t="str">
        <f>IF(AK187="","",VLOOKUP(AK187,'シフト記号表（勤務時間帯）'!$C$6:$U$35,19,FALSE))</f>
        <v/>
      </c>
      <c r="AL189" s="467" t="str">
        <f>IF(AL187="","",VLOOKUP(AL187,'シフト記号表（勤務時間帯）'!$C$6:$U$35,19,FALSE))</f>
        <v/>
      </c>
      <c r="AM189" s="468" t="str">
        <f>IF(AM187="","",VLOOKUP(AM187,'シフト記号表（勤務時間帯）'!$C$6:$U$35,19,FALSE))</f>
        <v/>
      </c>
      <c r="AN189" s="466" t="str">
        <f>IF(AN187="","",VLOOKUP(AN187,'シフト記号表（勤務時間帯）'!$C$6:$U$35,19,FALSE))</f>
        <v/>
      </c>
      <c r="AO189" s="467" t="str">
        <f>IF(AO187="","",VLOOKUP(AO187,'シフト記号表（勤務時間帯）'!$C$6:$U$35,19,FALSE))</f>
        <v/>
      </c>
      <c r="AP189" s="467" t="str">
        <f>IF(AP187="","",VLOOKUP(AP187,'シフト記号表（勤務時間帯）'!$C$6:$U$35,19,FALSE))</f>
        <v/>
      </c>
      <c r="AQ189" s="467" t="str">
        <f>IF(AQ187="","",VLOOKUP(AQ187,'シフト記号表（勤務時間帯）'!$C$6:$U$35,19,FALSE))</f>
        <v/>
      </c>
      <c r="AR189" s="467" t="str">
        <f>IF(AR187="","",VLOOKUP(AR187,'シフト記号表（勤務時間帯）'!$C$6:$U$35,19,FALSE))</f>
        <v/>
      </c>
      <c r="AS189" s="467" t="str">
        <f>IF(AS187="","",VLOOKUP(AS187,'シフト記号表（勤務時間帯）'!$C$6:$U$35,19,FALSE))</f>
        <v/>
      </c>
      <c r="AT189" s="468" t="str">
        <f>IF(AT187="","",VLOOKUP(AT187,'シフト記号表（勤務時間帯）'!$C$6:$U$35,19,FALSE))</f>
        <v/>
      </c>
      <c r="AU189" s="466" t="str">
        <f>IF(AU187="","",VLOOKUP(AU187,'シフト記号表（勤務時間帯）'!$C$6:$U$35,19,FALSE))</f>
        <v/>
      </c>
      <c r="AV189" s="467" t="str">
        <f>IF(AV187="","",VLOOKUP(AV187,'シフト記号表（勤務時間帯）'!$C$6:$U$35,19,FALSE))</f>
        <v/>
      </c>
      <c r="AW189" s="467" t="str">
        <f>IF(AW187="","",VLOOKUP(AW187,'シフト記号表（勤務時間帯）'!$C$6:$U$35,19,FALSE))</f>
        <v/>
      </c>
      <c r="AX189" s="1146">
        <f>IF($BB$3="４週",SUM(S189:AT189),IF($BB$3="暦月",SUM(S189:AW189),""))</f>
        <v>0</v>
      </c>
      <c r="AY189" s="1147"/>
      <c r="AZ189" s="1148">
        <f>IF($BB$3="４週",AX189/4,IF($BB$3="暦月",'【標準様式1】勤務形態一覧（100名）'!AX189/('【標準様式1】勤務形態一覧（100名）'!$BB$8/7),""))</f>
        <v>0</v>
      </c>
      <c r="BA189" s="1149"/>
      <c r="BB189" s="1192"/>
      <c r="BC189" s="1096"/>
      <c r="BD189" s="1096"/>
      <c r="BE189" s="1096"/>
      <c r="BF189" s="1097"/>
    </row>
    <row r="190" spans="2:58" ht="20.25" customHeight="1" x14ac:dyDescent="0.3">
      <c r="B190" s="1176">
        <f>B187+1</f>
        <v>57</v>
      </c>
      <c r="C190" s="1178"/>
      <c r="D190" s="1179"/>
      <c r="E190" s="1180"/>
      <c r="F190" s="469"/>
      <c r="G190" s="1082"/>
      <c r="H190" s="1085"/>
      <c r="I190" s="1086"/>
      <c r="J190" s="1086"/>
      <c r="K190" s="1087"/>
      <c r="L190" s="1089"/>
      <c r="M190" s="1090"/>
      <c r="N190" s="1090"/>
      <c r="O190" s="1091"/>
      <c r="P190" s="1098" t="s">
        <v>215</v>
      </c>
      <c r="Q190" s="1099"/>
      <c r="R190" s="1100"/>
      <c r="S190" s="512"/>
      <c r="T190" s="513"/>
      <c r="U190" s="513"/>
      <c r="V190" s="513"/>
      <c r="W190" s="513"/>
      <c r="X190" s="513"/>
      <c r="Y190" s="514"/>
      <c r="Z190" s="512"/>
      <c r="AA190" s="513"/>
      <c r="AB190" s="513"/>
      <c r="AC190" s="513"/>
      <c r="AD190" s="513"/>
      <c r="AE190" s="513"/>
      <c r="AF190" s="514"/>
      <c r="AG190" s="512"/>
      <c r="AH190" s="513"/>
      <c r="AI190" s="513"/>
      <c r="AJ190" s="513"/>
      <c r="AK190" s="513"/>
      <c r="AL190" s="513"/>
      <c r="AM190" s="514"/>
      <c r="AN190" s="512"/>
      <c r="AO190" s="513"/>
      <c r="AP190" s="513"/>
      <c r="AQ190" s="513"/>
      <c r="AR190" s="513"/>
      <c r="AS190" s="513"/>
      <c r="AT190" s="514"/>
      <c r="AU190" s="512"/>
      <c r="AV190" s="513"/>
      <c r="AW190" s="513"/>
      <c r="AX190" s="1295"/>
      <c r="AY190" s="1296"/>
      <c r="AZ190" s="1297"/>
      <c r="BA190" s="1298"/>
      <c r="BB190" s="1131"/>
      <c r="BC190" s="1090"/>
      <c r="BD190" s="1090"/>
      <c r="BE190" s="1090"/>
      <c r="BF190" s="1091"/>
    </row>
    <row r="191" spans="2:58" ht="20.25" customHeight="1" x14ac:dyDescent="0.3">
      <c r="B191" s="1176"/>
      <c r="C191" s="1181"/>
      <c r="D191" s="1182"/>
      <c r="E191" s="1183"/>
      <c r="F191" s="461"/>
      <c r="G191" s="1083"/>
      <c r="H191" s="1088"/>
      <c r="I191" s="1086"/>
      <c r="J191" s="1086"/>
      <c r="K191" s="1087"/>
      <c r="L191" s="1092"/>
      <c r="M191" s="1093"/>
      <c r="N191" s="1093"/>
      <c r="O191" s="1094"/>
      <c r="P191" s="1136" t="s">
        <v>216</v>
      </c>
      <c r="Q191" s="1137"/>
      <c r="R191" s="1138"/>
      <c r="S191" s="462" t="str">
        <f>IF(S190="","",VLOOKUP(S190,'シフト記号表（勤務時間帯）'!$C$6:$K$35,9,FALSE))</f>
        <v/>
      </c>
      <c r="T191" s="463" t="str">
        <f>IF(T190="","",VLOOKUP(T190,'シフト記号表（勤務時間帯）'!$C$6:$K$35,9,FALSE))</f>
        <v/>
      </c>
      <c r="U191" s="463" t="str">
        <f>IF(U190="","",VLOOKUP(U190,'シフト記号表（勤務時間帯）'!$C$6:$K$35,9,FALSE))</f>
        <v/>
      </c>
      <c r="V191" s="463" t="str">
        <f>IF(V190="","",VLOOKUP(V190,'シフト記号表（勤務時間帯）'!$C$6:$K$35,9,FALSE))</f>
        <v/>
      </c>
      <c r="W191" s="463" t="str">
        <f>IF(W190="","",VLOOKUP(W190,'シフト記号表（勤務時間帯）'!$C$6:$K$35,9,FALSE))</f>
        <v/>
      </c>
      <c r="X191" s="463" t="str">
        <f>IF(X190="","",VLOOKUP(X190,'シフト記号表（勤務時間帯）'!$C$6:$K$35,9,FALSE))</f>
        <v/>
      </c>
      <c r="Y191" s="464" t="str">
        <f>IF(Y190="","",VLOOKUP(Y190,'シフト記号表（勤務時間帯）'!$C$6:$K$35,9,FALSE))</f>
        <v/>
      </c>
      <c r="Z191" s="462" t="str">
        <f>IF(Z190="","",VLOOKUP(Z190,'シフト記号表（勤務時間帯）'!$C$6:$K$35,9,FALSE))</f>
        <v/>
      </c>
      <c r="AA191" s="463" t="str">
        <f>IF(AA190="","",VLOOKUP(AA190,'シフト記号表（勤務時間帯）'!$C$6:$K$35,9,FALSE))</f>
        <v/>
      </c>
      <c r="AB191" s="463" t="str">
        <f>IF(AB190="","",VLOOKUP(AB190,'シフト記号表（勤務時間帯）'!$C$6:$K$35,9,FALSE))</f>
        <v/>
      </c>
      <c r="AC191" s="463" t="str">
        <f>IF(AC190="","",VLOOKUP(AC190,'シフト記号表（勤務時間帯）'!$C$6:$K$35,9,FALSE))</f>
        <v/>
      </c>
      <c r="AD191" s="463" t="str">
        <f>IF(AD190="","",VLOOKUP(AD190,'シフト記号表（勤務時間帯）'!$C$6:$K$35,9,FALSE))</f>
        <v/>
      </c>
      <c r="AE191" s="463" t="str">
        <f>IF(AE190="","",VLOOKUP(AE190,'シフト記号表（勤務時間帯）'!$C$6:$K$35,9,FALSE))</f>
        <v/>
      </c>
      <c r="AF191" s="464" t="str">
        <f>IF(AF190="","",VLOOKUP(AF190,'シフト記号表（勤務時間帯）'!$C$6:$K$35,9,FALSE))</f>
        <v/>
      </c>
      <c r="AG191" s="462" t="str">
        <f>IF(AG190="","",VLOOKUP(AG190,'シフト記号表（勤務時間帯）'!$C$6:$K$35,9,FALSE))</f>
        <v/>
      </c>
      <c r="AH191" s="463" t="str">
        <f>IF(AH190="","",VLOOKUP(AH190,'シフト記号表（勤務時間帯）'!$C$6:$K$35,9,FALSE))</f>
        <v/>
      </c>
      <c r="AI191" s="463" t="str">
        <f>IF(AI190="","",VLOOKUP(AI190,'シフト記号表（勤務時間帯）'!$C$6:$K$35,9,FALSE))</f>
        <v/>
      </c>
      <c r="AJ191" s="463" t="str">
        <f>IF(AJ190="","",VLOOKUP(AJ190,'シフト記号表（勤務時間帯）'!$C$6:$K$35,9,FALSE))</f>
        <v/>
      </c>
      <c r="AK191" s="463" t="str">
        <f>IF(AK190="","",VLOOKUP(AK190,'シフト記号表（勤務時間帯）'!$C$6:$K$35,9,FALSE))</f>
        <v/>
      </c>
      <c r="AL191" s="463" t="str">
        <f>IF(AL190="","",VLOOKUP(AL190,'シフト記号表（勤務時間帯）'!$C$6:$K$35,9,FALSE))</f>
        <v/>
      </c>
      <c r="AM191" s="464" t="str">
        <f>IF(AM190="","",VLOOKUP(AM190,'シフト記号表（勤務時間帯）'!$C$6:$K$35,9,FALSE))</f>
        <v/>
      </c>
      <c r="AN191" s="462" t="str">
        <f>IF(AN190="","",VLOOKUP(AN190,'シフト記号表（勤務時間帯）'!$C$6:$K$35,9,FALSE))</f>
        <v/>
      </c>
      <c r="AO191" s="463" t="str">
        <f>IF(AO190="","",VLOOKUP(AO190,'シフト記号表（勤務時間帯）'!$C$6:$K$35,9,FALSE))</f>
        <v/>
      </c>
      <c r="AP191" s="463" t="str">
        <f>IF(AP190="","",VLOOKUP(AP190,'シフト記号表（勤務時間帯）'!$C$6:$K$35,9,FALSE))</f>
        <v/>
      </c>
      <c r="AQ191" s="463" t="str">
        <f>IF(AQ190="","",VLOOKUP(AQ190,'シフト記号表（勤務時間帯）'!$C$6:$K$35,9,FALSE))</f>
        <v/>
      </c>
      <c r="AR191" s="463" t="str">
        <f>IF(AR190="","",VLOOKUP(AR190,'シフト記号表（勤務時間帯）'!$C$6:$K$35,9,FALSE))</f>
        <v/>
      </c>
      <c r="AS191" s="463" t="str">
        <f>IF(AS190="","",VLOOKUP(AS190,'シフト記号表（勤務時間帯）'!$C$6:$K$35,9,FALSE))</f>
        <v/>
      </c>
      <c r="AT191" s="464" t="str">
        <f>IF(AT190="","",VLOOKUP(AT190,'シフト記号表（勤務時間帯）'!$C$6:$K$35,9,FALSE))</f>
        <v/>
      </c>
      <c r="AU191" s="462" t="str">
        <f>IF(AU190="","",VLOOKUP(AU190,'シフト記号表（勤務時間帯）'!$C$6:$K$35,9,FALSE))</f>
        <v/>
      </c>
      <c r="AV191" s="463" t="str">
        <f>IF(AV190="","",VLOOKUP(AV190,'シフト記号表（勤務時間帯）'!$C$6:$K$35,9,FALSE))</f>
        <v/>
      </c>
      <c r="AW191" s="463" t="str">
        <f>IF(AW190="","",VLOOKUP(AW190,'シフト記号表（勤務時間帯）'!$C$6:$K$35,9,FALSE))</f>
        <v/>
      </c>
      <c r="AX191" s="1139">
        <f>IF($BB$3="４週",SUM(S191:AT191),IF($BB$3="暦月",SUM(S191:AW191),""))</f>
        <v>0</v>
      </c>
      <c r="AY191" s="1140"/>
      <c r="AZ191" s="1141">
        <f>IF($BB$3="４週",AX191/4,IF($BB$3="暦月",'【標準様式1】勤務形態一覧（100名）'!AX191/('【標準様式1】勤務形態一覧（100名）'!$BB$8/7),""))</f>
        <v>0</v>
      </c>
      <c r="BA191" s="1142"/>
      <c r="BB191" s="1132"/>
      <c r="BC191" s="1093"/>
      <c r="BD191" s="1093"/>
      <c r="BE191" s="1093"/>
      <c r="BF191" s="1094"/>
    </row>
    <row r="192" spans="2:58" ht="20.25" customHeight="1" x14ac:dyDescent="0.3">
      <c r="B192" s="1176"/>
      <c r="C192" s="1184"/>
      <c r="D192" s="1185"/>
      <c r="E192" s="1186"/>
      <c r="F192" s="515">
        <f>C190</f>
        <v>0</v>
      </c>
      <c r="G192" s="1084"/>
      <c r="H192" s="1088"/>
      <c r="I192" s="1086"/>
      <c r="J192" s="1086"/>
      <c r="K192" s="1087"/>
      <c r="L192" s="1095"/>
      <c r="M192" s="1096"/>
      <c r="N192" s="1096"/>
      <c r="O192" s="1097"/>
      <c r="P192" s="1173" t="s">
        <v>217</v>
      </c>
      <c r="Q192" s="1174"/>
      <c r="R192" s="1175"/>
      <c r="S192" s="466" t="str">
        <f>IF(S190="","",VLOOKUP(S190,'シフト記号表（勤務時間帯）'!$C$6:$U$35,19,FALSE))</f>
        <v/>
      </c>
      <c r="T192" s="467" t="str">
        <f>IF(T190="","",VLOOKUP(T190,'シフト記号表（勤務時間帯）'!$C$6:$U$35,19,FALSE))</f>
        <v/>
      </c>
      <c r="U192" s="467" t="str">
        <f>IF(U190="","",VLOOKUP(U190,'シフト記号表（勤務時間帯）'!$C$6:$U$35,19,FALSE))</f>
        <v/>
      </c>
      <c r="V192" s="467" t="str">
        <f>IF(V190="","",VLOOKUP(V190,'シフト記号表（勤務時間帯）'!$C$6:$U$35,19,FALSE))</f>
        <v/>
      </c>
      <c r="W192" s="467" t="str">
        <f>IF(W190="","",VLOOKUP(W190,'シフト記号表（勤務時間帯）'!$C$6:$U$35,19,FALSE))</f>
        <v/>
      </c>
      <c r="X192" s="467" t="str">
        <f>IF(X190="","",VLOOKUP(X190,'シフト記号表（勤務時間帯）'!$C$6:$U$35,19,FALSE))</f>
        <v/>
      </c>
      <c r="Y192" s="468" t="str">
        <f>IF(Y190="","",VLOOKUP(Y190,'シフト記号表（勤務時間帯）'!$C$6:$U$35,19,FALSE))</f>
        <v/>
      </c>
      <c r="Z192" s="466" t="str">
        <f>IF(Z190="","",VLOOKUP(Z190,'シフト記号表（勤務時間帯）'!$C$6:$U$35,19,FALSE))</f>
        <v/>
      </c>
      <c r="AA192" s="467" t="str">
        <f>IF(AA190="","",VLOOKUP(AA190,'シフト記号表（勤務時間帯）'!$C$6:$U$35,19,FALSE))</f>
        <v/>
      </c>
      <c r="AB192" s="467" t="str">
        <f>IF(AB190="","",VLOOKUP(AB190,'シフト記号表（勤務時間帯）'!$C$6:$U$35,19,FALSE))</f>
        <v/>
      </c>
      <c r="AC192" s="467" t="str">
        <f>IF(AC190="","",VLOOKUP(AC190,'シフト記号表（勤務時間帯）'!$C$6:$U$35,19,FALSE))</f>
        <v/>
      </c>
      <c r="AD192" s="467" t="str">
        <f>IF(AD190="","",VLOOKUP(AD190,'シフト記号表（勤務時間帯）'!$C$6:$U$35,19,FALSE))</f>
        <v/>
      </c>
      <c r="AE192" s="467" t="str">
        <f>IF(AE190="","",VLOOKUP(AE190,'シフト記号表（勤務時間帯）'!$C$6:$U$35,19,FALSE))</f>
        <v/>
      </c>
      <c r="AF192" s="468" t="str">
        <f>IF(AF190="","",VLOOKUP(AF190,'シフト記号表（勤務時間帯）'!$C$6:$U$35,19,FALSE))</f>
        <v/>
      </c>
      <c r="AG192" s="466" t="str">
        <f>IF(AG190="","",VLOOKUP(AG190,'シフト記号表（勤務時間帯）'!$C$6:$U$35,19,FALSE))</f>
        <v/>
      </c>
      <c r="AH192" s="467" t="str">
        <f>IF(AH190="","",VLOOKUP(AH190,'シフト記号表（勤務時間帯）'!$C$6:$U$35,19,FALSE))</f>
        <v/>
      </c>
      <c r="AI192" s="467" t="str">
        <f>IF(AI190="","",VLOOKUP(AI190,'シフト記号表（勤務時間帯）'!$C$6:$U$35,19,FALSE))</f>
        <v/>
      </c>
      <c r="AJ192" s="467" t="str">
        <f>IF(AJ190="","",VLOOKUP(AJ190,'シフト記号表（勤務時間帯）'!$C$6:$U$35,19,FALSE))</f>
        <v/>
      </c>
      <c r="AK192" s="467" t="str">
        <f>IF(AK190="","",VLOOKUP(AK190,'シフト記号表（勤務時間帯）'!$C$6:$U$35,19,FALSE))</f>
        <v/>
      </c>
      <c r="AL192" s="467" t="str">
        <f>IF(AL190="","",VLOOKUP(AL190,'シフト記号表（勤務時間帯）'!$C$6:$U$35,19,FALSE))</f>
        <v/>
      </c>
      <c r="AM192" s="468" t="str">
        <f>IF(AM190="","",VLOOKUP(AM190,'シフト記号表（勤務時間帯）'!$C$6:$U$35,19,FALSE))</f>
        <v/>
      </c>
      <c r="AN192" s="466" t="str">
        <f>IF(AN190="","",VLOOKUP(AN190,'シフト記号表（勤務時間帯）'!$C$6:$U$35,19,FALSE))</f>
        <v/>
      </c>
      <c r="AO192" s="467" t="str">
        <f>IF(AO190="","",VLOOKUP(AO190,'シフト記号表（勤務時間帯）'!$C$6:$U$35,19,FALSE))</f>
        <v/>
      </c>
      <c r="AP192" s="467" t="str">
        <f>IF(AP190="","",VLOOKUP(AP190,'シフト記号表（勤務時間帯）'!$C$6:$U$35,19,FALSE))</f>
        <v/>
      </c>
      <c r="AQ192" s="467" t="str">
        <f>IF(AQ190="","",VLOOKUP(AQ190,'シフト記号表（勤務時間帯）'!$C$6:$U$35,19,FALSE))</f>
        <v/>
      </c>
      <c r="AR192" s="467" t="str">
        <f>IF(AR190="","",VLOOKUP(AR190,'シフト記号表（勤務時間帯）'!$C$6:$U$35,19,FALSE))</f>
        <v/>
      </c>
      <c r="AS192" s="467" t="str">
        <f>IF(AS190="","",VLOOKUP(AS190,'シフト記号表（勤務時間帯）'!$C$6:$U$35,19,FALSE))</f>
        <v/>
      </c>
      <c r="AT192" s="468" t="str">
        <f>IF(AT190="","",VLOOKUP(AT190,'シフト記号表（勤務時間帯）'!$C$6:$U$35,19,FALSE))</f>
        <v/>
      </c>
      <c r="AU192" s="466" t="str">
        <f>IF(AU190="","",VLOOKUP(AU190,'シフト記号表（勤務時間帯）'!$C$6:$U$35,19,FALSE))</f>
        <v/>
      </c>
      <c r="AV192" s="467" t="str">
        <f>IF(AV190="","",VLOOKUP(AV190,'シフト記号表（勤務時間帯）'!$C$6:$U$35,19,FALSE))</f>
        <v/>
      </c>
      <c r="AW192" s="467" t="str">
        <f>IF(AW190="","",VLOOKUP(AW190,'シフト記号表（勤務時間帯）'!$C$6:$U$35,19,FALSE))</f>
        <v/>
      </c>
      <c r="AX192" s="1146">
        <f>IF($BB$3="４週",SUM(S192:AT192),IF($BB$3="暦月",SUM(S192:AW192),""))</f>
        <v>0</v>
      </c>
      <c r="AY192" s="1147"/>
      <c r="AZ192" s="1148">
        <f>IF($BB$3="４週",AX192/4,IF($BB$3="暦月",'【標準様式1】勤務形態一覧（100名）'!AX192/('【標準様式1】勤務形態一覧（100名）'!$BB$8/7),""))</f>
        <v>0</v>
      </c>
      <c r="BA192" s="1149"/>
      <c r="BB192" s="1192"/>
      <c r="BC192" s="1096"/>
      <c r="BD192" s="1096"/>
      <c r="BE192" s="1096"/>
      <c r="BF192" s="1097"/>
    </row>
    <row r="193" spans="2:58" ht="20.25" customHeight="1" x14ac:dyDescent="0.3">
      <c r="B193" s="1176">
        <f>B190+1</f>
        <v>58</v>
      </c>
      <c r="C193" s="1178"/>
      <c r="D193" s="1179"/>
      <c r="E193" s="1180"/>
      <c r="F193" s="469"/>
      <c r="G193" s="1082"/>
      <c r="H193" s="1085"/>
      <c r="I193" s="1086"/>
      <c r="J193" s="1086"/>
      <c r="K193" s="1087"/>
      <c r="L193" s="1089"/>
      <c r="M193" s="1090"/>
      <c r="N193" s="1090"/>
      <c r="O193" s="1091"/>
      <c r="P193" s="1098" t="s">
        <v>215</v>
      </c>
      <c r="Q193" s="1099"/>
      <c r="R193" s="1100"/>
      <c r="S193" s="512"/>
      <c r="T193" s="513"/>
      <c r="U193" s="513"/>
      <c r="V193" s="513"/>
      <c r="W193" s="513"/>
      <c r="X193" s="513"/>
      <c r="Y193" s="514"/>
      <c r="Z193" s="512"/>
      <c r="AA193" s="513"/>
      <c r="AB193" s="513"/>
      <c r="AC193" s="513"/>
      <c r="AD193" s="513"/>
      <c r="AE193" s="513"/>
      <c r="AF193" s="514"/>
      <c r="AG193" s="512"/>
      <c r="AH193" s="513"/>
      <c r="AI193" s="513"/>
      <c r="AJ193" s="513"/>
      <c r="AK193" s="513"/>
      <c r="AL193" s="513"/>
      <c r="AM193" s="514"/>
      <c r="AN193" s="512"/>
      <c r="AO193" s="513"/>
      <c r="AP193" s="513"/>
      <c r="AQ193" s="513"/>
      <c r="AR193" s="513"/>
      <c r="AS193" s="513"/>
      <c r="AT193" s="514"/>
      <c r="AU193" s="512"/>
      <c r="AV193" s="513"/>
      <c r="AW193" s="513"/>
      <c r="AX193" s="1295"/>
      <c r="AY193" s="1296"/>
      <c r="AZ193" s="1297"/>
      <c r="BA193" s="1298"/>
      <c r="BB193" s="1131"/>
      <c r="BC193" s="1090"/>
      <c r="BD193" s="1090"/>
      <c r="BE193" s="1090"/>
      <c r="BF193" s="1091"/>
    </row>
    <row r="194" spans="2:58" ht="20.25" customHeight="1" x14ac:dyDescent="0.3">
      <c r="B194" s="1176"/>
      <c r="C194" s="1181"/>
      <c r="D194" s="1182"/>
      <c r="E194" s="1183"/>
      <c r="F194" s="461"/>
      <c r="G194" s="1083"/>
      <c r="H194" s="1088"/>
      <c r="I194" s="1086"/>
      <c r="J194" s="1086"/>
      <c r="K194" s="1087"/>
      <c r="L194" s="1092"/>
      <c r="M194" s="1093"/>
      <c r="N194" s="1093"/>
      <c r="O194" s="1094"/>
      <c r="P194" s="1136" t="s">
        <v>216</v>
      </c>
      <c r="Q194" s="1137"/>
      <c r="R194" s="1138"/>
      <c r="S194" s="462" t="str">
        <f>IF(S193="","",VLOOKUP(S193,'シフト記号表（勤務時間帯）'!$C$6:$K$35,9,FALSE))</f>
        <v/>
      </c>
      <c r="T194" s="463" t="str">
        <f>IF(T193="","",VLOOKUP(T193,'シフト記号表（勤務時間帯）'!$C$6:$K$35,9,FALSE))</f>
        <v/>
      </c>
      <c r="U194" s="463" t="str">
        <f>IF(U193="","",VLOOKUP(U193,'シフト記号表（勤務時間帯）'!$C$6:$K$35,9,FALSE))</f>
        <v/>
      </c>
      <c r="V194" s="463" t="str">
        <f>IF(V193="","",VLOOKUP(V193,'シフト記号表（勤務時間帯）'!$C$6:$K$35,9,FALSE))</f>
        <v/>
      </c>
      <c r="W194" s="463" t="str">
        <f>IF(W193="","",VLOOKUP(W193,'シフト記号表（勤務時間帯）'!$C$6:$K$35,9,FALSE))</f>
        <v/>
      </c>
      <c r="X194" s="463" t="str">
        <f>IF(X193="","",VLOOKUP(X193,'シフト記号表（勤務時間帯）'!$C$6:$K$35,9,FALSE))</f>
        <v/>
      </c>
      <c r="Y194" s="464" t="str">
        <f>IF(Y193="","",VLOOKUP(Y193,'シフト記号表（勤務時間帯）'!$C$6:$K$35,9,FALSE))</f>
        <v/>
      </c>
      <c r="Z194" s="462" t="str">
        <f>IF(Z193="","",VLOOKUP(Z193,'シフト記号表（勤務時間帯）'!$C$6:$K$35,9,FALSE))</f>
        <v/>
      </c>
      <c r="AA194" s="463" t="str">
        <f>IF(AA193="","",VLOOKUP(AA193,'シフト記号表（勤務時間帯）'!$C$6:$K$35,9,FALSE))</f>
        <v/>
      </c>
      <c r="AB194" s="463" t="str">
        <f>IF(AB193="","",VLOOKUP(AB193,'シフト記号表（勤務時間帯）'!$C$6:$K$35,9,FALSE))</f>
        <v/>
      </c>
      <c r="AC194" s="463" t="str">
        <f>IF(AC193="","",VLOOKUP(AC193,'シフト記号表（勤務時間帯）'!$C$6:$K$35,9,FALSE))</f>
        <v/>
      </c>
      <c r="AD194" s="463" t="str">
        <f>IF(AD193="","",VLOOKUP(AD193,'シフト記号表（勤務時間帯）'!$C$6:$K$35,9,FALSE))</f>
        <v/>
      </c>
      <c r="AE194" s="463" t="str">
        <f>IF(AE193="","",VLOOKUP(AE193,'シフト記号表（勤務時間帯）'!$C$6:$K$35,9,FALSE))</f>
        <v/>
      </c>
      <c r="AF194" s="464" t="str">
        <f>IF(AF193="","",VLOOKUP(AF193,'シフト記号表（勤務時間帯）'!$C$6:$K$35,9,FALSE))</f>
        <v/>
      </c>
      <c r="AG194" s="462" t="str">
        <f>IF(AG193="","",VLOOKUP(AG193,'シフト記号表（勤務時間帯）'!$C$6:$K$35,9,FALSE))</f>
        <v/>
      </c>
      <c r="AH194" s="463" t="str">
        <f>IF(AH193="","",VLOOKUP(AH193,'シフト記号表（勤務時間帯）'!$C$6:$K$35,9,FALSE))</f>
        <v/>
      </c>
      <c r="AI194" s="463" t="str">
        <f>IF(AI193="","",VLOOKUP(AI193,'シフト記号表（勤務時間帯）'!$C$6:$K$35,9,FALSE))</f>
        <v/>
      </c>
      <c r="AJ194" s="463" t="str">
        <f>IF(AJ193="","",VLOOKUP(AJ193,'シフト記号表（勤務時間帯）'!$C$6:$K$35,9,FALSE))</f>
        <v/>
      </c>
      <c r="AK194" s="463" t="str">
        <f>IF(AK193="","",VLOOKUP(AK193,'シフト記号表（勤務時間帯）'!$C$6:$K$35,9,FALSE))</f>
        <v/>
      </c>
      <c r="AL194" s="463" t="str">
        <f>IF(AL193="","",VLOOKUP(AL193,'シフト記号表（勤務時間帯）'!$C$6:$K$35,9,FALSE))</f>
        <v/>
      </c>
      <c r="AM194" s="464" t="str">
        <f>IF(AM193="","",VLOOKUP(AM193,'シフト記号表（勤務時間帯）'!$C$6:$K$35,9,FALSE))</f>
        <v/>
      </c>
      <c r="AN194" s="462" t="str">
        <f>IF(AN193="","",VLOOKUP(AN193,'シフト記号表（勤務時間帯）'!$C$6:$K$35,9,FALSE))</f>
        <v/>
      </c>
      <c r="AO194" s="463" t="str">
        <f>IF(AO193="","",VLOOKUP(AO193,'シフト記号表（勤務時間帯）'!$C$6:$K$35,9,FALSE))</f>
        <v/>
      </c>
      <c r="AP194" s="463" t="str">
        <f>IF(AP193="","",VLOOKUP(AP193,'シフト記号表（勤務時間帯）'!$C$6:$K$35,9,FALSE))</f>
        <v/>
      </c>
      <c r="AQ194" s="463" t="str">
        <f>IF(AQ193="","",VLOOKUP(AQ193,'シフト記号表（勤務時間帯）'!$C$6:$K$35,9,FALSE))</f>
        <v/>
      </c>
      <c r="AR194" s="463" t="str">
        <f>IF(AR193="","",VLOOKUP(AR193,'シフト記号表（勤務時間帯）'!$C$6:$K$35,9,FALSE))</f>
        <v/>
      </c>
      <c r="AS194" s="463" t="str">
        <f>IF(AS193="","",VLOOKUP(AS193,'シフト記号表（勤務時間帯）'!$C$6:$K$35,9,FALSE))</f>
        <v/>
      </c>
      <c r="AT194" s="464" t="str">
        <f>IF(AT193="","",VLOOKUP(AT193,'シフト記号表（勤務時間帯）'!$C$6:$K$35,9,FALSE))</f>
        <v/>
      </c>
      <c r="AU194" s="462" t="str">
        <f>IF(AU193="","",VLOOKUP(AU193,'シフト記号表（勤務時間帯）'!$C$6:$K$35,9,FALSE))</f>
        <v/>
      </c>
      <c r="AV194" s="463" t="str">
        <f>IF(AV193="","",VLOOKUP(AV193,'シフト記号表（勤務時間帯）'!$C$6:$K$35,9,FALSE))</f>
        <v/>
      </c>
      <c r="AW194" s="463" t="str">
        <f>IF(AW193="","",VLOOKUP(AW193,'シフト記号表（勤務時間帯）'!$C$6:$K$35,9,FALSE))</f>
        <v/>
      </c>
      <c r="AX194" s="1139">
        <f>IF($BB$3="４週",SUM(S194:AT194),IF($BB$3="暦月",SUM(S194:AW194),""))</f>
        <v>0</v>
      </c>
      <c r="AY194" s="1140"/>
      <c r="AZ194" s="1141">
        <f>IF($BB$3="４週",AX194/4,IF($BB$3="暦月",'【標準様式1】勤務形態一覧（100名）'!AX194/('【標準様式1】勤務形態一覧（100名）'!$BB$8/7),""))</f>
        <v>0</v>
      </c>
      <c r="BA194" s="1142"/>
      <c r="BB194" s="1132"/>
      <c r="BC194" s="1093"/>
      <c r="BD194" s="1093"/>
      <c r="BE194" s="1093"/>
      <c r="BF194" s="1094"/>
    </row>
    <row r="195" spans="2:58" ht="20.25" customHeight="1" x14ac:dyDescent="0.3">
      <c r="B195" s="1176"/>
      <c r="C195" s="1184"/>
      <c r="D195" s="1185"/>
      <c r="E195" s="1186"/>
      <c r="F195" s="515">
        <f>C193</f>
        <v>0</v>
      </c>
      <c r="G195" s="1084"/>
      <c r="H195" s="1088"/>
      <c r="I195" s="1086"/>
      <c r="J195" s="1086"/>
      <c r="K195" s="1087"/>
      <c r="L195" s="1095"/>
      <c r="M195" s="1096"/>
      <c r="N195" s="1096"/>
      <c r="O195" s="1097"/>
      <c r="P195" s="1173" t="s">
        <v>217</v>
      </c>
      <c r="Q195" s="1174"/>
      <c r="R195" s="1175"/>
      <c r="S195" s="466" t="str">
        <f>IF(S193="","",VLOOKUP(S193,'シフト記号表（勤務時間帯）'!$C$6:$U$35,19,FALSE))</f>
        <v/>
      </c>
      <c r="T195" s="467" t="str">
        <f>IF(T193="","",VLOOKUP(T193,'シフト記号表（勤務時間帯）'!$C$6:$U$35,19,FALSE))</f>
        <v/>
      </c>
      <c r="U195" s="467" t="str">
        <f>IF(U193="","",VLOOKUP(U193,'シフト記号表（勤務時間帯）'!$C$6:$U$35,19,FALSE))</f>
        <v/>
      </c>
      <c r="V195" s="467" t="str">
        <f>IF(V193="","",VLOOKUP(V193,'シフト記号表（勤務時間帯）'!$C$6:$U$35,19,FALSE))</f>
        <v/>
      </c>
      <c r="W195" s="467" t="str">
        <f>IF(W193="","",VLOOKUP(W193,'シフト記号表（勤務時間帯）'!$C$6:$U$35,19,FALSE))</f>
        <v/>
      </c>
      <c r="X195" s="467" t="str">
        <f>IF(X193="","",VLOOKUP(X193,'シフト記号表（勤務時間帯）'!$C$6:$U$35,19,FALSE))</f>
        <v/>
      </c>
      <c r="Y195" s="468" t="str">
        <f>IF(Y193="","",VLOOKUP(Y193,'シフト記号表（勤務時間帯）'!$C$6:$U$35,19,FALSE))</f>
        <v/>
      </c>
      <c r="Z195" s="466" t="str">
        <f>IF(Z193="","",VLOOKUP(Z193,'シフト記号表（勤務時間帯）'!$C$6:$U$35,19,FALSE))</f>
        <v/>
      </c>
      <c r="AA195" s="467" t="str">
        <f>IF(AA193="","",VLOOKUP(AA193,'シフト記号表（勤務時間帯）'!$C$6:$U$35,19,FALSE))</f>
        <v/>
      </c>
      <c r="AB195" s="467" t="str">
        <f>IF(AB193="","",VLOOKUP(AB193,'シフト記号表（勤務時間帯）'!$C$6:$U$35,19,FALSE))</f>
        <v/>
      </c>
      <c r="AC195" s="467" t="str">
        <f>IF(AC193="","",VLOOKUP(AC193,'シフト記号表（勤務時間帯）'!$C$6:$U$35,19,FALSE))</f>
        <v/>
      </c>
      <c r="AD195" s="467" t="str">
        <f>IF(AD193="","",VLOOKUP(AD193,'シフト記号表（勤務時間帯）'!$C$6:$U$35,19,FALSE))</f>
        <v/>
      </c>
      <c r="AE195" s="467" t="str">
        <f>IF(AE193="","",VLOOKUP(AE193,'シフト記号表（勤務時間帯）'!$C$6:$U$35,19,FALSE))</f>
        <v/>
      </c>
      <c r="AF195" s="468" t="str">
        <f>IF(AF193="","",VLOOKUP(AF193,'シフト記号表（勤務時間帯）'!$C$6:$U$35,19,FALSE))</f>
        <v/>
      </c>
      <c r="AG195" s="466" t="str">
        <f>IF(AG193="","",VLOOKUP(AG193,'シフト記号表（勤務時間帯）'!$C$6:$U$35,19,FALSE))</f>
        <v/>
      </c>
      <c r="AH195" s="467" t="str">
        <f>IF(AH193="","",VLOOKUP(AH193,'シフト記号表（勤務時間帯）'!$C$6:$U$35,19,FALSE))</f>
        <v/>
      </c>
      <c r="AI195" s="467" t="str">
        <f>IF(AI193="","",VLOOKUP(AI193,'シフト記号表（勤務時間帯）'!$C$6:$U$35,19,FALSE))</f>
        <v/>
      </c>
      <c r="AJ195" s="467" t="str">
        <f>IF(AJ193="","",VLOOKUP(AJ193,'シフト記号表（勤務時間帯）'!$C$6:$U$35,19,FALSE))</f>
        <v/>
      </c>
      <c r="AK195" s="467" t="str">
        <f>IF(AK193="","",VLOOKUP(AK193,'シフト記号表（勤務時間帯）'!$C$6:$U$35,19,FALSE))</f>
        <v/>
      </c>
      <c r="AL195" s="467" t="str">
        <f>IF(AL193="","",VLOOKUP(AL193,'シフト記号表（勤務時間帯）'!$C$6:$U$35,19,FALSE))</f>
        <v/>
      </c>
      <c r="AM195" s="468" t="str">
        <f>IF(AM193="","",VLOOKUP(AM193,'シフト記号表（勤務時間帯）'!$C$6:$U$35,19,FALSE))</f>
        <v/>
      </c>
      <c r="AN195" s="466" t="str">
        <f>IF(AN193="","",VLOOKUP(AN193,'シフト記号表（勤務時間帯）'!$C$6:$U$35,19,FALSE))</f>
        <v/>
      </c>
      <c r="AO195" s="467" t="str">
        <f>IF(AO193="","",VLOOKUP(AO193,'シフト記号表（勤務時間帯）'!$C$6:$U$35,19,FALSE))</f>
        <v/>
      </c>
      <c r="AP195" s="467" t="str">
        <f>IF(AP193="","",VLOOKUP(AP193,'シフト記号表（勤務時間帯）'!$C$6:$U$35,19,FALSE))</f>
        <v/>
      </c>
      <c r="AQ195" s="467" t="str">
        <f>IF(AQ193="","",VLOOKUP(AQ193,'シフト記号表（勤務時間帯）'!$C$6:$U$35,19,FALSE))</f>
        <v/>
      </c>
      <c r="AR195" s="467" t="str">
        <f>IF(AR193="","",VLOOKUP(AR193,'シフト記号表（勤務時間帯）'!$C$6:$U$35,19,FALSE))</f>
        <v/>
      </c>
      <c r="AS195" s="467" t="str">
        <f>IF(AS193="","",VLOOKUP(AS193,'シフト記号表（勤務時間帯）'!$C$6:$U$35,19,FALSE))</f>
        <v/>
      </c>
      <c r="AT195" s="468" t="str">
        <f>IF(AT193="","",VLOOKUP(AT193,'シフト記号表（勤務時間帯）'!$C$6:$U$35,19,FALSE))</f>
        <v/>
      </c>
      <c r="AU195" s="466" t="str">
        <f>IF(AU193="","",VLOOKUP(AU193,'シフト記号表（勤務時間帯）'!$C$6:$U$35,19,FALSE))</f>
        <v/>
      </c>
      <c r="AV195" s="467" t="str">
        <f>IF(AV193="","",VLOOKUP(AV193,'シフト記号表（勤務時間帯）'!$C$6:$U$35,19,FALSE))</f>
        <v/>
      </c>
      <c r="AW195" s="467" t="str">
        <f>IF(AW193="","",VLOOKUP(AW193,'シフト記号表（勤務時間帯）'!$C$6:$U$35,19,FALSE))</f>
        <v/>
      </c>
      <c r="AX195" s="1146">
        <f>IF($BB$3="４週",SUM(S195:AT195),IF($BB$3="暦月",SUM(S195:AW195),""))</f>
        <v>0</v>
      </c>
      <c r="AY195" s="1147"/>
      <c r="AZ195" s="1148">
        <f>IF($BB$3="４週",AX195/4,IF($BB$3="暦月",'【標準様式1】勤務形態一覧（100名）'!AX195/('【標準様式1】勤務形態一覧（100名）'!$BB$8/7),""))</f>
        <v>0</v>
      </c>
      <c r="BA195" s="1149"/>
      <c r="BB195" s="1192"/>
      <c r="BC195" s="1096"/>
      <c r="BD195" s="1096"/>
      <c r="BE195" s="1096"/>
      <c r="BF195" s="1097"/>
    </row>
    <row r="196" spans="2:58" ht="20.25" customHeight="1" x14ac:dyDescent="0.3">
      <c r="B196" s="1176">
        <f>B193+1</f>
        <v>59</v>
      </c>
      <c r="C196" s="1178"/>
      <c r="D196" s="1179"/>
      <c r="E196" s="1180"/>
      <c r="F196" s="469"/>
      <c r="G196" s="1082"/>
      <c r="H196" s="1085"/>
      <c r="I196" s="1086"/>
      <c r="J196" s="1086"/>
      <c r="K196" s="1087"/>
      <c r="L196" s="1089"/>
      <c r="M196" s="1090"/>
      <c r="N196" s="1090"/>
      <c r="O196" s="1091"/>
      <c r="P196" s="1098" t="s">
        <v>215</v>
      </c>
      <c r="Q196" s="1099"/>
      <c r="R196" s="1100"/>
      <c r="S196" s="512"/>
      <c r="T196" s="513"/>
      <c r="U196" s="513"/>
      <c r="V196" s="513"/>
      <c r="W196" s="513"/>
      <c r="X196" s="513"/>
      <c r="Y196" s="514"/>
      <c r="Z196" s="512"/>
      <c r="AA196" s="513"/>
      <c r="AB196" s="513"/>
      <c r="AC196" s="513"/>
      <c r="AD196" s="513"/>
      <c r="AE196" s="513"/>
      <c r="AF196" s="514"/>
      <c r="AG196" s="512"/>
      <c r="AH196" s="513"/>
      <c r="AI196" s="513"/>
      <c r="AJ196" s="513"/>
      <c r="AK196" s="513"/>
      <c r="AL196" s="513"/>
      <c r="AM196" s="514"/>
      <c r="AN196" s="512"/>
      <c r="AO196" s="513"/>
      <c r="AP196" s="513"/>
      <c r="AQ196" s="513"/>
      <c r="AR196" s="513"/>
      <c r="AS196" s="513"/>
      <c r="AT196" s="514"/>
      <c r="AU196" s="512"/>
      <c r="AV196" s="513"/>
      <c r="AW196" s="513"/>
      <c r="AX196" s="1295"/>
      <c r="AY196" s="1296"/>
      <c r="AZ196" s="1297"/>
      <c r="BA196" s="1298"/>
      <c r="BB196" s="1131"/>
      <c r="BC196" s="1090"/>
      <c r="BD196" s="1090"/>
      <c r="BE196" s="1090"/>
      <c r="BF196" s="1091"/>
    </row>
    <row r="197" spans="2:58" ht="20.25" customHeight="1" x14ac:dyDescent="0.3">
      <c r="B197" s="1176"/>
      <c r="C197" s="1181"/>
      <c r="D197" s="1182"/>
      <c r="E197" s="1183"/>
      <c r="F197" s="461"/>
      <c r="G197" s="1083"/>
      <c r="H197" s="1088"/>
      <c r="I197" s="1086"/>
      <c r="J197" s="1086"/>
      <c r="K197" s="1087"/>
      <c r="L197" s="1092"/>
      <c r="M197" s="1093"/>
      <c r="N197" s="1093"/>
      <c r="O197" s="1094"/>
      <c r="P197" s="1136" t="s">
        <v>216</v>
      </c>
      <c r="Q197" s="1137"/>
      <c r="R197" s="1138"/>
      <c r="S197" s="462" t="str">
        <f>IF(S196="","",VLOOKUP(S196,'シフト記号表（勤務時間帯）'!$C$6:$K$35,9,FALSE))</f>
        <v/>
      </c>
      <c r="T197" s="463" t="str">
        <f>IF(T196="","",VLOOKUP(T196,'シフト記号表（勤務時間帯）'!$C$6:$K$35,9,FALSE))</f>
        <v/>
      </c>
      <c r="U197" s="463" t="str">
        <f>IF(U196="","",VLOOKUP(U196,'シフト記号表（勤務時間帯）'!$C$6:$K$35,9,FALSE))</f>
        <v/>
      </c>
      <c r="V197" s="463" t="str">
        <f>IF(V196="","",VLOOKUP(V196,'シフト記号表（勤務時間帯）'!$C$6:$K$35,9,FALSE))</f>
        <v/>
      </c>
      <c r="W197" s="463" t="str">
        <f>IF(W196="","",VLOOKUP(W196,'シフト記号表（勤務時間帯）'!$C$6:$K$35,9,FALSE))</f>
        <v/>
      </c>
      <c r="X197" s="463" t="str">
        <f>IF(X196="","",VLOOKUP(X196,'シフト記号表（勤務時間帯）'!$C$6:$K$35,9,FALSE))</f>
        <v/>
      </c>
      <c r="Y197" s="464" t="str">
        <f>IF(Y196="","",VLOOKUP(Y196,'シフト記号表（勤務時間帯）'!$C$6:$K$35,9,FALSE))</f>
        <v/>
      </c>
      <c r="Z197" s="462" t="str">
        <f>IF(Z196="","",VLOOKUP(Z196,'シフト記号表（勤務時間帯）'!$C$6:$K$35,9,FALSE))</f>
        <v/>
      </c>
      <c r="AA197" s="463" t="str">
        <f>IF(AA196="","",VLOOKUP(AA196,'シフト記号表（勤務時間帯）'!$C$6:$K$35,9,FALSE))</f>
        <v/>
      </c>
      <c r="AB197" s="463" t="str">
        <f>IF(AB196="","",VLOOKUP(AB196,'シフト記号表（勤務時間帯）'!$C$6:$K$35,9,FALSE))</f>
        <v/>
      </c>
      <c r="AC197" s="463" t="str">
        <f>IF(AC196="","",VLOOKUP(AC196,'シフト記号表（勤務時間帯）'!$C$6:$K$35,9,FALSE))</f>
        <v/>
      </c>
      <c r="AD197" s="463" t="str">
        <f>IF(AD196="","",VLOOKUP(AD196,'シフト記号表（勤務時間帯）'!$C$6:$K$35,9,FALSE))</f>
        <v/>
      </c>
      <c r="AE197" s="463" t="str">
        <f>IF(AE196="","",VLOOKUP(AE196,'シフト記号表（勤務時間帯）'!$C$6:$K$35,9,FALSE))</f>
        <v/>
      </c>
      <c r="AF197" s="464" t="str">
        <f>IF(AF196="","",VLOOKUP(AF196,'シフト記号表（勤務時間帯）'!$C$6:$K$35,9,FALSE))</f>
        <v/>
      </c>
      <c r="AG197" s="462" t="str">
        <f>IF(AG196="","",VLOOKUP(AG196,'シフト記号表（勤務時間帯）'!$C$6:$K$35,9,FALSE))</f>
        <v/>
      </c>
      <c r="AH197" s="463" t="str">
        <f>IF(AH196="","",VLOOKUP(AH196,'シフト記号表（勤務時間帯）'!$C$6:$K$35,9,FALSE))</f>
        <v/>
      </c>
      <c r="AI197" s="463" t="str">
        <f>IF(AI196="","",VLOOKUP(AI196,'シフト記号表（勤務時間帯）'!$C$6:$K$35,9,FALSE))</f>
        <v/>
      </c>
      <c r="AJ197" s="463" t="str">
        <f>IF(AJ196="","",VLOOKUP(AJ196,'シフト記号表（勤務時間帯）'!$C$6:$K$35,9,FALSE))</f>
        <v/>
      </c>
      <c r="AK197" s="463" t="str">
        <f>IF(AK196="","",VLOOKUP(AK196,'シフト記号表（勤務時間帯）'!$C$6:$K$35,9,FALSE))</f>
        <v/>
      </c>
      <c r="AL197" s="463" t="str">
        <f>IF(AL196="","",VLOOKUP(AL196,'シフト記号表（勤務時間帯）'!$C$6:$K$35,9,FALSE))</f>
        <v/>
      </c>
      <c r="AM197" s="464" t="str">
        <f>IF(AM196="","",VLOOKUP(AM196,'シフト記号表（勤務時間帯）'!$C$6:$K$35,9,FALSE))</f>
        <v/>
      </c>
      <c r="AN197" s="462" t="str">
        <f>IF(AN196="","",VLOOKUP(AN196,'シフト記号表（勤務時間帯）'!$C$6:$K$35,9,FALSE))</f>
        <v/>
      </c>
      <c r="AO197" s="463" t="str">
        <f>IF(AO196="","",VLOOKUP(AO196,'シフト記号表（勤務時間帯）'!$C$6:$K$35,9,FALSE))</f>
        <v/>
      </c>
      <c r="AP197" s="463" t="str">
        <f>IF(AP196="","",VLOOKUP(AP196,'シフト記号表（勤務時間帯）'!$C$6:$K$35,9,FALSE))</f>
        <v/>
      </c>
      <c r="AQ197" s="463" t="str">
        <f>IF(AQ196="","",VLOOKUP(AQ196,'シフト記号表（勤務時間帯）'!$C$6:$K$35,9,FALSE))</f>
        <v/>
      </c>
      <c r="AR197" s="463" t="str">
        <f>IF(AR196="","",VLOOKUP(AR196,'シフト記号表（勤務時間帯）'!$C$6:$K$35,9,FALSE))</f>
        <v/>
      </c>
      <c r="AS197" s="463" t="str">
        <f>IF(AS196="","",VLOOKUP(AS196,'シフト記号表（勤務時間帯）'!$C$6:$K$35,9,FALSE))</f>
        <v/>
      </c>
      <c r="AT197" s="464" t="str">
        <f>IF(AT196="","",VLOOKUP(AT196,'シフト記号表（勤務時間帯）'!$C$6:$K$35,9,FALSE))</f>
        <v/>
      </c>
      <c r="AU197" s="462" t="str">
        <f>IF(AU196="","",VLOOKUP(AU196,'シフト記号表（勤務時間帯）'!$C$6:$K$35,9,FALSE))</f>
        <v/>
      </c>
      <c r="AV197" s="463" t="str">
        <f>IF(AV196="","",VLOOKUP(AV196,'シフト記号表（勤務時間帯）'!$C$6:$K$35,9,FALSE))</f>
        <v/>
      </c>
      <c r="AW197" s="463" t="str">
        <f>IF(AW196="","",VLOOKUP(AW196,'シフト記号表（勤務時間帯）'!$C$6:$K$35,9,FALSE))</f>
        <v/>
      </c>
      <c r="AX197" s="1139">
        <f>IF($BB$3="４週",SUM(S197:AT197),IF($BB$3="暦月",SUM(S197:AW197),""))</f>
        <v>0</v>
      </c>
      <c r="AY197" s="1140"/>
      <c r="AZ197" s="1141">
        <f>IF($BB$3="４週",AX197/4,IF($BB$3="暦月",'【標準様式1】勤務形態一覧（100名）'!AX197/('【標準様式1】勤務形態一覧（100名）'!$BB$8/7),""))</f>
        <v>0</v>
      </c>
      <c r="BA197" s="1142"/>
      <c r="BB197" s="1132"/>
      <c r="BC197" s="1093"/>
      <c r="BD197" s="1093"/>
      <c r="BE197" s="1093"/>
      <c r="BF197" s="1094"/>
    </row>
    <row r="198" spans="2:58" ht="20.25" customHeight="1" x14ac:dyDescent="0.3">
      <c r="B198" s="1176"/>
      <c r="C198" s="1184"/>
      <c r="D198" s="1185"/>
      <c r="E198" s="1186"/>
      <c r="F198" s="515">
        <f>C196</f>
        <v>0</v>
      </c>
      <c r="G198" s="1084"/>
      <c r="H198" s="1088"/>
      <c r="I198" s="1086"/>
      <c r="J198" s="1086"/>
      <c r="K198" s="1087"/>
      <c r="L198" s="1095"/>
      <c r="M198" s="1096"/>
      <c r="N198" s="1096"/>
      <c r="O198" s="1097"/>
      <c r="P198" s="1173" t="s">
        <v>217</v>
      </c>
      <c r="Q198" s="1174"/>
      <c r="R198" s="1175"/>
      <c r="S198" s="466" t="str">
        <f>IF(S196="","",VLOOKUP(S196,'シフト記号表（勤務時間帯）'!$C$6:$U$35,19,FALSE))</f>
        <v/>
      </c>
      <c r="T198" s="467" t="str">
        <f>IF(T196="","",VLOOKUP(T196,'シフト記号表（勤務時間帯）'!$C$6:$U$35,19,FALSE))</f>
        <v/>
      </c>
      <c r="U198" s="467" t="str">
        <f>IF(U196="","",VLOOKUP(U196,'シフト記号表（勤務時間帯）'!$C$6:$U$35,19,FALSE))</f>
        <v/>
      </c>
      <c r="V198" s="467" t="str">
        <f>IF(V196="","",VLOOKUP(V196,'シフト記号表（勤務時間帯）'!$C$6:$U$35,19,FALSE))</f>
        <v/>
      </c>
      <c r="W198" s="467" t="str">
        <f>IF(W196="","",VLOOKUP(W196,'シフト記号表（勤務時間帯）'!$C$6:$U$35,19,FALSE))</f>
        <v/>
      </c>
      <c r="X198" s="467" t="str">
        <f>IF(X196="","",VLOOKUP(X196,'シフト記号表（勤務時間帯）'!$C$6:$U$35,19,FALSE))</f>
        <v/>
      </c>
      <c r="Y198" s="468" t="str">
        <f>IF(Y196="","",VLOOKUP(Y196,'シフト記号表（勤務時間帯）'!$C$6:$U$35,19,FALSE))</f>
        <v/>
      </c>
      <c r="Z198" s="466" t="str">
        <f>IF(Z196="","",VLOOKUP(Z196,'シフト記号表（勤務時間帯）'!$C$6:$U$35,19,FALSE))</f>
        <v/>
      </c>
      <c r="AA198" s="467" t="str">
        <f>IF(AA196="","",VLOOKUP(AA196,'シフト記号表（勤務時間帯）'!$C$6:$U$35,19,FALSE))</f>
        <v/>
      </c>
      <c r="AB198" s="467" t="str">
        <f>IF(AB196="","",VLOOKUP(AB196,'シフト記号表（勤務時間帯）'!$C$6:$U$35,19,FALSE))</f>
        <v/>
      </c>
      <c r="AC198" s="467" t="str">
        <f>IF(AC196="","",VLOOKUP(AC196,'シフト記号表（勤務時間帯）'!$C$6:$U$35,19,FALSE))</f>
        <v/>
      </c>
      <c r="AD198" s="467" t="str">
        <f>IF(AD196="","",VLOOKUP(AD196,'シフト記号表（勤務時間帯）'!$C$6:$U$35,19,FALSE))</f>
        <v/>
      </c>
      <c r="AE198" s="467" t="str">
        <f>IF(AE196="","",VLOOKUP(AE196,'シフト記号表（勤務時間帯）'!$C$6:$U$35,19,FALSE))</f>
        <v/>
      </c>
      <c r="AF198" s="468" t="str">
        <f>IF(AF196="","",VLOOKUP(AF196,'シフト記号表（勤務時間帯）'!$C$6:$U$35,19,FALSE))</f>
        <v/>
      </c>
      <c r="AG198" s="466" t="str">
        <f>IF(AG196="","",VLOOKUP(AG196,'シフト記号表（勤務時間帯）'!$C$6:$U$35,19,FALSE))</f>
        <v/>
      </c>
      <c r="AH198" s="467" t="str">
        <f>IF(AH196="","",VLOOKUP(AH196,'シフト記号表（勤務時間帯）'!$C$6:$U$35,19,FALSE))</f>
        <v/>
      </c>
      <c r="AI198" s="467" t="str">
        <f>IF(AI196="","",VLOOKUP(AI196,'シフト記号表（勤務時間帯）'!$C$6:$U$35,19,FALSE))</f>
        <v/>
      </c>
      <c r="AJ198" s="467" t="str">
        <f>IF(AJ196="","",VLOOKUP(AJ196,'シフト記号表（勤務時間帯）'!$C$6:$U$35,19,FALSE))</f>
        <v/>
      </c>
      <c r="AK198" s="467" t="str">
        <f>IF(AK196="","",VLOOKUP(AK196,'シフト記号表（勤務時間帯）'!$C$6:$U$35,19,FALSE))</f>
        <v/>
      </c>
      <c r="AL198" s="467" t="str">
        <f>IF(AL196="","",VLOOKUP(AL196,'シフト記号表（勤務時間帯）'!$C$6:$U$35,19,FALSE))</f>
        <v/>
      </c>
      <c r="AM198" s="468" t="str">
        <f>IF(AM196="","",VLOOKUP(AM196,'シフト記号表（勤務時間帯）'!$C$6:$U$35,19,FALSE))</f>
        <v/>
      </c>
      <c r="AN198" s="466" t="str">
        <f>IF(AN196="","",VLOOKUP(AN196,'シフト記号表（勤務時間帯）'!$C$6:$U$35,19,FALSE))</f>
        <v/>
      </c>
      <c r="AO198" s="467" t="str">
        <f>IF(AO196="","",VLOOKUP(AO196,'シフト記号表（勤務時間帯）'!$C$6:$U$35,19,FALSE))</f>
        <v/>
      </c>
      <c r="AP198" s="467" t="str">
        <f>IF(AP196="","",VLOOKUP(AP196,'シフト記号表（勤務時間帯）'!$C$6:$U$35,19,FALSE))</f>
        <v/>
      </c>
      <c r="AQ198" s="467" t="str">
        <f>IF(AQ196="","",VLOOKUP(AQ196,'シフト記号表（勤務時間帯）'!$C$6:$U$35,19,FALSE))</f>
        <v/>
      </c>
      <c r="AR198" s="467" t="str">
        <f>IF(AR196="","",VLOOKUP(AR196,'シフト記号表（勤務時間帯）'!$C$6:$U$35,19,FALSE))</f>
        <v/>
      </c>
      <c r="AS198" s="467" t="str">
        <f>IF(AS196="","",VLOOKUP(AS196,'シフト記号表（勤務時間帯）'!$C$6:$U$35,19,FALSE))</f>
        <v/>
      </c>
      <c r="AT198" s="468" t="str">
        <f>IF(AT196="","",VLOOKUP(AT196,'シフト記号表（勤務時間帯）'!$C$6:$U$35,19,FALSE))</f>
        <v/>
      </c>
      <c r="AU198" s="466" t="str">
        <f>IF(AU196="","",VLOOKUP(AU196,'シフト記号表（勤務時間帯）'!$C$6:$U$35,19,FALSE))</f>
        <v/>
      </c>
      <c r="AV198" s="467" t="str">
        <f>IF(AV196="","",VLOOKUP(AV196,'シフト記号表（勤務時間帯）'!$C$6:$U$35,19,FALSE))</f>
        <v/>
      </c>
      <c r="AW198" s="467" t="str">
        <f>IF(AW196="","",VLOOKUP(AW196,'シフト記号表（勤務時間帯）'!$C$6:$U$35,19,FALSE))</f>
        <v/>
      </c>
      <c r="AX198" s="1146">
        <f>IF($BB$3="４週",SUM(S198:AT198),IF($BB$3="暦月",SUM(S198:AW198),""))</f>
        <v>0</v>
      </c>
      <c r="AY198" s="1147"/>
      <c r="AZ198" s="1148">
        <f>IF($BB$3="４週",AX198/4,IF($BB$3="暦月",'【標準様式1】勤務形態一覧（100名）'!AX198/('【標準様式1】勤務形態一覧（100名）'!$BB$8/7),""))</f>
        <v>0</v>
      </c>
      <c r="BA198" s="1149"/>
      <c r="BB198" s="1192"/>
      <c r="BC198" s="1096"/>
      <c r="BD198" s="1096"/>
      <c r="BE198" s="1096"/>
      <c r="BF198" s="1097"/>
    </row>
    <row r="199" spans="2:58" ht="20.25" customHeight="1" x14ac:dyDescent="0.3">
      <c r="B199" s="1176">
        <f>B196+1</f>
        <v>60</v>
      </c>
      <c r="C199" s="1178"/>
      <c r="D199" s="1179"/>
      <c r="E199" s="1180"/>
      <c r="F199" s="469"/>
      <c r="G199" s="1082"/>
      <c r="H199" s="1085"/>
      <c r="I199" s="1086"/>
      <c r="J199" s="1086"/>
      <c r="K199" s="1087"/>
      <c r="L199" s="1089"/>
      <c r="M199" s="1090"/>
      <c r="N199" s="1090"/>
      <c r="O199" s="1091"/>
      <c r="P199" s="1098" t="s">
        <v>215</v>
      </c>
      <c r="Q199" s="1099"/>
      <c r="R199" s="1100"/>
      <c r="S199" s="512"/>
      <c r="T199" s="513"/>
      <c r="U199" s="513"/>
      <c r="V199" s="513"/>
      <c r="W199" s="513"/>
      <c r="X199" s="513"/>
      <c r="Y199" s="514"/>
      <c r="Z199" s="512"/>
      <c r="AA199" s="513"/>
      <c r="AB199" s="513"/>
      <c r="AC199" s="513"/>
      <c r="AD199" s="513"/>
      <c r="AE199" s="513"/>
      <c r="AF199" s="514"/>
      <c r="AG199" s="512"/>
      <c r="AH199" s="513"/>
      <c r="AI199" s="513"/>
      <c r="AJ199" s="513"/>
      <c r="AK199" s="513"/>
      <c r="AL199" s="513"/>
      <c r="AM199" s="514"/>
      <c r="AN199" s="512"/>
      <c r="AO199" s="513"/>
      <c r="AP199" s="513"/>
      <c r="AQ199" s="513"/>
      <c r="AR199" s="513"/>
      <c r="AS199" s="513"/>
      <c r="AT199" s="514"/>
      <c r="AU199" s="512"/>
      <c r="AV199" s="513"/>
      <c r="AW199" s="513"/>
      <c r="AX199" s="1295"/>
      <c r="AY199" s="1296"/>
      <c r="AZ199" s="1297"/>
      <c r="BA199" s="1298"/>
      <c r="BB199" s="1131"/>
      <c r="BC199" s="1090"/>
      <c r="BD199" s="1090"/>
      <c r="BE199" s="1090"/>
      <c r="BF199" s="1091"/>
    </row>
    <row r="200" spans="2:58" ht="20.25" customHeight="1" x14ac:dyDescent="0.3">
      <c r="B200" s="1176"/>
      <c r="C200" s="1181"/>
      <c r="D200" s="1182"/>
      <c r="E200" s="1183"/>
      <c r="F200" s="461"/>
      <c r="G200" s="1083"/>
      <c r="H200" s="1088"/>
      <c r="I200" s="1086"/>
      <c r="J200" s="1086"/>
      <c r="K200" s="1087"/>
      <c r="L200" s="1092"/>
      <c r="M200" s="1093"/>
      <c r="N200" s="1093"/>
      <c r="O200" s="1094"/>
      <c r="P200" s="1136" t="s">
        <v>216</v>
      </c>
      <c r="Q200" s="1137"/>
      <c r="R200" s="1138"/>
      <c r="S200" s="462" t="str">
        <f>IF(S199="","",VLOOKUP(S199,'シフト記号表（勤務時間帯）'!$C$6:$K$35,9,FALSE))</f>
        <v/>
      </c>
      <c r="T200" s="463" t="str">
        <f>IF(T199="","",VLOOKUP(T199,'シフト記号表（勤務時間帯）'!$C$6:$K$35,9,FALSE))</f>
        <v/>
      </c>
      <c r="U200" s="463" t="str">
        <f>IF(U199="","",VLOOKUP(U199,'シフト記号表（勤務時間帯）'!$C$6:$K$35,9,FALSE))</f>
        <v/>
      </c>
      <c r="V200" s="463" t="str">
        <f>IF(V199="","",VLOOKUP(V199,'シフト記号表（勤務時間帯）'!$C$6:$K$35,9,FALSE))</f>
        <v/>
      </c>
      <c r="W200" s="463" t="str">
        <f>IF(W199="","",VLOOKUP(W199,'シフト記号表（勤務時間帯）'!$C$6:$K$35,9,FALSE))</f>
        <v/>
      </c>
      <c r="X200" s="463" t="str">
        <f>IF(X199="","",VLOOKUP(X199,'シフト記号表（勤務時間帯）'!$C$6:$K$35,9,FALSE))</f>
        <v/>
      </c>
      <c r="Y200" s="464" t="str">
        <f>IF(Y199="","",VLOOKUP(Y199,'シフト記号表（勤務時間帯）'!$C$6:$K$35,9,FALSE))</f>
        <v/>
      </c>
      <c r="Z200" s="462" t="str">
        <f>IF(Z199="","",VLOOKUP(Z199,'シフト記号表（勤務時間帯）'!$C$6:$K$35,9,FALSE))</f>
        <v/>
      </c>
      <c r="AA200" s="463" t="str">
        <f>IF(AA199="","",VLOOKUP(AA199,'シフト記号表（勤務時間帯）'!$C$6:$K$35,9,FALSE))</f>
        <v/>
      </c>
      <c r="AB200" s="463" t="str">
        <f>IF(AB199="","",VLOOKUP(AB199,'シフト記号表（勤務時間帯）'!$C$6:$K$35,9,FALSE))</f>
        <v/>
      </c>
      <c r="AC200" s="463" t="str">
        <f>IF(AC199="","",VLOOKUP(AC199,'シフト記号表（勤務時間帯）'!$C$6:$K$35,9,FALSE))</f>
        <v/>
      </c>
      <c r="AD200" s="463" t="str">
        <f>IF(AD199="","",VLOOKUP(AD199,'シフト記号表（勤務時間帯）'!$C$6:$K$35,9,FALSE))</f>
        <v/>
      </c>
      <c r="AE200" s="463" t="str">
        <f>IF(AE199="","",VLOOKUP(AE199,'シフト記号表（勤務時間帯）'!$C$6:$K$35,9,FALSE))</f>
        <v/>
      </c>
      <c r="AF200" s="464" t="str">
        <f>IF(AF199="","",VLOOKUP(AF199,'シフト記号表（勤務時間帯）'!$C$6:$K$35,9,FALSE))</f>
        <v/>
      </c>
      <c r="AG200" s="462" t="str">
        <f>IF(AG199="","",VLOOKUP(AG199,'シフト記号表（勤務時間帯）'!$C$6:$K$35,9,FALSE))</f>
        <v/>
      </c>
      <c r="AH200" s="463" t="str">
        <f>IF(AH199="","",VLOOKUP(AH199,'シフト記号表（勤務時間帯）'!$C$6:$K$35,9,FALSE))</f>
        <v/>
      </c>
      <c r="AI200" s="463" t="str">
        <f>IF(AI199="","",VLOOKUP(AI199,'シフト記号表（勤務時間帯）'!$C$6:$K$35,9,FALSE))</f>
        <v/>
      </c>
      <c r="AJ200" s="463" t="str">
        <f>IF(AJ199="","",VLOOKUP(AJ199,'シフト記号表（勤務時間帯）'!$C$6:$K$35,9,FALSE))</f>
        <v/>
      </c>
      <c r="AK200" s="463" t="str">
        <f>IF(AK199="","",VLOOKUP(AK199,'シフト記号表（勤務時間帯）'!$C$6:$K$35,9,FALSE))</f>
        <v/>
      </c>
      <c r="AL200" s="463" t="str">
        <f>IF(AL199="","",VLOOKUP(AL199,'シフト記号表（勤務時間帯）'!$C$6:$K$35,9,FALSE))</f>
        <v/>
      </c>
      <c r="AM200" s="464" t="str">
        <f>IF(AM199="","",VLOOKUP(AM199,'シフト記号表（勤務時間帯）'!$C$6:$K$35,9,FALSE))</f>
        <v/>
      </c>
      <c r="AN200" s="462" t="str">
        <f>IF(AN199="","",VLOOKUP(AN199,'シフト記号表（勤務時間帯）'!$C$6:$K$35,9,FALSE))</f>
        <v/>
      </c>
      <c r="AO200" s="463" t="str">
        <f>IF(AO199="","",VLOOKUP(AO199,'シフト記号表（勤務時間帯）'!$C$6:$K$35,9,FALSE))</f>
        <v/>
      </c>
      <c r="AP200" s="463" t="str">
        <f>IF(AP199="","",VLOOKUP(AP199,'シフト記号表（勤務時間帯）'!$C$6:$K$35,9,FALSE))</f>
        <v/>
      </c>
      <c r="AQ200" s="463" t="str">
        <f>IF(AQ199="","",VLOOKUP(AQ199,'シフト記号表（勤務時間帯）'!$C$6:$K$35,9,FALSE))</f>
        <v/>
      </c>
      <c r="AR200" s="463" t="str">
        <f>IF(AR199="","",VLOOKUP(AR199,'シフト記号表（勤務時間帯）'!$C$6:$K$35,9,FALSE))</f>
        <v/>
      </c>
      <c r="AS200" s="463" t="str">
        <f>IF(AS199="","",VLOOKUP(AS199,'シフト記号表（勤務時間帯）'!$C$6:$K$35,9,FALSE))</f>
        <v/>
      </c>
      <c r="AT200" s="464" t="str">
        <f>IF(AT199="","",VLOOKUP(AT199,'シフト記号表（勤務時間帯）'!$C$6:$K$35,9,FALSE))</f>
        <v/>
      </c>
      <c r="AU200" s="462" t="str">
        <f>IF(AU199="","",VLOOKUP(AU199,'シフト記号表（勤務時間帯）'!$C$6:$K$35,9,FALSE))</f>
        <v/>
      </c>
      <c r="AV200" s="463" t="str">
        <f>IF(AV199="","",VLOOKUP(AV199,'シフト記号表（勤務時間帯）'!$C$6:$K$35,9,FALSE))</f>
        <v/>
      </c>
      <c r="AW200" s="463" t="str">
        <f>IF(AW199="","",VLOOKUP(AW199,'シフト記号表（勤務時間帯）'!$C$6:$K$35,9,FALSE))</f>
        <v/>
      </c>
      <c r="AX200" s="1139">
        <f>IF($BB$3="４週",SUM(S200:AT200),IF($BB$3="暦月",SUM(S200:AW200),""))</f>
        <v>0</v>
      </c>
      <c r="AY200" s="1140"/>
      <c r="AZ200" s="1141">
        <f>IF($BB$3="４週",AX200/4,IF($BB$3="暦月",'【標準様式1】勤務形態一覧（100名）'!AX200/('【標準様式1】勤務形態一覧（100名）'!$BB$8/7),""))</f>
        <v>0</v>
      </c>
      <c r="BA200" s="1142"/>
      <c r="BB200" s="1132"/>
      <c r="BC200" s="1093"/>
      <c r="BD200" s="1093"/>
      <c r="BE200" s="1093"/>
      <c r="BF200" s="1094"/>
    </row>
    <row r="201" spans="2:58" ht="20.25" customHeight="1" x14ac:dyDescent="0.3">
      <c r="B201" s="1176"/>
      <c r="C201" s="1184"/>
      <c r="D201" s="1185"/>
      <c r="E201" s="1186"/>
      <c r="F201" s="515">
        <f>C199</f>
        <v>0</v>
      </c>
      <c r="G201" s="1084"/>
      <c r="H201" s="1088"/>
      <c r="I201" s="1086"/>
      <c r="J201" s="1086"/>
      <c r="K201" s="1087"/>
      <c r="L201" s="1095"/>
      <c r="M201" s="1096"/>
      <c r="N201" s="1096"/>
      <c r="O201" s="1097"/>
      <c r="P201" s="1173" t="s">
        <v>217</v>
      </c>
      <c r="Q201" s="1174"/>
      <c r="R201" s="1175"/>
      <c r="S201" s="466" t="str">
        <f>IF(S199="","",VLOOKUP(S199,'シフト記号表（勤務時間帯）'!$C$6:$U$35,19,FALSE))</f>
        <v/>
      </c>
      <c r="T201" s="467" t="str">
        <f>IF(T199="","",VLOOKUP(T199,'シフト記号表（勤務時間帯）'!$C$6:$U$35,19,FALSE))</f>
        <v/>
      </c>
      <c r="U201" s="467" t="str">
        <f>IF(U199="","",VLOOKUP(U199,'シフト記号表（勤務時間帯）'!$C$6:$U$35,19,FALSE))</f>
        <v/>
      </c>
      <c r="V201" s="467" t="str">
        <f>IF(V199="","",VLOOKUP(V199,'シフト記号表（勤務時間帯）'!$C$6:$U$35,19,FALSE))</f>
        <v/>
      </c>
      <c r="W201" s="467" t="str">
        <f>IF(W199="","",VLOOKUP(W199,'シフト記号表（勤務時間帯）'!$C$6:$U$35,19,FALSE))</f>
        <v/>
      </c>
      <c r="X201" s="467" t="str">
        <f>IF(X199="","",VLOOKUP(X199,'シフト記号表（勤務時間帯）'!$C$6:$U$35,19,FALSE))</f>
        <v/>
      </c>
      <c r="Y201" s="468" t="str">
        <f>IF(Y199="","",VLOOKUP(Y199,'シフト記号表（勤務時間帯）'!$C$6:$U$35,19,FALSE))</f>
        <v/>
      </c>
      <c r="Z201" s="466" t="str">
        <f>IF(Z199="","",VLOOKUP(Z199,'シフト記号表（勤務時間帯）'!$C$6:$U$35,19,FALSE))</f>
        <v/>
      </c>
      <c r="AA201" s="467" t="str">
        <f>IF(AA199="","",VLOOKUP(AA199,'シフト記号表（勤務時間帯）'!$C$6:$U$35,19,FALSE))</f>
        <v/>
      </c>
      <c r="AB201" s="467" t="str">
        <f>IF(AB199="","",VLOOKUP(AB199,'シフト記号表（勤務時間帯）'!$C$6:$U$35,19,FALSE))</f>
        <v/>
      </c>
      <c r="AC201" s="467" t="str">
        <f>IF(AC199="","",VLOOKUP(AC199,'シフト記号表（勤務時間帯）'!$C$6:$U$35,19,FALSE))</f>
        <v/>
      </c>
      <c r="AD201" s="467" t="str">
        <f>IF(AD199="","",VLOOKUP(AD199,'シフト記号表（勤務時間帯）'!$C$6:$U$35,19,FALSE))</f>
        <v/>
      </c>
      <c r="AE201" s="467" t="str">
        <f>IF(AE199="","",VLOOKUP(AE199,'シフト記号表（勤務時間帯）'!$C$6:$U$35,19,FALSE))</f>
        <v/>
      </c>
      <c r="AF201" s="468" t="str">
        <f>IF(AF199="","",VLOOKUP(AF199,'シフト記号表（勤務時間帯）'!$C$6:$U$35,19,FALSE))</f>
        <v/>
      </c>
      <c r="AG201" s="466" t="str">
        <f>IF(AG199="","",VLOOKUP(AG199,'シフト記号表（勤務時間帯）'!$C$6:$U$35,19,FALSE))</f>
        <v/>
      </c>
      <c r="AH201" s="467" t="str">
        <f>IF(AH199="","",VLOOKUP(AH199,'シフト記号表（勤務時間帯）'!$C$6:$U$35,19,FALSE))</f>
        <v/>
      </c>
      <c r="AI201" s="467" t="str">
        <f>IF(AI199="","",VLOOKUP(AI199,'シフト記号表（勤務時間帯）'!$C$6:$U$35,19,FALSE))</f>
        <v/>
      </c>
      <c r="AJ201" s="467" t="str">
        <f>IF(AJ199="","",VLOOKUP(AJ199,'シフト記号表（勤務時間帯）'!$C$6:$U$35,19,FALSE))</f>
        <v/>
      </c>
      <c r="AK201" s="467" t="str">
        <f>IF(AK199="","",VLOOKUP(AK199,'シフト記号表（勤務時間帯）'!$C$6:$U$35,19,FALSE))</f>
        <v/>
      </c>
      <c r="AL201" s="467" t="str">
        <f>IF(AL199="","",VLOOKUP(AL199,'シフト記号表（勤務時間帯）'!$C$6:$U$35,19,FALSE))</f>
        <v/>
      </c>
      <c r="AM201" s="468" t="str">
        <f>IF(AM199="","",VLOOKUP(AM199,'シフト記号表（勤務時間帯）'!$C$6:$U$35,19,FALSE))</f>
        <v/>
      </c>
      <c r="AN201" s="466" t="str">
        <f>IF(AN199="","",VLOOKUP(AN199,'シフト記号表（勤務時間帯）'!$C$6:$U$35,19,FALSE))</f>
        <v/>
      </c>
      <c r="AO201" s="467" t="str">
        <f>IF(AO199="","",VLOOKUP(AO199,'シフト記号表（勤務時間帯）'!$C$6:$U$35,19,FALSE))</f>
        <v/>
      </c>
      <c r="AP201" s="467" t="str">
        <f>IF(AP199="","",VLOOKUP(AP199,'シフト記号表（勤務時間帯）'!$C$6:$U$35,19,FALSE))</f>
        <v/>
      </c>
      <c r="AQ201" s="467" t="str">
        <f>IF(AQ199="","",VLOOKUP(AQ199,'シフト記号表（勤務時間帯）'!$C$6:$U$35,19,FALSE))</f>
        <v/>
      </c>
      <c r="AR201" s="467" t="str">
        <f>IF(AR199="","",VLOOKUP(AR199,'シフト記号表（勤務時間帯）'!$C$6:$U$35,19,FALSE))</f>
        <v/>
      </c>
      <c r="AS201" s="467" t="str">
        <f>IF(AS199="","",VLOOKUP(AS199,'シフト記号表（勤務時間帯）'!$C$6:$U$35,19,FALSE))</f>
        <v/>
      </c>
      <c r="AT201" s="468" t="str">
        <f>IF(AT199="","",VLOOKUP(AT199,'シフト記号表（勤務時間帯）'!$C$6:$U$35,19,FALSE))</f>
        <v/>
      </c>
      <c r="AU201" s="466" t="str">
        <f>IF(AU199="","",VLOOKUP(AU199,'シフト記号表（勤務時間帯）'!$C$6:$U$35,19,FALSE))</f>
        <v/>
      </c>
      <c r="AV201" s="467" t="str">
        <f>IF(AV199="","",VLOOKUP(AV199,'シフト記号表（勤務時間帯）'!$C$6:$U$35,19,FALSE))</f>
        <v/>
      </c>
      <c r="AW201" s="467" t="str">
        <f>IF(AW199="","",VLOOKUP(AW199,'シフト記号表（勤務時間帯）'!$C$6:$U$35,19,FALSE))</f>
        <v/>
      </c>
      <c r="AX201" s="1146">
        <f>IF($BB$3="４週",SUM(S201:AT201),IF($BB$3="暦月",SUM(S201:AW201),""))</f>
        <v>0</v>
      </c>
      <c r="AY201" s="1147"/>
      <c r="AZ201" s="1148">
        <f>IF($BB$3="４週",AX201/4,IF($BB$3="暦月",'【標準様式1】勤務形態一覧（100名）'!AX201/('【標準様式1】勤務形態一覧（100名）'!$BB$8/7),""))</f>
        <v>0</v>
      </c>
      <c r="BA201" s="1149"/>
      <c r="BB201" s="1192"/>
      <c r="BC201" s="1096"/>
      <c r="BD201" s="1096"/>
      <c r="BE201" s="1096"/>
      <c r="BF201" s="1097"/>
    </row>
    <row r="202" spans="2:58" ht="20.25" customHeight="1" x14ac:dyDescent="0.3">
      <c r="B202" s="1176">
        <f>B199+1</f>
        <v>61</v>
      </c>
      <c r="C202" s="1178"/>
      <c r="D202" s="1179"/>
      <c r="E202" s="1180"/>
      <c r="F202" s="469"/>
      <c r="G202" s="1082"/>
      <c r="H202" s="1085"/>
      <c r="I202" s="1086"/>
      <c r="J202" s="1086"/>
      <c r="K202" s="1087"/>
      <c r="L202" s="1089"/>
      <c r="M202" s="1090"/>
      <c r="N202" s="1090"/>
      <c r="O202" s="1091"/>
      <c r="P202" s="1098" t="s">
        <v>215</v>
      </c>
      <c r="Q202" s="1099"/>
      <c r="R202" s="1100"/>
      <c r="S202" s="512"/>
      <c r="T202" s="513"/>
      <c r="U202" s="513"/>
      <c r="V202" s="513"/>
      <c r="W202" s="513"/>
      <c r="X202" s="513"/>
      <c r="Y202" s="514"/>
      <c r="Z202" s="512"/>
      <c r="AA202" s="513"/>
      <c r="AB202" s="513"/>
      <c r="AC202" s="513"/>
      <c r="AD202" s="513"/>
      <c r="AE202" s="513"/>
      <c r="AF202" s="514"/>
      <c r="AG202" s="512"/>
      <c r="AH202" s="513"/>
      <c r="AI202" s="513"/>
      <c r="AJ202" s="513"/>
      <c r="AK202" s="513"/>
      <c r="AL202" s="513"/>
      <c r="AM202" s="514"/>
      <c r="AN202" s="512"/>
      <c r="AO202" s="513"/>
      <c r="AP202" s="513"/>
      <c r="AQ202" s="513"/>
      <c r="AR202" s="513"/>
      <c r="AS202" s="513"/>
      <c r="AT202" s="514"/>
      <c r="AU202" s="512"/>
      <c r="AV202" s="513"/>
      <c r="AW202" s="513"/>
      <c r="AX202" s="1295"/>
      <c r="AY202" s="1296"/>
      <c r="AZ202" s="1297"/>
      <c r="BA202" s="1298"/>
      <c r="BB202" s="1131"/>
      <c r="BC202" s="1090"/>
      <c r="BD202" s="1090"/>
      <c r="BE202" s="1090"/>
      <c r="BF202" s="1091"/>
    </row>
    <row r="203" spans="2:58" ht="20.25" customHeight="1" x14ac:dyDescent="0.3">
      <c r="B203" s="1176"/>
      <c r="C203" s="1181"/>
      <c r="D203" s="1182"/>
      <c r="E203" s="1183"/>
      <c r="F203" s="461"/>
      <c r="G203" s="1083"/>
      <c r="H203" s="1088"/>
      <c r="I203" s="1086"/>
      <c r="J203" s="1086"/>
      <c r="K203" s="1087"/>
      <c r="L203" s="1092"/>
      <c r="M203" s="1093"/>
      <c r="N203" s="1093"/>
      <c r="O203" s="1094"/>
      <c r="P203" s="1136" t="s">
        <v>216</v>
      </c>
      <c r="Q203" s="1137"/>
      <c r="R203" s="1138"/>
      <c r="S203" s="462" t="str">
        <f>IF(S202="","",VLOOKUP(S202,'シフト記号表（勤務時間帯）'!$C$6:$K$35,9,FALSE))</f>
        <v/>
      </c>
      <c r="T203" s="463" t="str">
        <f>IF(T202="","",VLOOKUP(T202,'シフト記号表（勤務時間帯）'!$C$6:$K$35,9,FALSE))</f>
        <v/>
      </c>
      <c r="U203" s="463" t="str">
        <f>IF(U202="","",VLOOKUP(U202,'シフト記号表（勤務時間帯）'!$C$6:$K$35,9,FALSE))</f>
        <v/>
      </c>
      <c r="V203" s="463" t="str">
        <f>IF(V202="","",VLOOKUP(V202,'シフト記号表（勤務時間帯）'!$C$6:$K$35,9,FALSE))</f>
        <v/>
      </c>
      <c r="W203" s="463" t="str">
        <f>IF(W202="","",VLOOKUP(W202,'シフト記号表（勤務時間帯）'!$C$6:$K$35,9,FALSE))</f>
        <v/>
      </c>
      <c r="X203" s="463" t="str">
        <f>IF(X202="","",VLOOKUP(X202,'シフト記号表（勤務時間帯）'!$C$6:$K$35,9,FALSE))</f>
        <v/>
      </c>
      <c r="Y203" s="464" t="str">
        <f>IF(Y202="","",VLOOKUP(Y202,'シフト記号表（勤務時間帯）'!$C$6:$K$35,9,FALSE))</f>
        <v/>
      </c>
      <c r="Z203" s="462" t="str">
        <f>IF(Z202="","",VLOOKUP(Z202,'シフト記号表（勤務時間帯）'!$C$6:$K$35,9,FALSE))</f>
        <v/>
      </c>
      <c r="AA203" s="463" t="str">
        <f>IF(AA202="","",VLOOKUP(AA202,'シフト記号表（勤務時間帯）'!$C$6:$K$35,9,FALSE))</f>
        <v/>
      </c>
      <c r="AB203" s="463" t="str">
        <f>IF(AB202="","",VLOOKUP(AB202,'シフト記号表（勤務時間帯）'!$C$6:$K$35,9,FALSE))</f>
        <v/>
      </c>
      <c r="AC203" s="463" t="str">
        <f>IF(AC202="","",VLOOKUP(AC202,'シフト記号表（勤務時間帯）'!$C$6:$K$35,9,FALSE))</f>
        <v/>
      </c>
      <c r="AD203" s="463" t="str">
        <f>IF(AD202="","",VLOOKUP(AD202,'シフト記号表（勤務時間帯）'!$C$6:$K$35,9,FALSE))</f>
        <v/>
      </c>
      <c r="AE203" s="463" t="str">
        <f>IF(AE202="","",VLOOKUP(AE202,'シフト記号表（勤務時間帯）'!$C$6:$K$35,9,FALSE))</f>
        <v/>
      </c>
      <c r="AF203" s="464" t="str">
        <f>IF(AF202="","",VLOOKUP(AF202,'シフト記号表（勤務時間帯）'!$C$6:$K$35,9,FALSE))</f>
        <v/>
      </c>
      <c r="AG203" s="462" t="str">
        <f>IF(AG202="","",VLOOKUP(AG202,'シフト記号表（勤務時間帯）'!$C$6:$K$35,9,FALSE))</f>
        <v/>
      </c>
      <c r="AH203" s="463" t="str">
        <f>IF(AH202="","",VLOOKUP(AH202,'シフト記号表（勤務時間帯）'!$C$6:$K$35,9,FALSE))</f>
        <v/>
      </c>
      <c r="AI203" s="463" t="str">
        <f>IF(AI202="","",VLOOKUP(AI202,'シフト記号表（勤務時間帯）'!$C$6:$K$35,9,FALSE))</f>
        <v/>
      </c>
      <c r="AJ203" s="463" t="str">
        <f>IF(AJ202="","",VLOOKUP(AJ202,'シフト記号表（勤務時間帯）'!$C$6:$K$35,9,FALSE))</f>
        <v/>
      </c>
      <c r="AK203" s="463" t="str">
        <f>IF(AK202="","",VLOOKUP(AK202,'シフト記号表（勤務時間帯）'!$C$6:$K$35,9,FALSE))</f>
        <v/>
      </c>
      <c r="AL203" s="463" t="str">
        <f>IF(AL202="","",VLOOKUP(AL202,'シフト記号表（勤務時間帯）'!$C$6:$K$35,9,FALSE))</f>
        <v/>
      </c>
      <c r="AM203" s="464" t="str">
        <f>IF(AM202="","",VLOOKUP(AM202,'シフト記号表（勤務時間帯）'!$C$6:$K$35,9,FALSE))</f>
        <v/>
      </c>
      <c r="AN203" s="462" t="str">
        <f>IF(AN202="","",VLOOKUP(AN202,'シフト記号表（勤務時間帯）'!$C$6:$K$35,9,FALSE))</f>
        <v/>
      </c>
      <c r="AO203" s="463" t="str">
        <f>IF(AO202="","",VLOOKUP(AO202,'シフト記号表（勤務時間帯）'!$C$6:$K$35,9,FALSE))</f>
        <v/>
      </c>
      <c r="AP203" s="463" t="str">
        <f>IF(AP202="","",VLOOKUP(AP202,'シフト記号表（勤務時間帯）'!$C$6:$K$35,9,FALSE))</f>
        <v/>
      </c>
      <c r="AQ203" s="463" t="str">
        <f>IF(AQ202="","",VLOOKUP(AQ202,'シフト記号表（勤務時間帯）'!$C$6:$K$35,9,FALSE))</f>
        <v/>
      </c>
      <c r="AR203" s="463" t="str">
        <f>IF(AR202="","",VLOOKUP(AR202,'シフト記号表（勤務時間帯）'!$C$6:$K$35,9,FALSE))</f>
        <v/>
      </c>
      <c r="AS203" s="463" t="str">
        <f>IF(AS202="","",VLOOKUP(AS202,'シフト記号表（勤務時間帯）'!$C$6:$K$35,9,FALSE))</f>
        <v/>
      </c>
      <c r="AT203" s="464" t="str">
        <f>IF(AT202="","",VLOOKUP(AT202,'シフト記号表（勤務時間帯）'!$C$6:$K$35,9,FALSE))</f>
        <v/>
      </c>
      <c r="AU203" s="462" t="str">
        <f>IF(AU202="","",VLOOKUP(AU202,'シフト記号表（勤務時間帯）'!$C$6:$K$35,9,FALSE))</f>
        <v/>
      </c>
      <c r="AV203" s="463" t="str">
        <f>IF(AV202="","",VLOOKUP(AV202,'シフト記号表（勤務時間帯）'!$C$6:$K$35,9,FALSE))</f>
        <v/>
      </c>
      <c r="AW203" s="463" t="str">
        <f>IF(AW202="","",VLOOKUP(AW202,'シフト記号表（勤務時間帯）'!$C$6:$K$35,9,FALSE))</f>
        <v/>
      </c>
      <c r="AX203" s="1139">
        <f>IF($BB$3="４週",SUM(S203:AT203),IF($BB$3="暦月",SUM(S203:AW203),""))</f>
        <v>0</v>
      </c>
      <c r="AY203" s="1140"/>
      <c r="AZ203" s="1141">
        <f>IF($BB$3="４週",AX203/4,IF($BB$3="暦月",'【標準様式1】勤務形態一覧（100名）'!AX203/('【標準様式1】勤務形態一覧（100名）'!$BB$8/7),""))</f>
        <v>0</v>
      </c>
      <c r="BA203" s="1142"/>
      <c r="BB203" s="1132"/>
      <c r="BC203" s="1093"/>
      <c r="BD203" s="1093"/>
      <c r="BE203" s="1093"/>
      <c r="BF203" s="1094"/>
    </row>
    <row r="204" spans="2:58" ht="20.25" customHeight="1" x14ac:dyDescent="0.3">
      <c r="B204" s="1176"/>
      <c r="C204" s="1184"/>
      <c r="D204" s="1185"/>
      <c r="E204" s="1186"/>
      <c r="F204" s="515">
        <f>C202</f>
        <v>0</v>
      </c>
      <c r="G204" s="1084"/>
      <c r="H204" s="1088"/>
      <c r="I204" s="1086"/>
      <c r="J204" s="1086"/>
      <c r="K204" s="1087"/>
      <c r="L204" s="1095"/>
      <c r="M204" s="1096"/>
      <c r="N204" s="1096"/>
      <c r="O204" s="1097"/>
      <c r="P204" s="1173" t="s">
        <v>217</v>
      </c>
      <c r="Q204" s="1174"/>
      <c r="R204" s="1175"/>
      <c r="S204" s="466" t="str">
        <f>IF(S202="","",VLOOKUP(S202,'シフト記号表（勤務時間帯）'!$C$6:$U$35,19,FALSE))</f>
        <v/>
      </c>
      <c r="T204" s="467" t="str">
        <f>IF(T202="","",VLOOKUP(T202,'シフト記号表（勤務時間帯）'!$C$6:$U$35,19,FALSE))</f>
        <v/>
      </c>
      <c r="U204" s="467" t="str">
        <f>IF(U202="","",VLOOKUP(U202,'シフト記号表（勤務時間帯）'!$C$6:$U$35,19,FALSE))</f>
        <v/>
      </c>
      <c r="V204" s="467" t="str">
        <f>IF(V202="","",VLOOKUP(V202,'シフト記号表（勤務時間帯）'!$C$6:$U$35,19,FALSE))</f>
        <v/>
      </c>
      <c r="W204" s="467" t="str">
        <f>IF(W202="","",VLOOKUP(W202,'シフト記号表（勤務時間帯）'!$C$6:$U$35,19,FALSE))</f>
        <v/>
      </c>
      <c r="X204" s="467" t="str">
        <f>IF(X202="","",VLOOKUP(X202,'シフト記号表（勤務時間帯）'!$C$6:$U$35,19,FALSE))</f>
        <v/>
      </c>
      <c r="Y204" s="468" t="str">
        <f>IF(Y202="","",VLOOKUP(Y202,'シフト記号表（勤務時間帯）'!$C$6:$U$35,19,FALSE))</f>
        <v/>
      </c>
      <c r="Z204" s="466" t="str">
        <f>IF(Z202="","",VLOOKUP(Z202,'シフト記号表（勤務時間帯）'!$C$6:$U$35,19,FALSE))</f>
        <v/>
      </c>
      <c r="AA204" s="467" t="str">
        <f>IF(AA202="","",VLOOKUP(AA202,'シフト記号表（勤務時間帯）'!$C$6:$U$35,19,FALSE))</f>
        <v/>
      </c>
      <c r="AB204" s="467" t="str">
        <f>IF(AB202="","",VLOOKUP(AB202,'シフト記号表（勤務時間帯）'!$C$6:$U$35,19,FALSE))</f>
        <v/>
      </c>
      <c r="AC204" s="467" t="str">
        <f>IF(AC202="","",VLOOKUP(AC202,'シフト記号表（勤務時間帯）'!$C$6:$U$35,19,FALSE))</f>
        <v/>
      </c>
      <c r="AD204" s="467" t="str">
        <f>IF(AD202="","",VLOOKUP(AD202,'シフト記号表（勤務時間帯）'!$C$6:$U$35,19,FALSE))</f>
        <v/>
      </c>
      <c r="AE204" s="467" t="str">
        <f>IF(AE202="","",VLOOKUP(AE202,'シフト記号表（勤務時間帯）'!$C$6:$U$35,19,FALSE))</f>
        <v/>
      </c>
      <c r="AF204" s="468" t="str">
        <f>IF(AF202="","",VLOOKUP(AF202,'シフト記号表（勤務時間帯）'!$C$6:$U$35,19,FALSE))</f>
        <v/>
      </c>
      <c r="AG204" s="466" t="str">
        <f>IF(AG202="","",VLOOKUP(AG202,'シフト記号表（勤務時間帯）'!$C$6:$U$35,19,FALSE))</f>
        <v/>
      </c>
      <c r="AH204" s="467" t="str">
        <f>IF(AH202="","",VLOOKUP(AH202,'シフト記号表（勤務時間帯）'!$C$6:$U$35,19,FALSE))</f>
        <v/>
      </c>
      <c r="AI204" s="467" t="str">
        <f>IF(AI202="","",VLOOKUP(AI202,'シフト記号表（勤務時間帯）'!$C$6:$U$35,19,FALSE))</f>
        <v/>
      </c>
      <c r="AJ204" s="467" t="str">
        <f>IF(AJ202="","",VLOOKUP(AJ202,'シフト記号表（勤務時間帯）'!$C$6:$U$35,19,FALSE))</f>
        <v/>
      </c>
      <c r="AK204" s="467" t="str">
        <f>IF(AK202="","",VLOOKUP(AK202,'シフト記号表（勤務時間帯）'!$C$6:$U$35,19,FALSE))</f>
        <v/>
      </c>
      <c r="AL204" s="467" t="str">
        <f>IF(AL202="","",VLOOKUP(AL202,'シフト記号表（勤務時間帯）'!$C$6:$U$35,19,FALSE))</f>
        <v/>
      </c>
      <c r="AM204" s="468" t="str">
        <f>IF(AM202="","",VLOOKUP(AM202,'シフト記号表（勤務時間帯）'!$C$6:$U$35,19,FALSE))</f>
        <v/>
      </c>
      <c r="AN204" s="466" t="str">
        <f>IF(AN202="","",VLOOKUP(AN202,'シフト記号表（勤務時間帯）'!$C$6:$U$35,19,FALSE))</f>
        <v/>
      </c>
      <c r="AO204" s="467" t="str">
        <f>IF(AO202="","",VLOOKUP(AO202,'シフト記号表（勤務時間帯）'!$C$6:$U$35,19,FALSE))</f>
        <v/>
      </c>
      <c r="AP204" s="467" t="str">
        <f>IF(AP202="","",VLOOKUP(AP202,'シフト記号表（勤務時間帯）'!$C$6:$U$35,19,FALSE))</f>
        <v/>
      </c>
      <c r="AQ204" s="467" t="str">
        <f>IF(AQ202="","",VLOOKUP(AQ202,'シフト記号表（勤務時間帯）'!$C$6:$U$35,19,FALSE))</f>
        <v/>
      </c>
      <c r="AR204" s="467" t="str">
        <f>IF(AR202="","",VLOOKUP(AR202,'シフト記号表（勤務時間帯）'!$C$6:$U$35,19,FALSE))</f>
        <v/>
      </c>
      <c r="AS204" s="467" t="str">
        <f>IF(AS202="","",VLOOKUP(AS202,'シフト記号表（勤務時間帯）'!$C$6:$U$35,19,FALSE))</f>
        <v/>
      </c>
      <c r="AT204" s="468" t="str">
        <f>IF(AT202="","",VLOOKUP(AT202,'シフト記号表（勤務時間帯）'!$C$6:$U$35,19,FALSE))</f>
        <v/>
      </c>
      <c r="AU204" s="466" t="str">
        <f>IF(AU202="","",VLOOKUP(AU202,'シフト記号表（勤務時間帯）'!$C$6:$U$35,19,FALSE))</f>
        <v/>
      </c>
      <c r="AV204" s="467" t="str">
        <f>IF(AV202="","",VLOOKUP(AV202,'シフト記号表（勤務時間帯）'!$C$6:$U$35,19,FALSE))</f>
        <v/>
      </c>
      <c r="AW204" s="467" t="str">
        <f>IF(AW202="","",VLOOKUP(AW202,'シフト記号表（勤務時間帯）'!$C$6:$U$35,19,FALSE))</f>
        <v/>
      </c>
      <c r="AX204" s="1146">
        <f>IF($BB$3="４週",SUM(S204:AT204),IF($BB$3="暦月",SUM(S204:AW204),""))</f>
        <v>0</v>
      </c>
      <c r="AY204" s="1147"/>
      <c r="AZ204" s="1148">
        <f>IF($BB$3="４週",AX204/4,IF($BB$3="暦月",'【標準様式1】勤務形態一覧（100名）'!AX204/('【標準様式1】勤務形態一覧（100名）'!$BB$8/7),""))</f>
        <v>0</v>
      </c>
      <c r="BA204" s="1149"/>
      <c r="BB204" s="1192"/>
      <c r="BC204" s="1096"/>
      <c r="BD204" s="1096"/>
      <c r="BE204" s="1096"/>
      <c r="BF204" s="1097"/>
    </row>
    <row r="205" spans="2:58" ht="20.25" customHeight="1" x14ac:dyDescent="0.3">
      <c r="B205" s="1176">
        <f>B202+1</f>
        <v>62</v>
      </c>
      <c r="C205" s="1178"/>
      <c r="D205" s="1179"/>
      <c r="E205" s="1180"/>
      <c r="F205" s="469"/>
      <c r="G205" s="1082"/>
      <c r="H205" s="1085"/>
      <c r="I205" s="1086"/>
      <c r="J205" s="1086"/>
      <c r="K205" s="1087"/>
      <c r="L205" s="1089"/>
      <c r="M205" s="1090"/>
      <c r="N205" s="1090"/>
      <c r="O205" s="1091"/>
      <c r="P205" s="1098" t="s">
        <v>215</v>
      </c>
      <c r="Q205" s="1099"/>
      <c r="R205" s="1100"/>
      <c r="S205" s="512"/>
      <c r="T205" s="513"/>
      <c r="U205" s="513"/>
      <c r="V205" s="513"/>
      <c r="W205" s="513"/>
      <c r="X205" s="513"/>
      <c r="Y205" s="514"/>
      <c r="Z205" s="512"/>
      <c r="AA205" s="513"/>
      <c r="AB205" s="513"/>
      <c r="AC205" s="513"/>
      <c r="AD205" s="513"/>
      <c r="AE205" s="513"/>
      <c r="AF205" s="514"/>
      <c r="AG205" s="512"/>
      <c r="AH205" s="513"/>
      <c r="AI205" s="513"/>
      <c r="AJ205" s="513"/>
      <c r="AK205" s="513"/>
      <c r="AL205" s="513"/>
      <c r="AM205" s="514"/>
      <c r="AN205" s="512"/>
      <c r="AO205" s="513"/>
      <c r="AP205" s="513"/>
      <c r="AQ205" s="513"/>
      <c r="AR205" s="513"/>
      <c r="AS205" s="513"/>
      <c r="AT205" s="514"/>
      <c r="AU205" s="512"/>
      <c r="AV205" s="513"/>
      <c r="AW205" s="513"/>
      <c r="AX205" s="1295"/>
      <c r="AY205" s="1296"/>
      <c r="AZ205" s="1297"/>
      <c r="BA205" s="1298"/>
      <c r="BB205" s="1131"/>
      <c r="BC205" s="1090"/>
      <c r="BD205" s="1090"/>
      <c r="BE205" s="1090"/>
      <c r="BF205" s="1091"/>
    </row>
    <row r="206" spans="2:58" ht="20.25" customHeight="1" x14ac:dyDescent="0.3">
      <c r="B206" s="1176"/>
      <c r="C206" s="1181"/>
      <c r="D206" s="1182"/>
      <c r="E206" s="1183"/>
      <c r="F206" s="461"/>
      <c r="G206" s="1083"/>
      <c r="H206" s="1088"/>
      <c r="I206" s="1086"/>
      <c r="J206" s="1086"/>
      <c r="K206" s="1087"/>
      <c r="L206" s="1092"/>
      <c r="M206" s="1093"/>
      <c r="N206" s="1093"/>
      <c r="O206" s="1094"/>
      <c r="P206" s="1136" t="s">
        <v>216</v>
      </c>
      <c r="Q206" s="1137"/>
      <c r="R206" s="1138"/>
      <c r="S206" s="462" t="str">
        <f>IF(S205="","",VLOOKUP(S205,'シフト記号表（勤務時間帯）'!$C$6:$K$35,9,FALSE))</f>
        <v/>
      </c>
      <c r="T206" s="463" t="str">
        <f>IF(T205="","",VLOOKUP(T205,'シフト記号表（勤務時間帯）'!$C$6:$K$35,9,FALSE))</f>
        <v/>
      </c>
      <c r="U206" s="463" t="str">
        <f>IF(U205="","",VLOOKUP(U205,'シフト記号表（勤務時間帯）'!$C$6:$K$35,9,FALSE))</f>
        <v/>
      </c>
      <c r="V206" s="463" t="str">
        <f>IF(V205="","",VLOOKUP(V205,'シフト記号表（勤務時間帯）'!$C$6:$K$35,9,FALSE))</f>
        <v/>
      </c>
      <c r="W206" s="463" t="str">
        <f>IF(W205="","",VLOOKUP(W205,'シフト記号表（勤務時間帯）'!$C$6:$K$35,9,FALSE))</f>
        <v/>
      </c>
      <c r="X206" s="463" t="str">
        <f>IF(X205="","",VLOOKUP(X205,'シフト記号表（勤務時間帯）'!$C$6:$K$35,9,FALSE))</f>
        <v/>
      </c>
      <c r="Y206" s="464" t="str">
        <f>IF(Y205="","",VLOOKUP(Y205,'シフト記号表（勤務時間帯）'!$C$6:$K$35,9,FALSE))</f>
        <v/>
      </c>
      <c r="Z206" s="462" t="str">
        <f>IF(Z205="","",VLOOKUP(Z205,'シフト記号表（勤務時間帯）'!$C$6:$K$35,9,FALSE))</f>
        <v/>
      </c>
      <c r="AA206" s="463" t="str">
        <f>IF(AA205="","",VLOOKUP(AA205,'シフト記号表（勤務時間帯）'!$C$6:$K$35,9,FALSE))</f>
        <v/>
      </c>
      <c r="AB206" s="463" t="str">
        <f>IF(AB205="","",VLOOKUP(AB205,'シフト記号表（勤務時間帯）'!$C$6:$K$35,9,FALSE))</f>
        <v/>
      </c>
      <c r="AC206" s="463" t="str">
        <f>IF(AC205="","",VLOOKUP(AC205,'シフト記号表（勤務時間帯）'!$C$6:$K$35,9,FALSE))</f>
        <v/>
      </c>
      <c r="AD206" s="463" t="str">
        <f>IF(AD205="","",VLOOKUP(AD205,'シフト記号表（勤務時間帯）'!$C$6:$K$35,9,FALSE))</f>
        <v/>
      </c>
      <c r="AE206" s="463" t="str">
        <f>IF(AE205="","",VLOOKUP(AE205,'シフト記号表（勤務時間帯）'!$C$6:$K$35,9,FALSE))</f>
        <v/>
      </c>
      <c r="AF206" s="464" t="str">
        <f>IF(AF205="","",VLOOKUP(AF205,'シフト記号表（勤務時間帯）'!$C$6:$K$35,9,FALSE))</f>
        <v/>
      </c>
      <c r="AG206" s="462" t="str">
        <f>IF(AG205="","",VLOOKUP(AG205,'シフト記号表（勤務時間帯）'!$C$6:$K$35,9,FALSE))</f>
        <v/>
      </c>
      <c r="AH206" s="463" t="str">
        <f>IF(AH205="","",VLOOKUP(AH205,'シフト記号表（勤務時間帯）'!$C$6:$K$35,9,FALSE))</f>
        <v/>
      </c>
      <c r="AI206" s="463" t="str">
        <f>IF(AI205="","",VLOOKUP(AI205,'シフト記号表（勤務時間帯）'!$C$6:$K$35,9,FALSE))</f>
        <v/>
      </c>
      <c r="AJ206" s="463" t="str">
        <f>IF(AJ205="","",VLOOKUP(AJ205,'シフト記号表（勤務時間帯）'!$C$6:$K$35,9,FALSE))</f>
        <v/>
      </c>
      <c r="AK206" s="463" t="str">
        <f>IF(AK205="","",VLOOKUP(AK205,'シフト記号表（勤務時間帯）'!$C$6:$K$35,9,FALSE))</f>
        <v/>
      </c>
      <c r="AL206" s="463" t="str">
        <f>IF(AL205="","",VLOOKUP(AL205,'シフト記号表（勤務時間帯）'!$C$6:$K$35,9,FALSE))</f>
        <v/>
      </c>
      <c r="AM206" s="464" t="str">
        <f>IF(AM205="","",VLOOKUP(AM205,'シフト記号表（勤務時間帯）'!$C$6:$K$35,9,FALSE))</f>
        <v/>
      </c>
      <c r="AN206" s="462" t="str">
        <f>IF(AN205="","",VLOOKUP(AN205,'シフト記号表（勤務時間帯）'!$C$6:$K$35,9,FALSE))</f>
        <v/>
      </c>
      <c r="AO206" s="463" t="str">
        <f>IF(AO205="","",VLOOKUP(AO205,'シフト記号表（勤務時間帯）'!$C$6:$K$35,9,FALSE))</f>
        <v/>
      </c>
      <c r="AP206" s="463" t="str">
        <f>IF(AP205="","",VLOOKUP(AP205,'シフト記号表（勤務時間帯）'!$C$6:$K$35,9,FALSE))</f>
        <v/>
      </c>
      <c r="AQ206" s="463" t="str">
        <f>IF(AQ205="","",VLOOKUP(AQ205,'シフト記号表（勤務時間帯）'!$C$6:$K$35,9,FALSE))</f>
        <v/>
      </c>
      <c r="AR206" s="463" t="str">
        <f>IF(AR205="","",VLOOKUP(AR205,'シフト記号表（勤務時間帯）'!$C$6:$K$35,9,FALSE))</f>
        <v/>
      </c>
      <c r="AS206" s="463" t="str">
        <f>IF(AS205="","",VLOOKUP(AS205,'シフト記号表（勤務時間帯）'!$C$6:$K$35,9,FALSE))</f>
        <v/>
      </c>
      <c r="AT206" s="464" t="str">
        <f>IF(AT205="","",VLOOKUP(AT205,'シフト記号表（勤務時間帯）'!$C$6:$K$35,9,FALSE))</f>
        <v/>
      </c>
      <c r="AU206" s="462" t="str">
        <f>IF(AU205="","",VLOOKUP(AU205,'シフト記号表（勤務時間帯）'!$C$6:$K$35,9,FALSE))</f>
        <v/>
      </c>
      <c r="AV206" s="463" t="str">
        <f>IF(AV205="","",VLOOKUP(AV205,'シフト記号表（勤務時間帯）'!$C$6:$K$35,9,FALSE))</f>
        <v/>
      </c>
      <c r="AW206" s="463" t="str">
        <f>IF(AW205="","",VLOOKUP(AW205,'シフト記号表（勤務時間帯）'!$C$6:$K$35,9,FALSE))</f>
        <v/>
      </c>
      <c r="AX206" s="1139">
        <f>IF($BB$3="４週",SUM(S206:AT206),IF($BB$3="暦月",SUM(S206:AW206),""))</f>
        <v>0</v>
      </c>
      <c r="AY206" s="1140"/>
      <c r="AZ206" s="1141">
        <f>IF($BB$3="４週",AX206/4,IF($BB$3="暦月",'【標準様式1】勤務形態一覧（100名）'!AX206/('【標準様式1】勤務形態一覧（100名）'!$BB$8/7),""))</f>
        <v>0</v>
      </c>
      <c r="BA206" s="1142"/>
      <c r="BB206" s="1132"/>
      <c r="BC206" s="1093"/>
      <c r="BD206" s="1093"/>
      <c r="BE206" s="1093"/>
      <c r="BF206" s="1094"/>
    </row>
    <row r="207" spans="2:58" ht="20.25" customHeight="1" x14ac:dyDescent="0.3">
      <c r="B207" s="1176"/>
      <c r="C207" s="1184"/>
      <c r="D207" s="1185"/>
      <c r="E207" s="1186"/>
      <c r="F207" s="515">
        <f>C205</f>
        <v>0</v>
      </c>
      <c r="G207" s="1084"/>
      <c r="H207" s="1088"/>
      <c r="I207" s="1086"/>
      <c r="J207" s="1086"/>
      <c r="K207" s="1087"/>
      <c r="L207" s="1095"/>
      <c r="M207" s="1096"/>
      <c r="N207" s="1096"/>
      <c r="O207" s="1097"/>
      <c r="P207" s="1173" t="s">
        <v>217</v>
      </c>
      <c r="Q207" s="1174"/>
      <c r="R207" s="1175"/>
      <c r="S207" s="466" t="str">
        <f>IF(S205="","",VLOOKUP(S205,'シフト記号表（勤務時間帯）'!$C$6:$U$35,19,FALSE))</f>
        <v/>
      </c>
      <c r="T207" s="467" t="str">
        <f>IF(T205="","",VLOOKUP(T205,'シフト記号表（勤務時間帯）'!$C$6:$U$35,19,FALSE))</f>
        <v/>
      </c>
      <c r="U207" s="467" t="str">
        <f>IF(U205="","",VLOOKUP(U205,'シフト記号表（勤務時間帯）'!$C$6:$U$35,19,FALSE))</f>
        <v/>
      </c>
      <c r="V207" s="467" t="str">
        <f>IF(V205="","",VLOOKUP(V205,'シフト記号表（勤務時間帯）'!$C$6:$U$35,19,FALSE))</f>
        <v/>
      </c>
      <c r="W207" s="467" t="str">
        <f>IF(W205="","",VLOOKUP(W205,'シフト記号表（勤務時間帯）'!$C$6:$U$35,19,FALSE))</f>
        <v/>
      </c>
      <c r="X207" s="467" t="str">
        <f>IF(X205="","",VLOOKUP(X205,'シフト記号表（勤務時間帯）'!$C$6:$U$35,19,FALSE))</f>
        <v/>
      </c>
      <c r="Y207" s="468" t="str">
        <f>IF(Y205="","",VLOOKUP(Y205,'シフト記号表（勤務時間帯）'!$C$6:$U$35,19,FALSE))</f>
        <v/>
      </c>
      <c r="Z207" s="466" t="str">
        <f>IF(Z205="","",VLOOKUP(Z205,'シフト記号表（勤務時間帯）'!$C$6:$U$35,19,FALSE))</f>
        <v/>
      </c>
      <c r="AA207" s="467" t="str">
        <f>IF(AA205="","",VLOOKUP(AA205,'シフト記号表（勤務時間帯）'!$C$6:$U$35,19,FALSE))</f>
        <v/>
      </c>
      <c r="AB207" s="467" t="str">
        <f>IF(AB205="","",VLOOKUP(AB205,'シフト記号表（勤務時間帯）'!$C$6:$U$35,19,FALSE))</f>
        <v/>
      </c>
      <c r="AC207" s="467" t="str">
        <f>IF(AC205="","",VLOOKUP(AC205,'シフト記号表（勤務時間帯）'!$C$6:$U$35,19,FALSE))</f>
        <v/>
      </c>
      <c r="AD207" s="467" t="str">
        <f>IF(AD205="","",VLOOKUP(AD205,'シフト記号表（勤務時間帯）'!$C$6:$U$35,19,FALSE))</f>
        <v/>
      </c>
      <c r="AE207" s="467" t="str">
        <f>IF(AE205="","",VLOOKUP(AE205,'シフト記号表（勤務時間帯）'!$C$6:$U$35,19,FALSE))</f>
        <v/>
      </c>
      <c r="AF207" s="468" t="str">
        <f>IF(AF205="","",VLOOKUP(AF205,'シフト記号表（勤務時間帯）'!$C$6:$U$35,19,FALSE))</f>
        <v/>
      </c>
      <c r="AG207" s="466" t="str">
        <f>IF(AG205="","",VLOOKUP(AG205,'シフト記号表（勤務時間帯）'!$C$6:$U$35,19,FALSE))</f>
        <v/>
      </c>
      <c r="AH207" s="467" t="str">
        <f>IF(AH205="","",VLOOKUP(AH205,'シフト記号表（勤務時間帯）'!$C$6:$U$35,19,FALSE))</f>
        <v/>
      </c>
      <c r="AI207" s="467" t="str">
        <f>IF(AI205="","",VLOOKUP(AI205,'シフト記号表（勤務時間帯）'!$C$6:$U$35,19,FALSE))</f>
        <v/>
      </c>
      <c r="AJ207" s="467" t="str">
        <f>IF(AJ205="","",VLOOKUP(AJ205,'シフト記号表（勤務時間帯）'!$C$6:$U$35,19,FALSE))</f>
        <v/>
      </c>
      <c r="AK207" s="467" t="str">
        <f>IF(AK205="","",VLOOKUP(AK205,'シフト記号表（勤務時間帯）'!$C$6:$U$35,19,FALSE))</f>
        <v/>
      </c>
      <c r="AL207" s="467" t="str">
        <f>IF(AL205="","",VLOOKUP(AL205,'シフト記号表（勤務時間帯）'!$C$6:$U$35,19,FALSE))</f>
        <v/>
      </c>
      <c r="AM207" s="468" t="str">
        <f>IF(AM205="","",VLOOKUP(AM205,'シフト記号表（勤務時間帯）'!$C$6:$U$35,19,FALSE))</f>
        <v/>
      </c>
      <c r="AN207" s="466" t="str">
        <f>IF(AN205="","",VLOOKUP(AN205,'シフト記号表（勤務時間帯）'!$C$6:$U$35,19,FALSE))</f>
        <v/>
      </c>
      <c r="AO207" s="467" t="str">
        <f>IF(AO205="","",VLOOKUP(AO205,'シフト記号表（勤務時間帯）'!$C$6:$U$35,19,FALSE))</f>
        <v/>
      </c>
      <c r="AP207" s="467" t="str">
        <f>IF(AP205="","",VLOOKUP(AP205,'シフト記号表（勤務時間帯）'!$C$6:$U$35,19,FALSE))</f>
        <v/>
      </c>
      <c r="AQ207" s="467" t="str">
        <f>IF(AQ205="","",VLOOKUP(AQ205,'シフト記号表（勤務時間帯）'!$C$6:$U$35,19,FALSE))</f>
        <v/>
      </c>
      <c r="AR207" s="467" t="str">
        <f>IF(AR205="","",VLOOKUP(AR205,'シフト記号表（勤務時間帯）'!$C$6:$U$35,19,FALSE))</f>
        <v/>
      </c>
      <c r="AS207" s="467" t="str">
        <f>IF(AS205="","",VLOOKUP(AS205,'シフト記号表（勤務時間帯）'!$C$6:$U$35,19,FALSE))</f>
        <v/>
      </c>
      <c r="AT207" s="468" t="str">
        <f>IF(AT205="","",VLOOKUP(AT205,'シフト記号表（勤務時間帯）'!$C$6:$U$35,19,FALSE))</f>
        <v/>
      </c>
      <c r="AU207" s="466" t="str">
        <f>IF(AU205="","",VLOOKUP(AU205,'シフト記号表（勤務時間帯）'!$C$6:$U$35,19,FALSE))</f>
        <v/>
      </c>
      <c r="AV207" s="467" t="str">
        <f>IF(AV205="","",VLOOKUP(AV205,'シフト記号表（勤務時間帯）'!$C$6:$U$35,19,FALSE))</f>
        <v/>
      </c>
      <c r="AW207" s="467" t="str">
        <f>IF(AW205="","",VLOOKUP(AW205,'シフト記号表（勤務時間帯）'!$C$6:$U$35,19,FALSE))</f>
        <v/>
      </c>
      <c r="AX207" s="1146">
        <f>IF($BB$3="４週",SUM(S207:AT207),IF($BB$3="暦月",SUM(S207:AW207),""))</f>
        <v>0</v>
      </c>
      <c r="AY207" s="1147"/>
      <c r="AZ207" s="1148">
        <f>IF($BB$3="４週",AX207/4,IF($BB$3="暦月",'【標準様式1】勤務形態一覧（100名）'!AX207/('【標準様式1】勤務形態一覧（100名）'!$BB$8/7),""))</f>
        <v>0</v>
      </c>
      <c r="BA207" s="1149"/>
      <c r="BB207" s="1192"/>
      <c r="BC207" s="1096"/>
      <c r="BD207" s="1096"/>
      <c r="BE207" s="1096"/>
      <c r="BF207" s="1097"/>
    </row>
    <row r="208" spans="2:58" ht="20.25" customHeight="1" x14ac:dyDescent="0.3">
      <c r="B208" s="1176">
        <f>B205+1</f>
        <v>63</v>
      </c>
      <c r="C208" s="1178"/>
      <c r="D208" s="1179"/>
      <c r="E208" s="1180"/>
      <c r="F208" s="469"/>
      <c r="G208" s="1082"/>
      <c r="H208" s="1085"/>
      <c r="I208" s="1086"/>
      <c r="J208" s="1086"/>
      <c r="K208" s="1087"/>
      <c r="L208" s="1089"/>
      <c r="M208" s="1090"/>
      <c r="N208" s="1090"/>
      <c r="O208" s="1091"/>
      <c r="P208" s="1098" t="s">
        <v>215</v>
      </c>
      <c r="Q208" s="1099"/>
      <c r="R208" s="1100"/>
      <c r="S208" s="512"/>
      <c r="T208" s="513"/>
      <c r="U208" s="513"/>
      <c r="V208" s="513"/>
      <c r="W208" s="513"/>
      <c r="X208" s="513"/>
      <c r="Y208" s="514"/>
      <c r="Z208" s="512"/>
      <c r="AA208" s="513"/>
      <c r="AB208" s="513"/>
      <c r="AC208" s="513"/>
      <c r="AD208" s="513"/>
      <c r="AE208" s="513"/>
      <c r="AF208" s="514"/>
      <c r="AG208" s="512"/>
      <c r="AH208" s="513"/>
      <c r="AI208" s="513"/>
      <c r="AJ208" s="513"/>
      <c r="AK208" s="513"/>
      <c r="AL208" s="513"/>
      <c r="AM208" s="514"/>
      <c r="AN208" s="512"/>
      <c r="AO208" s="513"/>
      <c r="AP208" s="513"/>
      <c r="AQ208" s="513"/>
      <c r="AR208" s="513"/>
      <c r="AS208" s="513"/>
      <c r="AT208" s="514"/>
      <c r="AU208" s="512"/>
      <c r="AV208" s="513"/>
      <c r="AW208" s="513"/>
      <c r="AX208" s="1295"/>
      <c r="AY208" s="1296"/>
      <c r="AZ208" s="1297"/>
      <c r="BA208" s="1298"/>
      <c r="BB208" s="1131"/>
      <c r="BC208" s="1090"/>
      <c r="BD208" s="1090"/>
      <c r="BE208" s="1090"/>
      <c r="BF208" s="1091"/>
    </row>
    <row r="209" spans="2:58" ht="20.25" customHeight="1" x14ac:dyDescent="0.3">
      <c r="B209" s="1176"/>
      <c r="C209" s="1181"/>
      <c r="D209" s="1182"/>
      <c r="E209" s="1183"/>
      <c r="F209" s="461"/>
      <c r="G209" s="1083"/>
      <c r="H209" s="1088"/>
      <c r="I209" s="1086"/>
      <c r="J209" s="1086"/>
      <c r="K209" s="1087"/>
      <c r="L209" s="1092"/>
      <c r="M209" s="1093"/>
      <c r="N209" s="1093"/>
      <c r="O209" s="1094"/>
      <c r="P209" s="1136" t="s">
        <v>216</v>
      </c>
      <c r="Q209" s="1137"/>
      <c r="R209" s="1138"/>
      <c r="S209" s="462" t="str">
        <f>IF(S208="","",VLOOKUP(S208,'シフト記号表（勤務時間帯）'!$C$6:$K$35,9,FALSE))</f>
        <v/>
      </c>
      <c r="T209" s="463" t="str">
        <f>IF(T208="","",VLOOKUP(T208,'シフト記号表（勤務時間帯）'!$C$6:$K$35,9,FALSE))</f>
        <v/>
      </c>
      <c r="U209" s="463" t="str">
        <f>IF(U208="","",VLOOKUP(U208,'シフト記号表（勤務時間帯）'!$C$6:$K$35,9,FALSE))</f>
        <v/>
      </c>
      <c r="V209" s="463" t="str">
        <f>IF(V208="","",VLOOKUP(V208,'シフト記号表（勤務時間帯）'!$C$6:$K$35,9,FALSE))</f>
        <v/>
      </c>
      <c r="W209" s="463" t="str">
        <f>IF(W208="","",VLOOKUP(W208,'シフト記号表（勤務時間帯）'!$C$6:$K$35,9,FALSE))</f>
        <v/>
      </c>
      <c r="X209" s="463" t="str">
        <f>IF(X208="","",VLOOKUP(X208,'シフト記号表（勤務時間帯）'!$C$6:$K$35,9,FALSE))</f>
        <v/>
      </c>
      <c r="Y209" s="464" t="str">
        <f>IF(Y208="","",VLOOKUP(Y208,'シフト記号表（勤務時間帯）'!$C$6:$K$35,9,FALSE))</f>
        <v/>
      </c>
      <c r="Z209" s="462" t="str">
        <f>IF(Z208="","",VLOOKUP(Z208,'シフト記号表（勤務時間帯）'!$C$6:$K$35,9,FALSE))</f>
        <v/>
      </c>
      <c r="AA209" s="463" t="str">
        <f>IF(AA208="","",VLOOKUP(AA208,'シフト記号表（勤務時間帯）'!$C$6:$K$35,9,FALSE))</f>
        <v/>
      </c>
      <c r="AB209" s="463" t="str">
        <f>IF(AB208="","",VLOOKUP(AB208,'シフト記号表（勤務時間帯）'!$C$6:$K$35,9,FALSE))</f>
        <v/>
      </c>
      <c r="AC209" s="463" t="str">
        <f>IF(AC208="","",VLOOKUP(AC208,'シフト記号表（勤務時間帯）'!$C$6:$K$35,9,FALSE))</f>
        <v/>
      </c>
      <c r="AD209" s="463" t="str">
        <f>IF(AD208="","",VLOOKUP(AD208,'シフト記号表（勤務時間帯）'!$C$6:$K$35,9,FALSE))</f>
        <v/>
      </c>
      <c r="AE209" s="463" t="str">
        <f>IF(AE208="","",VLOOKUP(AE208,'シフト記号表（勤務時間帯）'!$C$6:$K$35,9,FALSE))</f>
        <v/>
      </c>
      <c r="AF209" s="464" t="str">
        <f>IF(AF208="","",VLOOKUP(AF208,'シフト記号表（勤務時間帯）'!$C$6:$K$35,9,FALSE))</f>
        <v/>
      </c>
      <c r="AG209" s="462" t="str">
        <f>IF(AG208="","",VLOOKUP(AG208,'シフト記号表（勤務時間帯）'!$C$6:$K$35,9,FALSE))</f>
        <v/>
      </c>
      <c r="AH209" s="463" t="str">
        <f>IF(AH208="","",VLOOKUP(AH208,'シフト記号表（勤務時間帯）'!$C$6:$K$35,9,FALSE))</f>
        <v/>
      </c>
      <c r="AI209" s="463" t="str">
        <f>IF(AI208="","",VLOOKUP(AI208,'シフト記号表（勤務時間帯）'!$C$6:$K$35,9,FALSE))</f>
        <v/>
      </c>
      <c r="AJ209" s="463" t="str">
        <f>IF(AJ208="","",VLOOKUP(AJ208,'シフト記号表（勤務時間帯）'!$C$6:$K$35,9,FALSE))</f>
        <v/>
      </c>
      <c r="AK209" s="463" t="str">
        <f>IF(AK208="","",VLOOKUP(AK208,'シフト記号表（勤務時間帯）'!$C$6:$K$35,9,FALSE))</f>
        <v/>
      </c>
      <c r="AL209" s="463" t="str">
        <f>IF(AL208="","",VLOOKUP(AL208,'シフト記号表（勤務時間帯）'!$C$6:$K$35,9,FALSE))</f>
        <v/>
      </c>
      <c r="AM209" s="464" t="str">
        <f>IF(AM208="","",VLOOKUP(AM208,'シフト記号表（勤務時間帯）'!$C$6:$K$35,9,FALSE))</f>
        <v/>
      </c>
      <c r="AN209" s="462" t="str">
        <f>IF(AN208="","",VLOOKUP(AN208,'シフト記号表（勤務時間帯）'!$C$6:$K$35,9,FALSE))</f>
        <v/>
      </c>
      <c r="AO209" s="463" t="str">
        <f>IF(AO208="","",VLOOKUP(AO208,'シフト記号表（勤務時間帯）'!$C$6:$K$35,9,FALSE))</f>
        <v/>
      </c>
      <c r="AP209" s="463" t="str">
        <f>IF(AP208="","",VLOOKUP(AP208,'シフト記号表（勤務時間帯）'!$C$6:$K$35,9,FALSE))</f>
        <v/>
      </c>
      <c r="AQ209" s="463" t="str">
        <f>IF(AQ208="","",VLOOKUP(AQ208,'シフト記号表（勤務時間帯）'!$C$6:$K$35,9,FALSE))</f>
        <v/>
      </c>
      <c r="AR209" s="463" t="str">
        <f>IF(AR208="","",VLOOKUP(AR208,'シフト記号表（勤務時間帯）'!$C$6:$K$35,9,FALSE))</f>
        <v/>
      </c>
      <c r="AS209" s="463" t="str">
        <f>IF(AS208="","",VLOOKUP(AS208,'シフト記号表（勤務時間帯）'!$C$6:$K$35,9,FALSE))</f>
        <v/>
      </c>
      <c r="AT209" s="464" t="str">
        <f>IF(AT208="","",VLOOKUP(AT208,'シフト記号表（勤務時間帯）'!$C$6:$K$35,9,FALSE))</f>
        <v/>
      </c>
      <c r="AU209" s="462" t="str">
        <f>IF(AU208="","",VLOOKUP(AU208,'シフト記号表（勤務時間帯）'!$C$6:$K$35,9,FALSE))</f>
        <v/>
      </c>
      <c r="AV209" s="463" t="str">
        <f>IF(AV208="","",VLOOKUP(AV208,'シフト記号表（勤務時間帯）'!$C$6:$K$35,9,FALSE))</f>
        <v/>
      </c>
      <c r="AW209" s="463" t="str">
        <f>IF(AW208="","",VLOOKUP(AW208,'シフト記号表（勤務時間帯）'!$C$6:$K$35,9,FALSE))</f>
        <v/>
      </c>
      <c r="AX209" s="1139">
        <f>IF($BB$3="４週",SUM(S209:AT209),IF($BB$3="暦月",SUM(S209:AW209),""))</f>
        <v>0</v>
      </c>
      <c r="AY209" s="1140"/>
      <c r="AZ209" s="1141">
        <f>IF($BB$3="４週",AX209/4,IF($BB$3="暦月",'【標準様式1】勤務形態一覧（100名）'!AX209/('【標準様式1】勤務形態一覧（100名）'!$BB$8/7),""))</f>
        <v>0</v>
      </c>
      <c r="BA209" s="1142"/>
      <c r="BB209" s="1132"/>
      <c r="BC209" s="1093"/>
      <c r="BD209" s="1093"/>
      <c r="BE209" s="1093"/>
      <c r="BF209" s="1094"/>
    </row>
    <row r="210" spans="2:58" ht="20.25" customHeight="1" x14ac:dyDescent="0.3">
      <c r="B210" s="1176"/>
      <c r="C210" s="1184"/>
      <c r="D210" s="1185"/>
      <c r="E210" s="1186"/>
      <c r="F210" s="515">
        <f>C208</f>
        <v>0</v>
      </c>
      <c r="G210" s="1084"/>
      <c r="H210" s="1088"/>
      <c r="I210" s="1086"/>
      <c r="J210" s="1086"/>
      <c r="K210" s="1087"/>
      <c r="L210" s="1095"/>
      <c r="M210" s="1096"/>
      <c r="N210" s="1096"/>
      <c r="O210" s="1097"/>
      <c r="P210" s="1173" t="s">
        <v>217</v>
      </c>
      <c r="Q210" s="1174"/>
      <c r="R210" s="1175"/>
      <c r="S210" s="466" t="str">
        <f>IF(S208="","",VLOOKUP(S208,'シフト記号表（勤務時間帯）'!$C$6:$U$35,19,FALSE))</f>
        <v/>
      </c>
      <c r="T210" s="467" t="str">
        <f>IF(T208="","",VLOOKUP(T208,'シフト記号表（勤務時間帯）'!$C$6:$U$35,19,FALSE))</f>
        <v/>
      </c>
      <c r="U210" s="467" t="str">
        <f>IF(U208="","",VLOOKUP(U208,'シフト記号表（勤務時間帯）'!$C$6:$U$35,19,FALSE))</f>
        <v/>
      </c>
      <c r="V210" s="467" t="str">
        <f>IF(V208="","",VLOOKUP(V208,'シフト記号表（勤務時間帯）'!$C$6:$U$35,19,FALSE))</f>
        <v/>
      </c>
      <c r="W210" s="467" t="str">
        <f>IF(W208="","",VLOOKUP(W208,'シフト記号表（勤務時間帯）'!$C$6:$U$35,19,FALSE))</f>
        <v/>
      </c>
      <c r="X210" s="467" t="str">
        <f>IF(X208="","",VLOOKUP(X208,'シフト記号表（勤務時間帯）'!$C$6:$U$35,19,FALSE))</f>
        <v/>
      </c>
      <c r="Y210" s="468" t="str">
        <f>IF(Y208="","",VLOOKUP(Y208,'シフト記号表（勤務時間帯）'!$C$6:$U$35,19,FALSE))</f>
        <v/>
      </c>
      <c r="Z210" s="466" t="str">
        <f>IF(Z208="","",VLOOKUP(Z208,'シフト記号表（勤務時間帯）'!$C$6:$U$35,19,FALSE))</f>
        <v/>
      </c>
      <c r="AA210" s="467" t="str">
        <f>IF(AA208="","",VLOOKUP(AA208,'シフト記号表（勤務時間帯）'!$C$6:$U$35,19,FALSE))</f>
        <v/>
      </c>
      <c r="AB210" s="467" t="str">
        <f>IF(AB208="","",VLOOKUP(AB208,'シフト記号表（勤務時間帯）'!$C$6:$U$35,19,FALSE))</f>
        <v/>
      </c>
      <c r="AC210" s="467" t="str">
        <f>IF(AC208="","",VLOOKUP(AC208,'シフト記号表（勤務時間帯）'!$C$6:$U$35,19,FALSE))</f>
        <v/>
      </c>
      <c r="AD210" s="467" t="str">
        <f>IF(AD208="","",VLOOKUP(AD208,'シフト記号表（勤務時間帯）'!$C$6:$U$35,19,FALSE))</f>
        <v/>
      </c>
      <c r="AE210" s="467" t="str">
        <f>IF(AE208="","",VLOOKUP(AE208,'シフト記号表（勤務時間帯）'!$C$6:$U$35,19,FALSE))</f>
        <v/>
      </c>
      <c r="AF210" s="468" t="str">
        <f>IF(AF208="","",VLOOKUP(AF208,'シフト記号表（勤務時間帯）'!$C$6:$U$35,19,FALSE))</f>
        <v/>
      </c>
      <c r="AG210" s="466" t="str">
        <f>IF(AG208="","",VLOOKUP(AG208,'シフト記号表（勤務時間帯）'!$C$6:$U$35,19,FALSE))</f>
        <v/>
      </c>
      <c r="AH210" s="467" t="str">
        <f>IF(AH208="","",VLOOKUP(AH208,'シフト記号表（勤務時間帯）'!$C$6:$U$35,19,FALSE))</f>
        <v/>
      </c>
      <c r="AI210" s="467" t="str">
        <f>IF(AI208="","",VLOOKUP(AI208,'シフト記号表（勤務時間帯）'!$C$6:$U$35,19,FALSE))</f>
        <v/>
      </c>
      <c r="AJ210" s="467" t="str">
        <f>IF(AJ208="","",VLOOKUP(AJ208,'シフト記号表（勤務時間帯）'!$C$6:$U$35,19,FALSE))</f>
        <v/>
      </c>
      <c r="AK210" s="467" t="str">
        <f>IF(AK208="","",VLOOKUP(AK208,'シフト記号表（勤務時間帯）'!$C$6:$U$35,19,FALSE))</f>
        <v/>
      </c>
      <c r="AL210" s="467" t="str">
        <f>IF(AL208="","",VLOOKUP(AL208,'シフト記号表（勤務時間帯）'!$C$6:$U$35,19,FALSE))</f>
        <v/>
      </c>
      <c r="AM210" s="468" t="str">
        <f>IF(AM208="","",VLOOKUP(AM208,'シフト記号表（勤務時間帯）'!$C$6:$U$35,19,FALSE))</f>
        <v/>
      </c>
      <c r="AN210" s="466" t="str">
        <f>IF(AN208="","",VLOOKUP(AN208,'シフト記号表（勤務時間帯）'!$C$6:$U$35,19,FALSE))</f>
        <v/>
      </c>
      <c r="AO210" s="467" t="str">
        <f>IF(AO208="","",VLOOKUP(AO208,'シフト記号表（勤務時間帯）'!$C$6:$U$35,19,FALSE))</f>
        <v/>
      </c>
      <c r="AP210" s="467" t="str">
        <f>IF(AP208="","",VLOOKUP(AP208,'シフト記号表（勤務時間帯）'!$C$6:$U$35,19,FALSE))</f>
        <v/>
      </c>
      <c r="AQ210" s="467" t="str">
        <f>IF(AQ208="","",VLOOKUP(AQ208,'シフト記号表（勤務時間帯）'!$C$6:$U$35,19,FALSE))</f>
        <v/>
      </c>
      <c r="AR210" s="467" t="str">
        <f>IF(AR208="","",VLOOKUP(AR208,'シフト記号表（勤務時間帯）'!$C$6:$U$35,19,FALSE))</f>
        <v/>
      </c>
      <c r="AS210" s="467" t="str">
        <f>IF(AS208="","",VLOOKUP(AS208,'シフト記号表（勤務時間帯）'!$C$6:$U$35,19,FALSE))</f>
        <v/>
      </c>
      <c r="AT210" s="468" t="str">
        <f>IF(AT208="","",VLOOKUP(AT208,'シフト記号表（勤務時間帯）'!$C$6:$U$35,19,FALSE))</f>
        <v/>
      </c>
      <c r="AU210" s="466" t="str">
        <f>IF(AU208="","",VLOOKUP(AU208,'シフト記号表（勤務時間帯）'!$C$6:$U$35,19,FALSE))</f>
        <v/>
      </c>
      <c r="AV210" s="467" t="str">
        <f>IF(AV208="","",VLOOKUP(AV208,'シフト記号表（勤務時間帯）'!$C$6:$U$35,19,FALSE))</f>
        <v/>
      </c>
      <c r="AW210" s="467" t="str">
        <f>IF(AW208="","",VLOOKUP(AW208,'シフト記号表（勤務時間帯）'!$C$6:$U$35,19,FALSE))</f>
        <v/>
      </c>
      <c r="AX210" s="1146">
        <f>IF($BB$3="４週",SUM(S210:AT210),IF($BB$3="暦月",SUM(S210:AW210),""))</f>
        <v>0</v>
      </c>
      <c r="AY210" s="1147"/>
      <c r="AZ210" s="1148">
        <f>IF($BB$3="４週",AX210/4,IF($BB$3="暦月",'【標準様式1】勤務形態一覧（100名）'!AX210/('【標準様式1】勤務形態一覧（100名）'!$BB$8/7),""))</f>
        <v>0</v>
      </c>
      <c r="BA210" s="1149"/>
      <c r="BB210" s="1192"/>
      <c r="BC210" s="1096"/>
      <c r="BD210" s="1096"/>
      <c r="BE210" s="1096"/>
      <c r="BF210" s="1097"/>
    </row>
    <row r="211" spans="2:58" ht="20.25" customHeight="1" x14ac:dyDescent="0.3">
      <c r="B211" s="1176">
        <f>B208+1</f>
        <v>64</v>
      </c>
      <c r="C211" s="1178"/>
      <c r="D211" s="1179"/>
      <c r="E211" s="1180"/>
      <c r="F211" s="469"/>
      <c r="G211" s="1082"/>
      <c r="H211" s="1085"/>
      <c r="I211" s="1086"/>
      <c r="J211" s="1086"/>
      <c r="K211" s="1087"/>
      <c r="L211" s="1089"/>
      <c r="M211" s="1090"/>
      <c r="N211" s="1090"/>
      <c r="O211" s="1091"/>
      <c r="P211" s="1098" t="s">
        <v>215</v>
      </c>
      <c r="Q211" s="1099"/>
      <c r="R211" s="1100"/>
      <c r="S211" s="512"/>
      <c r="T211" s="513"/>
      <c r="U211" s="513"/>
      <c r="V211" s="513"/>
      <c r="W211" s="513"/>
      <c r="X211" s="513"/>
      <c r="Y211" s="514"/>
      <c r="Z211" s="512"/>
      <c r="AA211" s="513"/>
      <c r="AB211" s="513"/>
      <c r="AC211" s="513"/>
      <c r="AD211" s="513"/>
      <c r="AE211" s="513"/>
      <c r="AF211" s="514"/>
      <c r="AG211" s="512"/>
      <c r="AH211" s="513"/>
      <c r="AI211" s="513"/>
      <c r="AJ211" s="513"/>
      <c r="AK211" s="513"/>
      <c r="AL211" s="513"/>
      <c r="AM211" s="514"/>
      <c r="AN211" s="512"/>
      <c r="AO211" s="513"/>
      <c r="AP211" s="513"/>
      <c r="AQ211" s="513"/>
      <c r="AR211" s="513"/>
      <c r="AS211" s="513"/>
      <c r="AT211" s="514"/>
      <c r="AU211" s="512"/>
      <c r="AV211" s="513"/>
      <c r="AW211" s="513"/>
      <c r="AX211" s="1295"/>
      <c r="AY211" s="1296"/>
      <c r="AZ211" s="1297"/>
      <c r="BA211" s="1298"/>
      <c r="BB211" s="1131"/>
      <c r="BC211" s="1090"/>
      <c r="BD211" s="1090"/>
      <c r="BE211" s="1090"/>
      <c r="BF211" s="1091"/>
    </row>
    <row r="212" spans="2:58" ht="20.25" customHeight="1" x14ac:dyDescent="0.3">
      <c r="B212" s="1176"/>
      <c r="C212" s="1181"/>
      <c r="D212" s="1182"/>
      <c r="E212" s="1183"/>
      <c r="F212" s="461"/>
      <c r="G212" s="1083"/>
      <c r="H212" s="1088"/>
      <c r="I212" s="1086"/>
      <c r="J212" s="1086"/>
      <c r="K212" s="1087"/>
      <c r="L212" s="1092"/>
      <c r="M212" s="1093"/>
      <c r="N212" s="1093"/>
      <c r="O212" s="1094"/>
      <c r="P212" s="1136" t="s">
        <v>216</v>
      </c>
      <c r="Q212" s="1137"/>
      <c r="R212" s="1138"/>
      <c r="S212" s="462" t="str">
        <f>IF(S211="","",VLOOKUP(S211,'シフト記号表（勤務時間帯）'!$C$6:$K$35,9,FALSE))</f>
        <v/>
      </c>
      <c r="T212" s="463" t="str">
        <f>IF(T211="","",VLOOKUP(T211,'シフト記号表（勤務時間帯）'!$C$6:$K$35,9,FALSE))</f>
        <v/>
      </c>
      <c r="U212" s="463" t="str">
        <f>IF(U211="","",VLOOKUP(U211,'シフト記号表（勤務時間帯）'!$C$6:$K$35,9,FALSE))</f>
        <v/>
      </c>
      <c r="V212" s="463" t="str">
        <f>IF(V211="","",VLOOKUP(V211,'シフト記号表（勤務時間帯）'!$C$6:$K$35,9,FALSE))</f>
        <v/>
      </c>
      <c r="W212" s="463" t="str">
        <f>IF(W211="","",VLOOKUP(W211,'シフト記号表（勤務時間帯）'!$C$6:$K$35,9,FALSE))</f>
        <v/>
      </c>
      <c r="X212" s="463" t="str">
        <f>IF(X211="","",VLOOKUP(X211,'シフト記号表（勤務時間帯）'!$C$6:$K$35,9,FALSE))</f>
        <v/>
      </c>
      <c r="Y212" s="464" t="str">
        <f>IF(Y211="","",VLOOKUP(Y211,'シフト記号表（勤務時間帯）'!$C$6:$K$35,9,FALSE))</f>
        <v/>
      </c>
      <c r="Z212" s="462" t="str">
        <f>IF(Z211="","",VLOOKUP(Z211,'シフト記号表（勤務時間帯）'!$C$6:$K$35,9,FALSE))</f>
        <v/>
      </c>
      <c r="AA212" s="463" t="str">
        <f>IF(AA211="","",VLOOKUP(AA211,'シフト記号表（勤務時間帯）'!$C$6:$K$35,9,FALSE))</f>
        <v/>
      </c>
      <c r="AB212" s="463" t="str">
        <f>IF(AB211="","",VLOOKUP(AB211,'シフト記号表（勤務時間帯）'!$C$6:$K$35,9,FALSE))</f>
        <v/>
      </c>
      <c r="AC212" s="463" t="str">
        <f>IF(AC211="","",VLOOKUP(AC211,'シフト記号表（勤務時間帯）'!$C$6:$K$35,9,FALSE))</f>
        <v/>
      </c>
      <c r="AD212" s="463" t="str">
        <f>IF(AD211="","",VLOOKUP(AD211,'シフト記号表（勤務時間帯）'!$C$6:$K$35,9,FALSE))</f>
        <v/>
      </c>
      <c r="AE212" s="463" t="str">
        <f>IF(AE211="","",VLOOKUP(AE211,'シフト記号表（勤務時間帯）'!$C$6:$K$35,9,FALSE))</f>
        <v/>
      </c>
      <c r="AF212" s="464" t="str">
        <f>IF(AF211="","",VLOOKUP(AF211,'シフト記号表（勤務時間帯）'!$C$6:$K$35,9,FALSE))</f>
        <v/>
      </c>
      <c r="AG212" s="462" t="str">
        <f>IF(AG211="","",VLOOKUP(AG211,'シフト記号表（勤務時間帯）'!$C$6:$K$35,9,FALSE))</f>
        <v/>
      </c>
      <c r="AH212" s="463" t="str">
        <f>IF(AH211="","",VLOOKUP(AH211,'シフト記号表（勤務時間帯）'!$C$6:$K$35,9,FALSE))</f>
        <v/>
      </c>
      <c r="AI212" s="463" t="str">
        <f>IF(AI211="","",VLOOKUP(AI211,'シフト記号表（勤務時間帯）'!$C$6:$K$35,9,FALSE))</f>
        <v/>
      </c>
      <c r="AJ212" s="463" t="str">
        <f>IF(AJ211="","",VLOOKUP(AJ211,'シフト記号表（勤務時間帯）'!$C$6:$K$35,9,FALSE))</f>
        <v/>
      </c>
      <c r="AK212" s="463" t="str">
        <f>IF(AK211="","",VLOOKUP(AK211,'シフト記号表（勤務時間帯）'!$C$6:$K$35,9,FALSE))</f>
        <v/>
      </c>
      <c r="AL212" s="463" t="str">
        <f>IF(AL211="","",VLOOKUP(AL211,'シフト記号表（勤務時間帯）'!$C$6:$K$35,9,FALSE))</f>
        <v/>
      </c>
      <c r="AM212" s="464" t="str">
        <f>IF(AM211="","",VLOOKUP(AM211,'シフト記号表（勤務時間帯）'!$C$6:$K$35,9,FALSE))</f>
        <v/>
      </c>
      <c r="AN212" s="462" t="str">
        <f>IF(AN211="","",VLOOKUP(AN211,'シフト記号表（勤務時間帯）'!$C$6:$K$35,9,FALSE))</f>
        <v/>
      </c>
      <c r="AO212" s="463" t="str">
        <f>IF(AO211="","",VLOOKUP(AO211,'シフト記号表（勤務時間帯）'!$C$6:$K$35,9,FALSE))</f>
        <v/>
      </c>
      <c r="AP212" s="463" t="str">
        <f>IF(AP211="","",VLOOKUP(AP211,'シフト記号表（勤務時間帯）'!$C$6:$K$35,9,FALSE))</f>
        <v/>
      </c>
      <c r="AQ212" s="463" t="str">
        <f>IF(AQ211="","",VLOOKUP(AQ211,'シフト記号表（勤務時間帯）'!$C$6:$K$35,9,FALSE))</f>
        <v/>
      </c>
      <c r="AR212" s="463" t="str">
        <f>IF(AR211="","",VLOOKUP(AR211,'シフト記号表（勤務時間帯）'!$C$6:$K$35,9,FALSE))</f>
        <v/>
      </c>
      <c r="AS212" s="463" t="str">
        <f>IF(AS211="","",VLOOKUP(AS211,'シフト記号表（勤務時間帯）'!$C$6:$K$35,9,FALSE))</f>
        <v/>
      </c>
      <c r="AT212" s="464" t="str">
        <f>IF(AT211="","",VLOOKUP(AT211,'シフト記号表（勤務時間帯）'!$C$6:$K$35,9,FALSE))</f>
        <v/>
      </c>
      <c r="AU212" s="462" t="str">
        <f>IF(AU211="","",VLOOKUP(AU211,'シフト記号表（勤務時間帯）'!$C$6:$K$35,9,FALSE))</f>
        <v/>
      </c>
      <c r="AV212" s="463" t="str">
        <f>IF(AV211="","",VLOOKUP(AV211,'シフト記号表（勤務時間帯）'!$C$6:$K$35,9,FALSE))</f>
        <v/>
      </c>
      <c r="AW212" s="463" t="str">
        <f>IF(AW211="","",VLOOKUP(AW211,'シフト記号表（勤務時間帯）'!$C$6:$K$35,9,FALSE))</f>
        <v/>
      </c>
      <c r="AX212" s="1139">
        <f>IF($BB$3="４週",SUM(S212:AT212),IF($BB$3="暦月",SUM(S212:AW212),""))</f>
        <v>0</v>
      </c>
      <c r="AY212" s="1140"/>
      <c r="AZ212" s="1141">
        <f>IF($BB$3="４週",AX212/4,IF($BB$3="暦月",'【標準様式1】勤務形態一覧（100名）'!AX212/('【標準様式1】勤務形態一覧（100名）'!$BB$8/7),""))</f>
        <v>0</v>
      </c>
      <c r="BA212" s="1142"/>
      <c r="BB212" s="1132"/>
      <c r="BC212" s="1093"/>
      <c r="BD212" s="1093"/>
      <c r="BE212" s="1093"/>
      <c r="BF212" s="1094"/>
    </row>
    <row r="213" spans="2:58" ht="20.25" customHeight="1" x14ac:dyDescent="0.3">
      <c r="B213" s="1176"/>
      <c r="C213" s="1184"/>
      <c r="D213" s="1185"/>
      <c r="E213" s="1186"/>
      <c r="F213" s="515">
        <f>C211</f>
        <v>0</v>
      </c>
      <c r="G213" s="1084"/>
      <c r="H213" s="1088"/>
      <c r="I213" s="1086"/>
      <c r="J213" s="1086"/>
      <c r="K213" s="1087"/>
      <c r="L213" s="1095"/>
      <c r="M213" s="1096"/>
      <c r="N213" s="1096"/>
      <c r="O213" s="1097"/>
      <c r="P213" s="1173" t="s">
        <v>217</v>
      </c>
      <c r="Q213" s="1174"/>
      <c r="R213" s="1175"/>
      <c r="S213" s="466" t="str">
        <f>IF(S211="","",VLOOKUP(S211,'シフト記号表（勤務時間帯）'!$C$6:$U$35,19,FALSE))</f>
        <v/>
      </c>
      <c r="T213" s="467" t="str">
        <f>IF(T211="","",VLOOKUP(T211,'シフト記号表（勤務時間帯）'!$C$6:$U$35,19,FALSE))</f>
        <v/>
      </c>
      <c r="U213" s="467" t="str">
        <f>IF(U211="","",VLOOKUP(U211,'シフト記号表（勤務時間帯）'!$C$6:$U$35,19,FALSE))</f>
        <v/>
      </c>
      <c r="V213" s="467" t="str">
        <f>IF(V211="","",VLOOKUP(V211,'シフト記号表（勤務時間帯）'!$C$6:$U$35,19,FALSE))</f>
        <v/>
      </c>
      <c r="W213" s="467" t="str">
        <f>IF(W211="","",VLOOKUP(W211,'シフト記号表（勤務時間帯）'!$C$6:$U$35,19,FALSE))</f>
        <v/>
      </c>
      <c r="X213" s="467" t="str">
        <f>IF(X211="","",VLOOKUP(X211,'シフト記号表（勤務時間帯）'!$C$6:$U$35,19,FALSE))</f>
        <v/>
      </c>
      <c r="Y213" s="468" t="str">
        <f>IF(Y211="","",VLOOKUP(Y211,'シフト記号表（勤務時間帯）'!$C$6:$U$35,19,FALSE))</f>
        <v/>
      </c>
      <c r="Z213" s="466" t="str">
        <f>IF(Z211="","",VLOOKUP(Z211,'シフト記号表（勤務時間帯）'!$C$6:$U$35,19,FALSE))</f>
        <v/>
      </c>
      <c r="AA213" s="467" t="str">
        <f>IF(AA211="","",VLOOKUP(AA211,'シフト記号表（勤務時間帯）'!$C$6:$U$35,19,FALSE))</f>
        <v/>
      </c>
      <c r="AB213" s="467" t="str">
        <f>IF(AB211="","",VLOOKUP(AB211,'シフト記号表（勤務時間帯）'!$C$6:$U$35,19,FALSE))</f>
        <v/>
      </c>
      <c r="AC213" s="467" t="str">
        <f>IF(AC211="","",VLOOKUP(AC211,'シフト記号表（勤務時間帯）'!$C$6:$U$35,19,FALSE))</f>
        <v/>
      </c>
      <c r="AD213" s="467" t="str">
        <f>IF(AD211="","",VLOOKUP(AD211,'シフト記号表（勤務時間帯）'!$C$6:$U$35,19,FALSE))</f>
        <v/>
      </c>
      <c r="AE213" s="467" t="str">
        <f>IF(AE211="","",VLOOKUP(AE211,'シフト記号表（勤務時間帯）'!$C$6:$U$35,19,FALSE))</f>
        <v/>
      </c>
      <c r="AF213" s="468" t="str">
        <f>IF(AF211="","",VLOOKUP(AF211,'シフト記号表（勤務時間帯）'!$C$6:$U$35,19,FALSE))</f>
        <v/>
      </c>
      <c r="AG213" s="466" t="str">
        <f>IF(AG211="","",VLOOKUP(AG211,'シフト記号表（勤務時間帯）'!$C$6:$U$35,19,FALSE))</f>
        <v/>
      </c>
      <c r="AH213" s="467" t="str">
        <f>IF(AH211="","",VLOOKUP(AH211,'シフト記号表（勤務時間帯）'!$C$6:$U$35,19,FALSE))</f>
        <v/>
      </c>
      <c r="AI213" s="467" t="str">
        <f>IF(AI211="","",VLOOKUP(AI211,'シフト記号表（勤務時間帯）'!$C$6:$U$35,19,FALSE))</f>
        <v/>
      </c>
      <c r="AJ213" s="467" t="str">
        <f>IF(AJ211="","",VLOOKUP(AJ211,'シフト記号表（勤務時間帯）'!$C$6:$U$35,19,FALSE))</f>
        <v/>
      </c>
      <c r="AK213" s="467" t="str">
        <f>IF(AK211="","",VLOOKUP(AK211,'シフト記号表（勤務時間帯）'!$C$6:$U$35,19,FALSE))</f>
        <v/>
      </c>
      <c r="AL213" s="467" t="str">
        <f>IF(AL211="","",VLOOKUP(AL211,'シフト記号表（勤務時間帯）'!$C$6:$U$35,19,FALSE))</f>
        <v/>
      </c>
      <c r="AM213" s="468" t="str">
        <f>IF(AM211="","",VLOOKUP(AM211,'シフト記号表（勤務時間帯）'!$C$6:$U$35,19,FALSE))</f>
        <v/>
      </c>
      <c r="AN213" s="466" t="str">
        <f>IF(AN211="","",VLOOKUP(AN211,'シフト記号表（勤務時間帯）'!$C$6:$U$35,19,FALSE))</f>
        <v/>
      </c>
      <c r="AO213" s="467" t="str">
        <f>IF(AO211="","",VLOOKUP(AO211,'シフト記号表（勤務時間帯）'!$C$6:$U$35,19,FALSE))</f>
        <v/>
      </c>
      <c r="AP213" s="467" t="str">
        <f>IF(AP211="","",VLOOKUP(AP211,'シフト記号表（勤務時間帯）'!$C$6:$U$35,19,FALSE))</f>
        <v/>
      </c>
      <c r="AQ213" s="467" t="str">
        <f>IF(AQ211="","",VLOOKUP(AQ211,'シフト記号表（勤務時間帯）'!$C$6:$U$35,19,FALSE))</f>
        <v/>
      </c>
      <c r="AR213" s="467" t="str">
        <f>IF(AR211="","",VLOOKUP(AR211,'シフト記号表（勤務時間帯）'!$C$6:$U$35,19,FALSE))</f>
        <v/>
      </c>
      <c r="AS213" s="467" t="str">
        <f>IF(AS211="","",VLOOKUP(AS211,'シフト記号表（勤務時間帯）'!$C$6:$U$35,19,FALSE))</f>
        <v/>
      </c>
      <c r="AT213" s="468" t="str">
        <f>IF(AT211="","",VLOOKUP(AT211,'シフト記号表（勤務時間帯）'!$C$6:$U$35,19,FALSE))</f>
        <v/>
      </c>
      <c r="AU213" s="466" t="str">
        <f>IF(AU211="","",VLOOKUP(AU211,'シフト記号表（勤務時間帯）'!$C$6:$U$35,19,FALSE))</f>
        <v/>
      </c>
      <c r="AV213" s="467" t="str">
        <f>IF(AV211="","",VLOOKUP(AV211,'シフト記号表（勤務時間帯）'!$C$6:$U$35,19,FALSE))</f>
        <v/>
      </c>
      <c r="AW213" s="467" t="str">
        <f>IF(AW211="","",VLOOKUP(AW211,'シフト記号表（勤務時間帯）'!$C$6:$U$35,19,FALSE))</f>
        <v/>
      </c>
      <c r="AX213" s="1146">
        <f>IF($BB$3="４週",SUM(S213:AT213),IF($BB$3="暦月",SUM(S213:AW213),""))</f>
        <v>0</v>
      </c>
      <c r="AY213" s="1147"/>
      <c r="AZ213" s="1148">
        <f>IF($BB$3="４週",AX213/4,IF($BB$3="暦月",'【標準様式1】勤務形態一覧（100名）'!AX213/('【標準様式1】勤務形態一覧（100名）'!$BB$8/7),""))</f>
        <v>0</v>
      </c>
      <c r="BA213" s="1149"/>
      <c r="BB213" s="1192"/>
      <c r="BC213" s="1096"/>
      <c r="BD213" s="1096"/>
      <c r="BE213" s="1096"/>
      <c r="BF213" s="1097"/>
    </row>
    <row r="214" spans="2:58" ht="20.25" customHeight="1" x14ac:dyDescent="0.3">
      <c r="B214" s="1176">
        <f>B211+1</f>
        <v>65</v>
      </c>
      <c r="C214" s="1178"/>
      <c r="D214" s="1179"/>
      <c r="E214" s="1180"/>
      <c r="F214" s="469"/>
      <c r="G214" s="1082"/>
      <c r="H214" s="1085"/>
      <c r="I214" s="1086"/>
      <c r="J214" s="1086"/>
      <c r="K214" s="1087"/>
      <c r="L214" s="1089"/>
      <c r="M214" s="1090"/>
      <c r="N214" s="1090"/>
      <c r="O214" s="1091"/>
      <c r="P214" s="1098" t="s">
        <v>215</v>
      </c>
      <c r="Q214" s="1099"/>
      <c r="R214" s="1100"/>
      <c r="S214" s="512"/>
      <c r="T214" s="513"/>
      <c r="U214" s="513"/>
      <c r="V214" s="513"/>
      <c r="W214" s="513"/>
      <c r="X214" s="513"/>
      <c r="Y214" s="514"/>
      <c r="Z214" s="512"/>
      <c r="AA214" s="513"/>
      <c r="AB214" s="513"/>
      <c r="AC214" s="513"/>
      <c r="AD214" s="513"/>
      <c r="AE214" s="513"/>
      <c r="AF214" s="514"/>
      <c r="AG214" s="512"/>
      <c r="AH214" s="513"/>
      <c r="AI214" s="513"/>
      <c r="AJ214" s="513"/>
      <c r="AK214" s="513"/>
      <c r="AL214" s="513"/>
      <c r="AM214" s="514"/>
      <c r="AN214" s="512"/>
      <c r="AO214" s="513"/>
      <c r="AP214" s="513"/>
      <c r="AQ214" s="513"/>
      <c r="AR214" s="513"/>
      <c r="AS214" s="513"/>
      <c r="AT214" s="514"/>
      <c r="AU214" s="512"/>
      <c r="AV214" s="513"/>
      <c r="AW214" s="513"/>
      <c r="AX214" s="1295"/>
      <c r="AY214" s="1296"/>
      <c r="AZ214" s="1297"/>
      <c r="BA214" s="1298"/>
      <c r="BB214" s="1131"/>
      <c r="BC214" s="1090"/>
      <c r="BD214" s="1090"/>
      <c r="BE214" s="1090"/>
      <c r="BF214" s="1091"/>
    </row>
    <row r="215" spans="2:58" ht="20.25" customHeight="1" x14ac:dyDescent="0.3">
      <c r="B215" s="1176"/>
      <c r="C215" s="1181"/>
      <c r="D215" s="1182"/>
      <c r="E215" s="1183"/>
      <c r="F215" s="461"/>
      <c r="G215" s="1083"/>
      <c r="H215" s="1088"/>
      <c r="I215" s="1086"/>
      <c r="J215" s="1086"/>
      <c r="K215" s="1087"/>
      <c r="L215" s="1092"/>
      <c r="M215" s="1093"/>
      <c r="N215" s="1093"/>
      <c r="O215" s="1094"/>
      <c r="P215" s="1136" t="s">
        <v>216</v>
      </c>
      <c r="Q215" s="1137"/>
      <c r="R215" s="1138"/>
      <c r="S215" s="462" t="str">
        <f>IF(S214="","",VLOOKUP(S214,'シフト記号表（勤務時間帯）'!$C$6:$K$35,9,FALSE))</f>
        <v/>
      </c>
      <c r="T215" s="463" t="str">
        <f>IF(T214="","",VLOOKUP(T214,'シフト記号表（勤務時間帯）'!$C$6:$K$35,9,FALSE))</f>
        <v/>
      </c>
      <c r="U215" s="463" t="str">
        <f>IF(U214="","",VLOOKUP(U214,'シフト記号表（勤務時間帯）'!$C$6:$K$35,9,FALSE))</f>
        <v/>
      </c>
      <c r="V215" s="463" t="str">
        <f>IF(V214="","",VLOOKUP(V214,'シフト記号表（勤務時間帯）'!$C$6:$K$35,9,FALSE))</f>
        <v/>
      </c>
      <c r="W215" s="463" t="str">
        <f>IF(W214="","",VLOOKUP(W214,'シフト記号表（勤務時間帯）'!$C$6:$K$35,9,FALSE))</f>
        <v/>
      </c>
      <c r="X215" s="463" t="str">
        <f>IF(X214="","",VLOOKUP(X214,'シフト記号表（勤務時間帯）'!$C$6:$K$35,9,FALSE))</f>
        <v/>
      </c>
      <c r="Y215" s="464" t="str">
        <f>IF(Y214="","",VLOOKUP(Y214,'シフト記号表（勤務時間帯）'!$C$6:$K$35,9,FALSE))</f>
        <v/>
      </c>
      <c r="Z215" s="462" t="str">
        <f>IF(Z214="","",VLOOKUP(Z214,'シフト記号表（勤務時間帯）'!$C$6:$K$35,9,FALSE))</f>
        <v/>
      </c>
      <c r="AA215" s="463" t="str">
        <f>IF(AA214="","",VLOOKUP(AA214,'シフト記号表（勤務時間帯）'!$C$6:$K$35,9,FALSE))</f>
        <v/>
      </c>
      <c r="AB215" s="463" t="str">
        <f>IF(AB214="","",VLOOKUP(AB214,'シフト記号表（勤務時間帯）'!$C$6:$K$35,9,FALSE))</f>
        <v/>
      </c>
      <c r="AC215" s="463" t="str">
        <f>IF(AC214="","",VLOOKUP(AC214,'シフト記号表（勤務時間帯）'!$C$6:$K$35,9,FALSE))</f>
        <v/>
      </c>
      <c r="AD215" s="463" t="str">
        <f>IF(AD214="","",VLOOKUP(AD214,'シフト記号表（勤務時間帯）'!$C$6:$K$35,9,FALSE))</f>
        <v/>
      </c>
      <c r="AE215" s="463" t="str">
        <f>IF(AE214="","",VLOOKUP(AE214,'シフト記号表（勤務時間帯）'!$C$6:$K$35,9,FALSE))</f>
        <v/>
      </c>
      <c r="AF215" s="464" t="str">
        <f>IF(AF214="","",VLOOKUP(AF214,'シフト記号表（勤務時間帯）'!$C$6:$K$35,9,FALSE))</f>
        <v/>
      </c>
      <c r="AG215" s="462" t="str">
        <f>IF(AG214="","",VLOOKUP(AG214,'シフト記号表（勤務時間帯）'!$C$6:$K$35,9,FALSE))</f>
        <v/>
      </c>
      <c r="AH215" s="463" t="str">
        <f>IF(AH214="","",VLOOKUP(AH214,'シフト記号表（勤務時間帯）'!$C$6:$K$35,9,FALSE))</f>
        <v/>
      </c>
      <c r="AI215" s="463" t="str">
        <f>IF(AI214="","",VLOOKUP(AI214,'シフト記号表（勤務時間帯）'!$C$6:$K$35,9,FALSE))</f>
        <v/>
      </c>
      <c r="AJ215" s="463" t="str">
        <f>IF(AJ214="","",VLOOKUP(AJ214,'シフト記号表（勤務時間帯）'!$C$6:$K$35,9,FALSE))</f>
        <v/>
      </c>
      <c r="AK215" s="463" t="str">
        <f>IF(AK214="","",VLOOKUP(AK214,'シフト記号表（勤務時間帯）'!$C$6:$K$35,9,FALSE))</f>
        <v/>
      </c>
      <c r="AL215" s="463" t="str">
        <f>IF(AL214="","",VLOOKUP(AL214,'シフト記号表（勤務時間帯）'!$C$6:$K$35,9,FALSE))</f>
        <v/>
      </c>
      <c r="AM215" s="464" t="str">
        <f>IF(AM214="","",VLOOKUP(AM214,'シフト記号表（勤務時間帯）'!$C$6:$K$35,9,FALSE))</f>
        <v/>
      </c>
      <c r="AN215" s="462" t="str">
        <f>IF(AN214="","",VLOOKUP(AN214,'シフト記号表（勤務時間帯）'!$C$6:$K$35,9,FALSE))</f>
        <v/>
      </c>
      <c r="AO215" s="463" t="str">
        <f>IF(AO214="","",VLOOKUP(AO214,'シフト記号表（勤務時間帯）'!$C$6:$K$35,9,FALSE))</f>
        <v/>
      </c>
      <c r="AP215" s="463" t="str">
        <f>IF(AP214="","",VLOOKUP(AP214,'シフト記号表（勤務時間帯）'!$C$6:$K$35,9,FALSE))</f>
        <v/>
      </c>
      <c r="AQ215" s="463" t="str">
        <f>IF(AQ214="","",VLOOKUP(AQ214,'シフト記号表（勤務時間帯）'!$C$6:$K$35,9,FALSE))</f>
        <v/>
      </c>
      <c r="AR215" s="463" t="str">
        <f>IF(AR214="","",VLOOKUP(AR214,'シフト記号表（勤務時間帯）'!$C$6:$K$35,9,FALSE))</f>
        <v/>
      </c>
      <c r="AS215" s="463" t="str">
        <f>IF(AS214="","",VLOOKUP(AS214,'シフト記号表（勤務時間帯）'!$C$6:$K$35,9,FALSE))</f>
        <v/>
      </c>
      <c r="AT215" s="464" t="str">
        <f>IF(AT214="","",VLOOKUP(AT214,'シフト記号表（勤務時間帯）'!$C$6:$K$35,9,FALSE))</f>
        <v/>
      </c>
      <c r="AU215" s="462" t="str">
        <f>IF(AU214="","",VLOOKUP(AU214,'シフト記号表（勤務時間帯）'!$C$6:$K$35,9,FALSE))</f>
        <v/>
      </c>
      <c r="AV215" s="463" t="str">
        <f>IF(AV214="","",VLOOKUP(AV214,'シフト記号表（勤務時間帯）'!$C$6:$K$35,9,FALSE))</f>
        <v/>
      </c>
      <c r="AW215" s="463" t="str">
        <f>IF(AW214="","",VLOOKUP(AW214,'シフト記号表（勤務時間帯）'!$C$6:$K$35,9,FALSE))</f>
        <v/>
      </c>
      <c r="AX215" s="1139">
        <f>IF($BB$3="４週",SUM(S215:AT215),IF($BB$3="暦月",SUM(S215:AW215),""))</f>
        <v>0</v>
      </c>
      <c r="AY215" s="1140"/>
      <c r="AZ215" s="1141">
        <f>IF($BB$3="４週",AX215/4,IF($BB$3="暦月",'【標準様式1】勤務形態一覧（100名）'!AX215/('【標準様式1】勤務形態一覧（100名）'!$BB$8/7),""))</f>
        <v>0</v>
      </c>
      <c r="BA215" s="1142"/>
      <c r="BB215" s="1132"/>
      <c r="BC215" s="1093"/>
      <c r="BD215" s="1093"/>
      <c r="BE215" s="1093"/>
      <c r="BF215" s="1094"/>
    </row>
    <row r="216" spans="2:58" ht="20.25" customHeight="1" x14ac:dyDescent="0.3">
      <c r="B216" s="1176"/>
      <c r="C216" s="1184"/>
      <c r="D216" s="1185"/>
      <c r="E216" s="1186"/>
      <c r="F216" s="515">
        <f>C214</f>
        <v>0</v>
      </c>
      <c r="G216" s="1084"/>
      <c r="H216" s="1088"/>
      <c r="I216" s="1086"/>
      <c r="J216" s="1086"/>
      <c r="K216" s="1087"/>
      <c r="L216" s="1095"/>
      <c r="M216" s="1096"/>
      <c r="N216" s="1096"/>
      <c r="O216" s="1097"/>
      <c r="P216" s="1173" t="s">
        <v>217</v>
      </c>
      <c r="Q216" s="1174"/>
      <c r="R216" s="1175"/>
      <c r="S216" s="466" t="str">
        <f>IF(S214="","",VLOOKUP(S214,'シフト記号表（勤務時間帯）'!$C$6:$U$35,19,FALSE))</f>
        <v/>
      </c>
      <c r="T216" s="467" t="str">
        <f>IF(T214="","",VLOOKUP(T214,'シフト記号表（勤務時間帯）'!$C$6:$U$35,19,FALSE))</f>
        <v/>
      </c>
      <c r="U216" s="467" t="str">
        <f>IF(U214="","",VLOOKUP(U214,'シフト記号表（勤務時間帯）'!$C$6:$U$35,19,FALSE))</f>
        <v/>
      </c>
      <c r="V216" s="467" t="str">
        <f>IF(V214="","",VLOOKUP(V214,'シフト記号表（勤務時間帯）'!$C$6:$U$35,19,FALSE))</f>
        <v/>
      </c>
      <c r="W216" s="467" t="str">
        <f>IF(W214="","",VLOOKUP(W214,'シフト記号表（勤務時間帯）'!$C$6:$U$35,19,FALSE))</f>
        <v/>
      </c>
      <c r="X216" s="467" t="str">
        <f>IF(X214="","",VLOOKUP(X214,'シフト記号表（勤務時間帯）'!$C$6:$U$35,19,FALSE))</f>
        <v/>
      </c>
      <c r="Y216" s="468" t="str">
        <f>IF(Y214="","",VLOOKUP(Y214,'シフト記号表（勤務時間帯）'!$C$6:$U$35,19,FALSE))</f>
        <v/>
      </c>
      <c r="Z216" s="466" t="str">
        <f>IF(Z214="","",VLOOKUP(Z214,'シフト記号表（勤務時間帯）'!$C$6:$U$35,19,FALSE))</f>
        <v/>
      </c>
      <c r="AA216" s="467" t="str">
        <f>IF(AA214="","",VLOOKUP(AA214,'シフト記号表（勤務時間帯）'!$C$6:$U$35,19,FALSE))</f>
        <v/>
      </c>
      <c r="AB216" s="467" t="str">
        <f>IF(AB214="","",VLOOKUP(AB214,'シフト記号表（勤務時間帯）'!$C$6:$U$35,19,FALSE))</f>
        <v/>
      </c>
      <c r="AC216" s="467" t="str">
        <f>IF(AC214="","",VLOOKUP(AC214,'シフト記号表（勤務時間帯）'!$C$6:$U$35,19,FALSE))</f>
        <v/>
      </c>
      <c r="AD216" s="467" t="str">
        <f>IF(AD214="","",VLOOKUP(AD214,'シフト記号表（勤務時間帯）'!$C$6:$U$35,19,FALSE))</f>
        <v/>
      </c>
      <c r="AE216" s="467" t="str">
        <f>IF(AE214="","",VLOOKUP(AE214,'シフト記号表（勤務時間帯）'!$C$6:$U$35,19,FALSE))</f>
        <v/>
      </c>
      <c r="AF216" s="468" t="str">
        <f>IF(AF214="","",VLOOKUP(AF214,'シフト記号表（勤務時間帯）'!$C$6:$U$35,19,FALSE))</f>
        <v/>
      </c>
      <c r="AG216" s="466" t="str">
        <f>IF(AG214="","",VLOOKUP(AG214,'シフト記号表（勤務時間帯）'!$C$6:$U$35,19,FALSE))</f>
        <v/>
      </c>
      <c r="AH216" s="467" t="str">
        <f>IF(AH214="","",VLOOKUP(AH214,'シフト記号表（勤務時間帯）'!$C$6:$U$35,19,FALSE))</f>
        <v/>
      </c>
      <c r="AI216" s="467" t="str">
        <f>IF(AI214="","",VLOOKUP(AI214,'シフト記号表（勤務時間帯）'!$C$6:$U$35,19,FALSE))</f>
        <v/>
      </c>
      <c r="AJ216" s="467" t="str">
        <f>IF(AJ214="","",VLOOKUP(AJ214,'シフト記号表（勤務時間帯）'!$C$6:$U$35,19,FALSE))</f>
        <v/>
      </c>
      <c r="AK216" s="467" t="str">
        <f>IF(AK214="","",VLOOKUP(AK214,'シフト記号表（勤務時間帯）'!$C$6:$U$35,19,FALSE))</f>
        <v/>
      </c>
      <c r="AL216" s="467" t="str">
        <f>IF(AL214="","",VLOOKUP(AL214,'シフト記号表（勤務時間帯）'!$C$6:$U$35,19,FALSE))</f>
        <v/>
      </c>
      <c r="AM216" s="468" t="str">
        <f>IF(AM214="","",VLOOKUP(AM214,'シフト記号表（勤務時間帯）'!$C$6:$U$35,19,FALSE))</f>
        <v/>
      </c>
      <c r="AN216" s="466" t="str">
        <f>IF(AN214="","",VLOOKUP(AN214,'シフト記号表（勤務時間帯）'!$C$6:$U$35,19,FALSE))</f>
        <v/>
      </c>
      <c r="AO216" s="467" t="str">
        <f>IF(AO214="","",VLOOKUP(AO214,'シフト記号表（勤務時間帯）'!$C$6:$U$35,19,FALSE))</f>
        <v/>
      </c>
      <c r="AP216" s="467" t="str">
        <f>IF(AP214="","",VLOOKUP(AP214,'シフト記号表（勤務時間帯）'!$C$6:$U$35,19,FALSE))</f>
        <v/>
      </c>
      <c r="AQ216" s="467" t="str">
        <f>IF(AQ214="","",VLOOKUP(AQ214,'シフト記号表（勤務時間帯）'!$C$6:$U$35,19,FALSE))</f>
        <v/>
      </c>
      <c r="AR216" s="467" t="str">
        <f>IF(AR214="","",VLOOKUP(AR214,'シフト記号表（勤務時間帯）'!$C$6:$U$35,19,FALSE))</f>
        <v/>
      </c>
      <c r="AS216" s="467" t="str">
        <f>IF(AS214="","",VLOOKUP(AS214,'シフト記号表（勤務時間帯）'!$C$6:$U$35,19,FALSE))</f>
        <v/>
      </c>
      <c r="AT216" s="468" t="str">
        <f>IF(AT214="","",VLOOKUP(AT214,'シフト記号表（勤務時間帯）'!$C$6:$U$35,19,FALSE))</f>
        <v/>
      </c>
      <c r="AU216" s="466" t="str">
        <f>IF(AU214="","",VLOOKUP(AU214,'シフト記号表（勤務時間帯）'!$C$6:$U$35,19,FALSE))</f>
        <v/>
      </c>
      <c r="AV216" s="467" t="str">
        <f>IF(AV214="","",VLOOKUP(AV214,'シフト記号表（勤務時間帯）'!$C$6:$U$35,19,FALSE))</f>
        <v/>
      </c>
      <c r="AW216" s="467" t="str">
        <f>IF(AW214="","",VLOOKUP(AW214,'シフト記号表（勤務時間帯）'!$C$6:$U$35,19,FALSE))</f>
        <v/>
      </c>
      <c r="AX216" s="1146">
        <f>IF($BB$3="４週",SUM(S216:AT216),IF($BB$3="暦月",SUM(S216:AW216),""))</f>
        <v>0</v>
      </c>
      <c r="AY216" s="1147"/>
      <c r="AZ216" s="1148">
        <f>IF($BB$3="４週",AX216/4,IF($BB$3="暦月",'【標準様式1】勤務形態一覧（100名）'!AX216/('【標準様式1】勤務形態一覧（100名）'!$BB$8/7),""))</f>
        <v>0</v>
      </c>
      <c r="BA216" s="1149"/>
      <c r="BB216" s="1192"/>
      <c r="BC216" s="1096"/>
      <c r="BD216" s="1096"/>
      <c r="BE216" s="1096"/>
      <c r="BF216" s="1097"/>
    </row>
    <row r="217" spans="2:58" ht="20.25" customHeight="1" x14ac:dyDescent="0.3">
      <c r="B217" s="1176">
        <f>B214+1</f>
        <v>66</v>
      </c>
      <c r="C217" s="1178"/>
      <c r="D217" s="1179"/>
      <c r="E217" s="1180"/>
      <c r="F217" s="469"/>
      <c r="G217" s="1082"/>
      <c r="H217" s="1085"/>
      <c r="I217" s="1086"/>
      <c r="J217" s="1086"/>
      <c r="K217" s="1087"/>
      <c r="L217" s="1089"/>
      <c r="M217" s="1090"/>
      <c r="N217" s="1090"/>
      <c r="O217" s="1091"/>
      <c r="P217" s="1098" t="s">
        <v>215</v>
      </c>
      <c r="Q217" s="1099"/>
      <c r="R217" s="1100"/>
      <c r="S217" s="512"/>
      <c r="T217" s="513"/>
      <c r="U217" s="513"/>
      <c r="V217" s="513"/>
      <c r="W217" s="513"/>
      <c r="X217" s="513"/>
      <c r="Y217" s="514"/>
      <c r="Z217" s="512"/>
      <c r="AA217" s="513"/>
      <c r="AB217" s="513"/>
      <c r="AC217" s="513"/>
      <c r="AD217" s="513"/>
      <c r="AE217" s="513"/>
      <c r="AF217" s="514"/>
      <c r="AG217" s="512"/>
      <c r="AH217" s="513"/>
      <c r="AI217" s="513"/>
      <c r="AJ217" s="513"/>
      <c r="AK217" s="513"/>
      <c r="AL217" s="513"/>
      <c r="AM217" s="514"/>
      <c r="AN217" s="512"/>
      <c r="AO217" s="513"/>
      <c r="AP217" s="513"/>
      <c r="AQ217" s="513"/>
      <c r="AR217" s="513"/>
      <c r="AS217" s="513"/>
      <c r="AT217" s="514"/>
      <c r="AU217" s="512"/>
      <c r="AV217" s="513"/>
      <c r="AW217" s="513"/>
      <c r="AX217" s="1295"/>
      <c r="AY217" s="1296"/>
      <c r="AZ217" s="1297"/>
      <c r="BA217" s="1298"/>
      <c r="BB217" s="1131"/>
      <c r="BC217" s="1090"/>
      <c r="BD217" s="1090"/>
      <c r="BE217" s="1090"/>
      <c r="BF217" s="1091"/>
    </row>
    <row r="218" spans="2:58" ht="20.25" customHeight="1" x14ac:dyDescent="0.3">
      <c r="B218" s="1176"/>
      <c r="C218" s="1181"/>
      <c r="D218" s="1182"/>
      <c r="E218" s="1183"/>
      <c r="F218" s="461"/>
      <c r="G218" s="1083"/>
      <c r="H218" s="1088"/>
      <c r="I218" s="1086"/>
      <c r="J218" s="1086"/>
      <c r="K218" s="1087"/>
      <c r="L218" s="1092"/>
      <c r="M218" s="1093"/>
      <c r="N218" s="1093"/>
      <c r="O218" s="1094"/>
      <c r="P218" s="1136" t="s">
        <v>216</v>
      </c>
      <c r="Q218" s="1137"/>
      <c r="R218" s="1138"/>
      <c r="S218" s="462" t="str">
        <f>IF(S217="","",VLOOKUP(S217,'シフト記号表（勤務時間帯）'!$C$6:$K$35,9,FALSE))</f>
        <v/>
      </c>
      <c r="T218" s="463" t="str">
        <f>IF(T217="","",VLOOKUP(T217,'シフト記号表（勤務時間帯）'!$C$6:$K$35,9,FALSE))</f>
        <v/>
      </c>
      <c r="U218" s="463" t="str">
        <f>IF(U217="","",VLOOKUP(U217,'シフト記号表（勤務時間帯）'!$C$6:$K$35,9,FALSE))</f>
        <v/>
      </c>
      <c r="V218" s="463" t="str">
        <f>IF(V217="","",VLOOKUP(V217,'シフト記号表（勤務時間帯）'!$C$6:$K$35,9,FALSE))</f>
        <v/>
      </c>
      <c r="W218" s="463" t="str">
        <f>IF(W217="","",VLOOKUP(W217,'シフト記号表（勤務時間帯）'!$C$6:$K$35,9,FALSE))</f>
        <v/>
      </c>
      <c r="X218" s="463" t="str">
        <f>IF(X217="","",VLOOKUP(X217,'シフト記号表（勤務時間帯）'!$C$6:$K$35,9,FALSE))</f>
        <v/>
      </c>
      <c r="Y218" s="464" t="str">
        <f>IF(Y217="","",VLOOKUP(Y217,'シフト記号表（勤務時間帯）'!$C$6:$K$35,9,FALSE))</f>
        <v/>
      </c>
      <c r="Z218" s="462" t="str">
        <f>IF(Z217="","",VLOOKUP(Z217,'シフト記号表（勤務時間帯）'!$C$6:$K$35,9,FALSE))</f>
        <v/>
      </c>
      <c r="AA218" s="463" t="str">
        <f>IF(AA217="","",VLOOKUP(AA217,'シフト記号表（勤務時間帯）'!$C$6:$K$35,9,FALSE))</f>
        <v/>
      </c>
      <c r="AB218" s="463" t="str">
        <f>IF(AB217="","",VLOOKUP(AB217,'シフト記号表（勤務時間帯）'!$C$6:$K$35,9,FALSE))</f>
        <v/>
      </c>
      <c r="AC218" s="463" t="str">
        <f>IF(AC217="","",VLOOKUP(AC217,'シフト記号表（勤務時間帯）'!$C$6:$K$35,9,FALSE))</f>
        <v/>
      </c>
      <c r="AD218" s="463" t="str">
        <f>IF(AD217="","",VLOOKUP(AD217,'シフト記号表（勤務時間帯）'!$C$6:$K$35,9,FALSE))</f>
        <v/>
      </c>
      <c r="AE218" s="463" t="str">
        <f>IF(AE217="","",VLOOKUP(AE217,'シフト記号表（勤務時間帯）'!$C$6:$K$35,9,FALSE))</f>
        <v/>
      </c>
      <c r="AF218" s="464" t="str">
        <f>IF(AF217="","",VLOOKUP(AF217,'シフト記号表（勤務時間帯）'!$C$6:$K$35,9,FALSE))</f>
        <v/>
      </c>
      <c r="AG218" s="462" t="str">
        <f>IF(AG217="","",VLOOKUP(AG217,'シフト記号表（勤務時間帯）'!$C$6:$K$35,9,FALSE))</f>
        <v/>
      </c>
      <c r="AH218" s="463" t="str">
        <f>IF(AH217="","",VLOOKUP(AH217,'シフト記号表（勤務時間帯）'!$C$6:$K$35,9,FALSE))</f>
        <v/>
      </c>
      <c r="AI218" s="463" t="str">
        <f>IF(AI217="","",VLOOKUP(AI217,'シフト記号表（勤務時間帯）'!$C$6:$K$35,9,FALSE))</f>
        <v/>
      </c>
      <c r="AJ218" s="463" t="str">
        <f>IF(AJ217="","",VLOOKUP(AJ217,'シフト記号表（勤務時間帯）'!$C$6:$K$35,9,FALSE))</f>
        <v/>
      </c>
      <c r="AK218" s="463" t="str">
        <f>IF(AK217="","",VLOOKUP(AK217,'シフト記号表（勤務時間帯）'!$C$6:$K$35,9,FALSE))</f>
        <v/>
      </c>
      <c r="AL218" s="463" t="str">
        <f>IF(AL217="","",VLOOKUP(AL217,'シフト記号表（勤務時間帯）'!$C$6:$K$35,9,FALSE))</f>
        <v/>
      </c>
      <c r="AM218" s="464" t="str">
        <f>IF(AM217="","",VLOOKUP(AM217,'シフト記号表（勤務時間帯）'!$C$6:$K$35,9,FALSE))</f>
        <v/>
      </c>
      <c r="AN218" s="462" t="str">
        <f>IF(AN217="","",VLOOKUP(AN217,'シフト記号表（勤務時間帯）'!$C$6:$K$35,9,FALSE))</f>
        <v/>
      </c>
      <c r="AO218" s="463" t="str">
        <f>IF(AO217="","",VLOOKUP(AO217,'シフト記号表（勤務時間帯）'!$C$6:$K$35,9,FALSE))</f>
        <v/>
      </c>
      <c r="AP218" s="463" t="str">
        <f>IF(AP217="","",VLOOKUP(AP217,'シフト記号表（勤務時間帯）'!$C$6:$K$35,9,FALSE))</f>
        <v/>
      </c>
      <c r="AQ218" s="463" t="str">
        <f>IF(AQ217="","",VLOOKUP(AQ217,'シフト記号表（勤務時間帯）'!$C$6:$K$35,9,FALSE))</f>
        <v/>
      </c>
      <c r="AR218" s="463" t="str">
        <f>IF(AR217="","",VLOOKUP(AR217,'シフト記号表（勤務時間帯）'!$C$6:$K$35,9,FALSE))</f>
        <v/>
      </c>
      <c r="AS218" s="463" t="str">
        <f>IF(AS217="","",VLOOKUP(AS217,'シフト記号表（勤務時間帯）'!$C$6:$K$35,9,FALSE))</f>
        <v/>
      </c>
      <c r="AT218" s="464" t="str">
        <f>IF(AT217="","",VLOOKUP(AT217,'シフト記号表（勤務時間帯）'!$C$6:$K$35,9,FALSE))</f>
        <v/>
      </c>
      <c r="AU218" s="462" t="str">
        <f>IF(AU217="","",VLOOKUP(AU217,'シフト記号表（勤務時間帯）'!$C$6:$K$35,9,FALSE))</f>
        <v/>
      </c>
      <c r="AV218" s="463" t="str">
        <f>IF(AV217="","",VLOOKUP(AV217,'シフト記号表（勤務時間帯）'!$C$6:$K$35,9,FALSE))</f>
        <v/>
      </c>
      <c r="AW218" s="463" t="str">
        <f>IF(AW217="","",VLOOKUP(AW217,'シフト記号表（勤務時間帯）'!$C$6:$K$35,9,FALSE))</f>
        <v/>
      </c>
      <c r="AX218" s="1139">
        <f>IF($BB$3="４週",SUM(S218:AT218),IF($BB$3="暦月",SUM(S218:AW218),""))</f>
        <v>0</v>
      </c>
      <c r="AY218" s="1140"/>
      <c r="AZ218" s="1141">
        <f>IF($BB$3="４週",AX218/4,IF($BB$3="暦月",'【標準様式1】勤務形態一覧（100名）'!AX218/('【標準様式1】勤務形態一覧（100名）'!$BB$8/7),""))</f>
        <v>0</v>
      </c>
      <c r="BA218" s="1142"/>
      <c r="BB218" s="1132"/>
      <c r="BC218" s="1093"/>
      <c r="BD218" s="1093"/>
      <c r="BE218" s="1093"/>
      <c r="BF218" s="1094"/>
    </row>
    <row r="219" spans="2:58" ht="20.25" customHeight="1" x14ac:dyDescent="0.3">
      <c r="B219" s="1176"/>
      <c r="C219" s="1184"/>
      <c r="D219" s="1185"/>
      <c r="E219" s="1186"/>
      <c r="F219" s="515">
        <f>C217</f>
        <v>0</v>
      </c>
      <c r="G219" s="1084"/>
      <c r="H219" s="1088"/>
      <c r="I219" s="1086"/>
      <c r="J219" s="1086"/>
      <c r="K219" s="1087"/>
      <c r="L219" s="1095"/>
      <c r="M219" s="1096"/>
      <c r="N219" s="1096"/>
      <c r="O219" s="1097"/>
      <c r="P219" s="1173" t="s">
        <v>217</v>
      </c>
      <c r="Q219" s="1174"/>
      <c r="R219" s="1175"/>
      <c r="S219" s="466" t="str">
        <f>IF(S217="","",VLOOKUP(S217,'シフト記号表（勤務時間帯）'!$C$6:$U$35,19,FALSE))</f>
        <v/>
      </c>
      <c r="T219" s="467" t="str">
        <f>IF(T217="","",VLOOKUP(T217,'シフト記号表（勤務時間帯）'!$C$6:$U$35,19,FALSE))</f>
        <v/>
      </c>
      <c r="U219" s="467" t="str">
        <f>IF(U217="","",VLOOKUP(U217,'シフト記号表（勤務時間帯）'!$C$6:$U$35,19,FALSE))</f>
        <v/>
      </c>
      <c r="V219" s="467" t="str">
        <f>IF(V217="","",VLOOKUP(V217,'シフト記号表（勤務時間帯）'!$C$6:$U$35,19,FALSE))</f>
        <v/>
      </c>
      <c r="W219" s="467" t="str">
        <f>IF(W217="","",VLOOKUP(W217,'シフト記号表（勤務時間帯）'!$C$6:$U$35,19,FALSE))</f>
        <v/>
      </c>
      <c r="X219" s="467" t="str">
        <f>IF(X217="","",VLOOKUP(X217,'シフト記号表（勤務時間帯）'!$C$6:$U$35,19,FALSE))</f>
        <v/>
      </c>
      <c r="Y219" s="468" t="str">
        <f>IF(Y217="","",VLOOKUP(Y217,'シフト記号表（勤務時間帯）'!$C$6:$U$35,19,FALSE))</f>
        <v/>
      </c>
      <c r="Z219" s="466" t="str">
        <f>IF(Z217="","",VLOOKUP(Z217,'シフト記号表（勤務時間帯）'!$C$6:$U$35,19,FALSE))</f>
        <v/>
      </c>
      <c r="AA219" s="467" t="str">
        <f>IF(AA217="","",VLOOKUP(AA217,'シフト記号表（勤務時間帯）'!$C$6:$U$35,19,FALSE))</f>
        <v/>
      </c>
      <c r="AB219" s="467" t="str">
        <f>IF(AB217="","",VLOOKUP(AB217,'シフト記号表（勤務時間帯）'!$C$6:$U$35,19,FALSE))</f>
        <v/>
      </c>
      <c r="AC219" s="467" t="str">
        <f>IF(AC217="","",VLOOKUP(AC217,'シフト記号表（勤務時間帯）'!$C$6:$U$35,19,FALSE))</f>
        <v/>
      </c>
      <c r="AD219" s="467" t="str">
        <f>IF(AD217="","",VLOOKUP(AD217,'シフト記号表（勤務時間帯）'!$C$6:$U$35,19,FALSE))</f>
        <v/>
      </c>
      <c r="AE219" s="467" t="str">
        <f>IF(AE217="","",VLOOKUP(AE217,'シフト記号表（勤務時間帯）'!$C$6:$U$35,19,FALSE))</f>
        <v/>
      </c>
      <c r="AF219" s="468" t="str">
        <f>IF(AF217="","",VLOOKUP(AF217,'シフト記号表（勤務時間帯）'!$C$6:$U$35,19,FALSE))</f>
        <v/>
      </c>
      <c r="AG219" s="466" t="str">
        <f>IF(AG217="","",VLOOKUP(AG217,'シフト記号表（勤務時間帯）'!$C$6:$U$35,19,FALSE))</f>
        <v/>
      </c>
      <c r="AH219" s="467" t="str">
        <f>IF(AH217="","",VLOOKUP(AH217,'シフト記号表（勤務時間帯）'!$C$6:$U$35,19,FALSE))</f>
        <v/>
      </c>
      <c r="AI219" s="467" t="str">
        <f>IF(AI217="","",VLOOKUP(AI217,'シフト記号表（勤務時間帯）'!$C$6:$U$35,19,FALSE))</f>
        <v/>
      </c>
      <c r="AJ219" s="467" t="str">
        <f>IF(AJ217="","",VLOOKUP(AJ217,'シフト記号表（勤務時間帯）'!$C$6:$U$35,19,FALSE))</f>
        <v/>
      </c>
      <c r="AK219" s="467" t="str">
        <f>IF(AK217="","",VLOOKUP(AK217,'シフト記号表（勤務時間帯）'!$C$6:$U$35,19,FALSE))</f>
        <v/>
      </c>
      <c r="AL219" s="467" t="str">
        <f>IF(AL217="","",VLOOKUP(AL217,'シフト記号表（勤務時間帯）'!$C$6:$U$35,19,FALSE))</f>
        <v/>
      </c>
      <c r="AM219" s="468" t="str">
        <f>IF(AM217="","",VLOOKUP(AM217,'シフト記号表（勤務時間帯）'!$C$6:$U$35,19,FALSE))</f>
        <v/>
      </c>
      <c r="AN219" s="466" t="str">
        <f>IF(AN217="","",VLOOKUP(AN217,'シフト記号表（勤務時間帯）'!$C$6:$U$35,19,FALSE))</f>
        <v/>
      </c>
      <c r="AO219" s="467" t="str">
        <f>IF(AO217="","",VLOOKUP(AO217,'シフト記号表（勤務時間帯）'!$C$6:$U$35,19,FALSE))</f>
        <v/>
      </c>
      <c r="AP219" s="467" t="str">
        <f>IF(AP217="","",VLOOKUP(AP217,'シフト記号表（勤務時間帯）'!$C$6:$U$35,19,FALSE))</f>
        <v/>
      </c>
      <c r="AQ219" s="467" t="str">
        <f>IF(AQ217="","",VLOOKUP(AQ217,'シフト記号表（勤務時間帯）'!$C$6:$U$35,19,FALSE))</f>
        <v/>
      </c>
      <c r="AR219" s="467" t="str">
        <f>IF(AR217="","",VLOOKUP(AR217,'シフト記号表（勤務時間帯）'!$C$6:$U$35,19,FALSE))</f>
        <v/>
      </c>
      <c r="AS219" s="467" t="str">
        <f>IF(AS217="","",VLOOKUP(AS217,'シフト記号表（勤務時間帯）'!$C$6:$U$35,19,FALSE))</f>
        <v/>
      </c>
      <c r="AT219" s="468" t="str">
        <f>IF(AT217="","",VLOOKUP(AT217,'シフト記号表（勤務時間帯）'!$C$6:$U$35,19,FALSE))</f>
        <v/>
      </c>
      <c r="AU219" s="466" t="str">
        <f>IF(AU217="","",VLOOKUP(AU217,'シフト記号表（勤務時間帯）'!$C$6:$U$35,19,FALSE))</f>
        <v/>
      </c>
      <c r="AV219" s="467" t="str">
        <f>IF(AV217="","",VLOOKUP(AV217,'シフト記号表（勤務時間帯）'!$C$6:$U$35,19,FALSE))</f>
        <v/>
      </c>
      <c r="AW219" s="467" t="str">
        <f>IF(AW217="","",VLOOKUP(AW217,'シフト記号表（勤務時間帯）'!$C$6:$U$35,19,FALSE))</f>
        <v/>
      </c>
      <c r="AX219" s="1146">
        <f>IF($BB$3="４週",SUM(S219:AT219),IF($BB$3="暦月",SUM(S219:AW219),""))</f>
        <v>0</v>
      </c>
      <c r="AY219" s="1147"/>
      <c r="AZ219" s="1148">
        <f>IF($BB$3="４週",AX219/4,IF($BB$3="暦月",'【標準様式1】勤務形態一覧（100名）'!AX219/('【標準様式1】勤務形態一覧（100名）'!$BB$8/7),""))</f>
        <v>0</v>
      </c>
      <c r="BA219" s="1149"/>
      <c r="BB219" s="1192"/>
      <c r="BC219" s="1096"/>
      <c r="BD219" s="1096"/>
      <c r="BE219" s="1096"/>
      <c r="BF219" s="1097"/>
    </row>
    <row r="220" spans="2:58" ht="20.25" customHeight="1" x14ac:dyDescent="0.3">
      <c r="B220" s="1176">
        <f>B217+1</f>
        <v>67</v>
      </c>
      <c r="C220" s="1178"/>
      <c r="D220" s="1179"/>
      <c r="E220" s="1180"/>
      <c r="F220" s="469"/>
      <c r="G220" s="1082"/>
      <c r="H220" s="1085"/>
      <c r="I220" s="1086"/>
      <c r="J220" s="1086"/>
      <c r="K220" s="1087"/>
      <c r="L220" s="1089"/>
      <c r="M220" s="1090"/>
      <c r="N220" s="1090"/>
      <c r="O220" s="1091"/>
      <c r="P220" s="1098" t="s">
        <v>215</v>
      </c>
      <c r="Q220" s="1099"/>
      <c r="R220" s="1100"/>
      <c r="S220" s="512"/>
      <c r="T220" s="513"/>
      <c r="U220" s="513"/>
      <c r="V220" s="513"/>
      <c r="W220" s="513"/>
      <c r="X220" s="513"/>
      <c r="Y220" s="514"/>
      <c r="Z220" s="512"/>
      <c r="AA220" s="513"/>
      <c r="AB220" s="513"/>
      <c r="AC220" s="513"/>
      <c r="AD220" s="513"/>
      <c r="AE220" s="513"/>
      <c r="AF220" s="514"/>
      <c r="AG220" s="512"/>
      <c r="AH220" s="513"/>
      <c r="AI220" s="513"/>
      <c r="AJ220" s="513"/>
      <c r="AK220" s="513"/>
      <c r="AL220" s="513"/>
      <c r="AM220" s="514"/>
      <c r="AN220" s="512"/>
      <c r="AO220" s="513"/>
      <c r="AP220" s="513"/>
      <c r="AQ220" s="513"/>
      <c r="AR220" s="513"/>
      <c r="AS220" s="513"/>
      <c r="AT220" s="514"/>
      <c r="AU220" s="512"/>
      <c r="AV220" s="513"/>
      <c r="AW220" s="513"/>
      <c r="AX220" s="1295"/>
      <c r="AY220" s="1296"/>
      <c r="AZ220" s="1297"/>
      <c r="BA220" s="1298"/>
      <c r="BB220" s="1131"/>
      <c r="BC220" s="1090"/>
      <c r="BD220" s="1090"/>
      <c r="BE220" s="1090"/>
      <c r="BF220" s="1091"/>
    </row>
    <row r="221" spans="2:58" ht="20.25" customHeight="1" x14ac:dyDescent="0.3">
      <c r="B221" s="1176"/>
      <c r="C221" s="1181"/>
      <c r="D221" s="1182"/>
      <c r="E221" s="1183"/>
      <c r="F221" s="461"/>
      <c r="G221" s="1083"/>
      <c r="H221" s="1088"/>
      <c r="I221" s="1086"/>
      <c r="J221" s="1086"/>
      <c r="K221" s="1087"/>
      <c r="L221" s="1092"/>
      <c r="M221" s="1093"/>
      <c r="N221" s="1093"/>
      <c r="O221" s="1094"/>
      <c r="P221" s="1136" t="s">
        <v>216</v>
      </c>
      <c r="Q221" s="1137"/>
      <c r="R221" s="1138"/>
      <c r="S221" s="462" t="str">
        <f>IF(S220="","",VLOOKUP(S220,'シフト記号表（勤務時間帯）'!$C$6:$K$35,9,FALSE))</f>
        <v/>
      </c>
      <c r="T221" s="463" t="str">
        <f>IF(T220="","",VLOOKUP(T220,'シフト記号表（勤務時間帯）'!$C$6:$K$35,9,FALSE))</f>
        <v/>
      </c>
      <c r="U221" s="463" t="str">
        <f>IF(U220="","",VLOOKUP(U220,'シフト記号表（勤務時間帯）'!$C$6:$K$35,9,FALSE))</f>
        <v/>
      </c>
      <c r="V221" s="463" t="str">
        <f>IF(V220="","",VLOOKUP(V220,'シフト記号表（勤務時間帯）'!$C$6:$K$35,9,FALSE))</f>
        <v/>
      </c>
      <c r="W221" s="463" t="str">
        <f>IF(W220="","",VLOOKUP(W220,'シフト記号表（勤務時間帯）'!$C$6:$K$35,9,FALSE))</f>
        <v/>
      </c>
      <c r="X221" s="463" t="str">
        <f>IF(X220="","",VLOOKUP(X220,'シフト記号表（勤務時間帯）'!$C$6:$K$35,9,FALSE))</f>
        <v/>
      </c>
      <c r="Y221" s="464" t="str">
        <f>IF(Y220="","",VLOOKUP(Y220,'シフト記号表（勤務時間帯）'!$C$6:$K$35,9,FALSE))</f>
        <v/>
      </c>
      <c r="Z221" s="462" t="str">
        <f>IF(Z220="","",VLOOKUP(Z220,'シフト記号表（勤務時間帯）'!$C$6:$K$35,9,FALSE))</f>
        <v/>
      </c>
      <c r="AA221" s="463" t="str">
        <f>IF(AA220="","",VLOOKUP(AA220,'シフト記号表（勤務時間帯）'!$C$6:$K$35,9,FALSE))</f>
        <v/>
      </c>
      <c r="AB221" s="463" t="str">
        <f>IF(AB220="","",VLOOKUP(AB220,'シフト記号表（勤務時間帯）'!$C$6:$K$35,9,FALSE))</f>
        <v/>
      </c>
      <c r="AC221" s="463" t="str">
        <f>IF(AC220="","",VLOOKUP(AC220,'シフト記号表（勤務時間帯）'!$C$6:$K$35,9,FALSE))</f>
        <v/>
      </c>
      <c r="AD221" s="463" t="str">
        <f>IF(AD220="","",VLOOKUP(AD220,'シフト記号表（勤務時間帯）'!$C$6:$K$35,9,FALSE))</f>
        <v/>
      </c>
      <c r="AE221" s="463" t="str">
        <f>IF(AE220="","",VLOOKUP(AE220,'シフト記号表（勤務時間帯）'!$C$6:$K$35,9,FALSE))</f>
        <v/>
      </c>
      <c r="AF221" s="464" t="str">
        <f>IF(AF220="","",VLOOKUP(AF220,'シフト記号表（勤務時間帯）'!$C$6:$K$35,9,FALSE))</f>
        <v/>
      </c>
      <c r="AG221" s="462" t="str">
        <f>IF(AG220="","",VLOOKUP(AG220,'シフト記号表（勤務時間帯）'!$C$6:$K$35,9,FALSE))</f>
        <v/>
      </c>
      <c r="AH221" s="463" t="str">
        <f>IF(AH220="","",VLOOKUP(AH220,'シフト記号表（勤務時間帯）'!$C$6:$K$35,9,FALSE))</f>
        <v/>
      </c>
      <c r="AI221" s="463" t="str">
        <f>IF(AI220="","",VLOOKUP(AI220,'シフト記号表（勤務時間帯）'!$C$6:$K$35,9,FALSE))</f>
        <v/>
      </c>
      <c r="AJ221" s="463" t="str">
        <f>IF(AJ220="","",VLOOKUP(AJ220,'シフト記号表（勤務時間帯）'!$C$6:$K$35,9,FALSE))</f>
        <v/>
      </c>
      <c r="AK221" s="463" t="str">
        <f>IF(AK220="","",VLOOKUP(AK220,'シフト記号表（勤務時間帯）'!$C$6:$K$35,9,FALSE))</f>
        <v/>
      </c>
      <c r="AL221" s="463" t="str">
        <f>IF(AL220="","",VLOOKUP(AL220,'シフト記号表（勤務時間帯）'!$C$6:$K$35,9,FALSE))</f>
        <v/>
      </c>
      <c r="AM221" s="464" t="str">
        <f>IF(AM220="","",VLOOKUP(AM220,'シフト記号表（勤務時間帯）'!$C$6:$K$35,9,FALSE))</f>
        <v/>
      </c>
      <c r="AN221" s="462" t="str">
        <f>IF(AN220="","",VLOOKUP(AN220,'シフト記号表（勤務時間帯）'!$C$6:$K$35,9,FALSE))</f>
        <v/>
      </c>
      <c r="AO221" s="463" t="str">
        <f>IF(AO220="","",VLOOKUP(AO220,'シフト記号表（勤務時間帯）'!$C$6:$K$35,9,FALSE))</f>
        <v/>
      </c>
      <c r="AP221" s="463" t="str">
        <f>IF(AP220="","",VLOOKUP(AP220,'シフト記号表（勤務時間帯）'!$C$6:$K$35,9,FALSE))</f>
        <v/>
      </c>
      <c r="AQ221" s="463" t="str">
        <f>IF(AQ220="","",VLOOKUP(AQ220,'シフト記号表（勤務時間帯）'!$C$6:$K$35,9,FALSE))</f>
        <v/>
      </c>
      <c r="AR221" s="463" t="str">
        <f>IF(AR220="","",VLOOKUP(AR220,'シフト記号表（勤務時間帯）'!$C$6:$K$35,9,FALSE))</f>
        <v/>
      </c>
      <c r="AS221" s="463" t="str">
        <f>IF(AS220="","",VLOOKUP(AS220,'シフト記号表（勤務時間帯）'!$C$6:$K$35,9,FALSE))</f>
        <v/>
      </c>
      <c r="AT221" s="464" t="str">
        <f>IF(AT220="","",VLOOKUP(AT220,'シフト記号表（勤務時間帯）'!$C$6:$K$35,9,FALSE))</f>
        <v/>
      </c>
      <c r="AU221" s="462" t="str">
        <f>IF(AU220="","",VLOOKUP(AU220,'シフト記号表（勤務時間帯）'!$C$6:$K$35,9,FALSE))</f>
        <v/>
      </c>
      <c r="AV221" s="463" t="str">
        <f>IF(AV220="","",VLOOKUP(AV220,'シフト記号表（勤務時間帯）'!$C$6:$K$35,9,FALSE))</f>
        <v/>
      </c>
      <c r="AW221" s="463" t="str">
        <f>IF(AW220="","",VLOOKUP(AW220,'シフト記号表（勤務時間帯）'!$C$6:$K$35,9,FALSE))</f>
        <v/>
      </c>
      <c r="AX221" s="1139">
        <f>IF($BB$3="４週",SUM(S221:AT221),IF($BB$3="暦月",SUM(S221:AW221),""))</f>
        <v>0</v>
      </c>
      <c r="AY221" s="1140"/>
      <c r="AZ221" s="1141">
        <f>IF($BB$3="４週",AX221/4,IF($BB$3="暦月",'【標準様式1】勤務形態一覧（100名）'!AX221/('【標準様式1】勤務形態一覧（100名）'!$BB$8/7),""))</f>
        <v>0</v>
      </c>
      <c r="BA221" s="1142"/>
      <c r="BB221" s="1132"/>
      <c r="BC221" s="1093"/>
      <c r="BD221" s="1093"/>
      <c r="BE221" s="1093"/>
      <c r="BF221" s="1094"/>
    </row>
    <row r="222" spans="2:58" ht="20.25" customHeight="1" x14ac:dyDescent="0.3">
      <c r="B222" s="1176"/>
      <c r="C222" s="1184"/>
      <c r="D222" s="1185"/>
      <c r="E222" s="1186"/>
      <c r="F222" s="515">
        <f>C220</f>
        <v>0</v>
      </c>
      <c r="G222" s="1084"/>
      <c r="H222" s="1088"/>
      <c r="I222" s="1086"/>
      <c r="J222" s="1086"/>
      <c r="K222" s="1087"/>
      <c r="L222" s="1095"/>
      <c r="M222" s="1096"/>
      <c r="N222" s="1096"/>
      <c r="O222" s="1097"/>
      <c r="P222" s="1173" t="s">
        <v>217</v>
      </c>
      <c r="Q222" s="1174"/>
      <c r="R222" s="1175"/>
      <c r="S222" s="466" t="str">
        <f>IF(S220="","",VLOOKUP(S220,'シフト記号表（勤務時間帯）'!$C$6:$U$35,19,FALSE))</f>
        <v/>
      </c>
      <c r="T222" s="467" t="str">
        <f>IF(T220="","",VLOOKUP(T220,'シフト記号表（勤務時間帯）'!$C$6:$U$35,19,FALSE))</f>
        <v/>
      </c>
      <c r="U222" s="467" t="str">
        <f>IF(U220="","",VLOOKUP(U220,'シフト記号表（勤務時間帯）'!$C$6:$U$35,19,FALSE))</f>
        <v/>
      </c>
      <c r="V222" s="467" t="str">
        <f>IF(V220="","",VLOOKUP(V220,'シフト記号表（勤務時間帯）'!$C$6:$U$35,19,FALSE))</f>
        <v/>
      </c>
      <c r="W222" s="467" t="str">
        <f>IF(W220="","",VLOOKUP(W220,'シフト記号表（勤務時間帯）'!$C$6:$U$35,19,FALSE))</f>
        <v/>
      </c>
      <c r="X222" s="467" t="str">
        <f>IF(X220="","",VLOOKUP(X220,'シフト記号表（勤務時間帯）'!$C$6:$U$35,19,FALSE))</f>
        <v/>
      </c>
      <c r="Y222" s="468" t="str">
        <f>IF(Y220="","",VLOOKUP(Y220,'シフト記号表（勤務時間帯）'!$C$6:$U$35,19,FALSE))</f>
        <v/>
      </c>
      <c r="Z222" s="466" t="str">
        <f>IF(Z220="","",VLOOKUP(Z220,'シフト記号表（勤務時間帯）'!$C$6:$U$35,19,FALSE))</f>
        <v/>
      </c>
      <c r="AA222" s="467" t="str">
        <f>IF(AA220="","",VLOOKUP(AA220,'シフト記号表（勤務時間帯）'!$C$6:$U$35,19,FALSE))</f>
        <v/>
      </c>
      <c r="AB222" s="467" t="str">
        <f>IF(AB220="","",VLOOKUP(AB220,'シフト記号表（勤務時間帯）'!$C$6:$U$35,19,FALSE))</f>
        <v/>
      </c>
      <c r="AC222" s="467" t="str">
        <f>IF(AC220="","",VLOOKUP(AC220,'シフト記号表（勤務時間帯）'!$C$6:$U$35,19,FALSE))</f>
        <v/>
      </c>
      <c r="AD222" s="467" t="str">
        <f>IF(AD220="","",VLOOKUP(AD220,'シフト記号表（勤務時間帯）'!$C$6:$U$35,19,FALSE))</f>
        <v/>
      </c>
      <c r="AE222" s="467" t="str">
        <f>IF(AE220="","",VLOOKUP(AE220,'シフト記号表（勤務時間帯）'!$C$6:$U$35,19,FALSE))</f>
        <v/>
      </c>
      <c r="AF222" s="468" t="str">
        <f>IF(AF220="","",VLOOKUP(AF220,'シフト記号表（勤務時間帯）'!$C$6:$U$35,19,FALSE))</f>
        <v/>
      </c>
      <c r="AG222" s="466" t="str">
        <f>IF(AG220="","",VLOOKUP(AG220,'シフト記号表（勤務時間帯）'!$C$6:$U$35,19,FALSE))</f>
        <v/>
      </c>
      <c r="AH222" s="467" t="str">
        <f>IF(AH220="","",VLOOKUP(AH220,'シフト記号表（勤務時間帯）'!$C$6:$U$35,19,FALSE))</f>
        <v/>
      </c>
      <c r="AI222" s="467" t="str">
        <f>IF(AI220="","",VLOOKUP(AI220,'シフト記号表（勤務時間帯）'!$C$6:$U$35,19,FALSE))</f>
        <v/>
      </c>
      <c r="AJ222" s="467" t="str">
        <f>IF(AJ220="","",VLOOKUP(AJ220,'シフト記号表（勤務時間帯）'!$C$6:$U$35,19,FALSE))</f>
        <v/>
      </c>
      <c r="AK222" s="467" t="str">
        <f>IF(AK220="","",VLOOKUP(AK220,'シフト記号表（勤務時間帯）'!$C$6:$U$35,19,FALSE))</f>
        <v/>
      </c>
      <c r="AL222" s="467" t="str">
        <f>IF(AL220="","",VLOOKUP(AL220,'シフト記号表（勤務時間帯）'!$C$6:$U$35,19,FALSE))</f>
        <v/>
      </c>
      <c r="AM222" s="468" t="str">
        <f>IF(AM220="","",VLOOKUP(AM220,'シフト記号表（勤務時間帯）'!$C$6:$U$35,19,FALSE))</f>
        <v/>
      </c>
      <c r="AN222" s="466" t="str">
        <f>IF(AN220="","",VLOOKUP(AN220,'シフト記号表（勤務時間帯）'!$C$6:$U$35,19,FALSE))</f>
        <v/>
      </c>
      <c r="AO222" s="467" t="str">
        <f>IF(AO220="","",VLOOKUP(AO220,'シフト記号表（勤務時間帯）'!$C$6:$U$35,19,FALSE))</f>
        <v/>
      </c>
      <c r="AP222" s="467" t="str">
        <f>IF(AP220="","",VLOOKUP(AP220,'シフト記号表（勤務時間帯）'!$C$6:$U$35,19,FALSE))</f>
        <v/>
      </c>
      <c r="AQ222" s="467" t="str">
        <f>IF(AQ220="","",VLOOKUP(AQ220,'シフト記号表（勤務時間帯）'!$C$6:$U$35,19,FALSE))</f>
        <v/>
      </c>
      <c r="AR222" s="467" t="str">
        <f>IF(AR220="","",VLOOKUP(AR220,'シフト記号表（勤務時間帯）'!$C$6:$U$35,19,FALSE))</f>
        <v/>
      </c>
      <c r="AS222" s="467" t="str">
        <f>IF(AS220="","",VLOOKUP(AS220,'シフト記号表（勤務時間帯）'!$C$6:$U$35,19,FALSE))</f>
        <v/>
      </c>
      <c r="AT222" s="468" t="str">
        <f>IF(AT220="","",VLOOKUP(AT220,'シフト記号表（勤務時間帯）'!$C$6:$U$35,19,FALSE))</f>
        <v/>
      </c>
      <c r="AU222" s="466" t="str">
        <f>IF(AU220="","",VLOOKUP(AU220,'シフト記号表（勤務時間帯）'!$C$6:$U$35,19,FALSE))</f>
        <v/>
      </c>
      <c r="AV222" s="467" t="str">
        <f>IF(AV220="","",VLOOKUP(AV220,'シフト記号表（勤務時間帯）'!$C$6:$U$35,19,FALSE))</f>
        <v/>
      </c>
      <c r="AW222" s="467" t="str">
        <f>IF(AW220="","",VLOOKUP(AW220,'シフト記号表（勤務時間帯）'!$C$6:$U$35,19,FALSE))</f>
        <v/>
      </c>
      <c r="AX222" s="1146">
        <f>IF($BB$3="４週",SUM(S222:AT222),IF($BB$3="暦月",SUM(S222:AW222),""))</f>
        <v>0</v>
      </c>
      <c r="AY222" s="1147"/>
      <c r="AZ222" s="1148">
        <f>IF($BB$3="４週",AX222/4,IF($BB$3="暦月",'【標準様式1】勤務形態一覧（100名）'!AX222/('【標準様式1】勤務形態一覧（100名）'!$BB$8/7),""))</f>
        <v>0</v>
      </c>
      <c r="BA222" s="1149"/>
      <c r="BB222" s="1192"/>
      <c r="BC222" s="1096"/>
      <c r="BD222" s="1096"/>
      <c r="BE222" s="1096"/>
      <c r="BF222" s="1097"/>
    </row>
    <row r="223" spans="2:58" ht="20.25" customHeight="1" x14ac:dyDescent="0.3">
      <c r="B223" s="1176">
        <f>B220+1</f>
        <v>68</v>
      </c>
      <c r="C223" s="1178"/>
      <c r="D223" s="1179"/>
      <c r="E223" s="1180"/>
      <c r="F223" s="469"/>
      <c r="G223" s="1082"/>
      <c r="H223" s="1085"/>
      <c r="I223" s="1086"/>
      <c r="J223" s="1086"/>
      <c r="K223" s="1087"/>
      <c r="L223" s="1089"/>
      <c r="M223" s="1090"/>
      <c r="N223" s="1090"/>
      <c r="O223" s="1091"/>
      <c r="P223" s="1098" t="s">
        <v>215</v>
      </c>
      <c r="Q223" s="1099"/>
      <c r="R223" s="1100"/>
      <c r="S223" s="512"/>
      <c r="T223" s="513"/>
      <c r="U223" s="513"/>
      <c r="V223" s="513"/>
      <c r="W223" s="513"/>
      <c r="X223" s="513"/>
      <c r="Y223" s="514"/>
      <c r="Z223" s="512"/>
      <c r="AA223" s="513"/>
      <c r="AB223" s="513"/>
      <c r="AC223" s="513"/>
      <c r="AD223" s="513"/>
      <c r="AE223" s="513"/>
      <c r="AF223" s="514"/>
      <c r="AG223" s="512"/>
      <c r="AH223" s="513"/>
      <c r="AI223" s="513"/>
      <c r="AJ223" s="513"/>
      <c r="AK223" s="513"/>
      <c r="AL223" s="513"/>
      <c r="AM223" s="514"/>
      <c r="AN223" s="512"/>
      <c r="AO223" s="513"/>
      <c r="AP223" s="513"/>
      <c r="AQ223" s="513"/>
      <c r="AR223" s="513"/>
      <c r="AS223" s="513"/>
      <c r="AT223" s="514"/>
      <c r="AU223" s="512"/>
      <c r="AV223" s="513"/>
      <c r="AW223" s="513"/>
      <c r="AX223" s="1295"/>
      <c r="AY223" s="1296"/>
      <c r="AZ223" s="1297"/>
      <c r="BA223" s="1298"/>
      <c r="BB223" s="1131"/>
      <c r="BC223" s="1090"/>
      <c r="BD223" s="1090"/>
      <c r="BE223" s="1090"/>
      <c r="BF223" s="1091"/>
    </row>
    <row r="224" spans="2:58" ht="20.25" customHeight="1" x14ac:dyDescent="0.3">
      <c r="B224" s="1176"/>
      <c r="C224" s="1181"/>
      <c r="D224" s="1182"/>
      <c r="E224" s="1183"/>
      <c r="F224" s="461"/>
      <c r="G224" s="1083"/>
      <c r="H224" s="1088"/>
      <c r="I224" s="1086"/>
      <c r="J224" s="1086"/>
      <c r="K224" s="1087"/>
      <c r="L224" s="1092"/>
      <c r="M224" s="1093"/>
      <c r="N224" s="1093"/>
      <c r="O224" s="1094"/>
      <c r="P224" s="1136" t="s">
        <v>216</v>
      </c>
      <c r="Q224" s="1137"/>
      <c r="R224" s="1138"/>
      <c r="S224" s="462" t="str">
        <f>IF(S223="","",VLOOKUP(S223,'シフト記号表（勤務時間帯）'!$C$6:$K$35,9,FALSE))</f>
        <v/>
      </c>
      <c r="T224" s="463" t="str">
        <f>IF(T223="","",VLOOKUP(T223,'シフト記号表（勤務時間帯）'!$C$6:$K$35,9,FALSE))</f>
        <v/>
      </c>
      <c r="U224" s="463" t="str">
        <f>IF(U223="","",VLOOKUP(U223,'シフト記号表（勤務時間帯）'!$C$6:$K$35,9,FALSE))</f>
        <v/>
      </c>
      <c r="V224" s="463" t="str">
        <f>IF(V223="","",VLOOKUP(V223,'シフト記号表（勤務時間帯）'!$C$6:$K$35,9,FALSE))</f>
        <v/>
      </c>
      <c r="W224" s="463" t="str">
        <f>IF(W223="","",VLOOKUP(W223,'シフト記号表（勤務時間帯）'!$C$6:$K$35,9,FALSE))</f>
        <v/>
      </c>
      <c r="X224" s="463" t="str">
        <f>IF(X223="","",VLOOKUP(X223,'シフト記号表（勤務時間帯）'!$C$6:$K$35,9,FALSE))</f>
        <v/>
      </c>
      <c r="Y224" s="464" t="str">
        <f>IF(Y223="","",VLOOKUP(Y223,'シフト記号表（勤務時間帯）'!$C$6:$K$35,9,FALSE))</f>
        <v/>
      </c>
      <c r="Z224" s="462" t="str">
        <f>IF(Z223="","",VLOOKUP(Z223,'シフト記号表（勤務時間帯）'!$C$6:$K$35,9,FALSE))</f>
        <v/>
      </c>
      <c r="AA224" s="463" t="str">
        <f>IF(AA223="","",VLOOKUP(AA223,'シフト記号表（勤務時間帯）'!$C$6:$K$35,9,FALSE))</f>
        <v/>
      </c>
      <c r="AB224" s="463" t="str">
        <f>IF(AB223="","",VLOOKUP(AB223,'シフト記号表（勤務時間帯）'!$C$6:$K$35,9,FALSE))</f>
        <v/>
      </c>
      <c r="AC224" s="463" t="str">
        <f>IF(AC223="","",VLOOKUP(AC223,'シフト記号表（勤務時間帯）'!$C$6:$K$35,9,FALSE))</f>
        <v/>
      </c>
      <c r="AD224" s="463" t="str">
        <f>IF(AD223="","",VLOOKUP(AD223,'シフト記号表（勤務時間帯）'!$C$6:$K$35,9,FALSE))</f>
        <v/>
      </c>
      <c r="AE224" s="463" t="str">
        <f>IF(AE223="","",VLOOKUP(AE223,'シフト記号表（勤務時間帯）'!$C$6:$K$35,9,FALSE))</f>
        <v/>
      </c>
      <c r="AF224" s="464" t="str">
        <f>IF(AF223="","",VLOOKUP(AF223,'シフト記号表（勤務時間帯）'!$C$6:$K$35,9,FALSE))</f>
        <v/>
      </c>
      <c r="AG224" s="462" t="str">
        <f>IF(AG223="","",VLOOKUP(AG223,'シフト記号表（勤務時間帯）'!$C$6:$K$35,9,FALSE))</f>
        <v/>
      </c>
      <c r="AH224" s="463" t="str">
        <f>IF(AH223="","",VLOOKUP(AH223,'シフト記号表（勤務時間帯）'!$C$6:$K$35,9,FALSE))</f>
        <v/>
      </c>
      <c r="AI224" s="463" t="str">
        <f>IF(AI223="","",VLOOKUP(AI223,'シフト記号表（勤務時間帯）'!$C$6:$K$35,9,FALSE))</f>
        <v/>
      </c>
      <c r="AJ224" s="463" t="str">
        <f>IF(AJ223="","",VLOOKUP(AJ223,'シフト記号表（勤務時間帯）'!$C$6:$K$35,9,FALSE))</f>
        <v/>
      </c>
      <c r="AK224" s="463" t="str">
        <f>IF(AK223="","",VLOOKUP(AK223,'シフト記号表（勤務時間帯）'!$C$6:$K$35,9,FALSE))</f>
        <v/>
      </c>
      <c r="AL224" s="463" t="str">
        <f>IF(AL223="","",VLOOKUP(AL223,'シフト記号表（勤務時間帯）'!$C$6:$K$35,9,FALSE))</f>
        <v/>
      </c>
      <c r="AM224" s="464" t="str">
        <f>IF(AM223="","",VLOOKUP(AM223,'シフト記号表（勤務時間帯）'!$C$6:$K$35,9,FALSE))</f>
        <v/>
      </c>
      <c r="AN224" s="462" t="str">
        <f>IF(AN223="","",VLOOKUP(AN223,'シフト記号表（勤務時間帯）'!$C$6:$K$35,9,FALSE))</f>
        <v/>
      </c>
      <c r="AO224" s="463" t="str">
        <f>IF(AO223="","",VLOOKUP(AO223,'シフト記号表（勤務時間帯）'!$C$6:$K$35,9,FALSE))</f>
        <v/>
      </c>
      <c r="AP224" s="463" t="str">
        <f>IF(AP223="","",VLOOKUP(AP223,'シフト記号表（勤務時間帯）'!$C$6:$K$35,9,FALSE))</f>
        <v/>
      </c>
      <c r="AQ224" s="463" t="str">
        <f>IF(AQ223="","",VLOOKUP(AQ223,'シフト記号表（勤務時間帯）'!$C$6:$K$35,9,FALSE))</f>
        <v/>
      </c>
      <c r="AR224" s="463" t="str">
        <f>IF(AR223="","",VLOOKUP(AR223,'シフト記号表（勤務時間帯）'!$C$6:$K$35,9,FALSE))</f>
        <v/>
      </c>
      <c r="AS224" s="463" t="str">
        <f>IF(AS223="","",VLOOKUP(AS223,'シフト記号表（勤務時間帯）'!$C$6:$K$35,9,FALSE))</f>
        <v/>
      </c>
      <c r="AT224" s="464" t="str">
        <f>IF(AT223="","",VLOOKUP(AT223,'シフト記号表（勤務時間帯）'!$C$6:$K$35,9,FALSE))</f>
        <v/>
      </c>
      <c r="AU224" s="462" t="str">
        <f>IF(AU223="","",VLOOKUP(AU223,'シフト記号表（勤務時間帯）'!$C$6:$K$35,9,FALSE))</f>
        <v/>
      </c>
      <c r="AV224" s="463" t="str">
        <f>IF(AV223="","",VLOOKUP(AV223,'シフト記号表（勤務時間帯）'!$C$6:$K$35,9,FALSE))</f>
        <v/>
      </c>
      <c r="AW224" s="463" t="str">
        <f>IF(AW223="","",VLOOKUP(AW223,'シフト記号表（勤務時間帯）'!$C$6:$K$35,9,FALSE))</f>
        <v/>
      </c>
      <c r="AX224" s="1139">
        <f>IF($BB$3="４週",SUM(S224:AT224),IF($BB$3="暦月",SUM(S224:AW224),""))</f>
        <v>0</v>
      </c>
      <c r="AY224" s="1140"/>
      <c r="AZ224" s="1141">
        <f>IF($BB$3="４週",AX224/4,IF($BB$3="暦月",'【標準様式1】勤務形態一覧（100名）'!AX224/('【標準様式1】勤務形態一覧（100名）'!$BB$8/7),""))</f>
        <v>0</v>
      </c>
      <c r="BA224" s="1142"/>
      <c r="BB224" s="1132"/>
      <c r="BC224" s="1093"/>
      <c r="BD224" s="1093"/>
      <c r="BE224" s="1093"/>
      <c r="BF224" s="1094"/>
    </row>
    <row r="225" spans="2:58" ht="20.25" customHeight="1" x14ac:dyDescent="0.3">
      <c r="B225" s="1176"/>
      <c r="C225" s="1184"/>
      <c r="D225" s="1185"/>
      <c r="E225" s="1186"/>
      <c r="F225" s="515">
        <f>C223</f>
        <v>0</v>
      </c>
      <c r="G225" s="1084"/>
      <c r="H225" s="1088"/>
      <c r="I225" s="1086"/>
      <c r="J225" s="1086"/>
      <c r="K225" s="1087"/>
      <c r="L225" s="1095"/>
      <c r="M225" s="1096"/>
      <c r="N225" s="1096"/>
      <c r="O225" s="1097"/>
      <c r="P225" s="1173" t="s">
        <v>217</v>
      </c>
      <c r="Q225" s="1174"/>
      <c r="R225" s="1175"/>
      <c r="S225" s="466" t="str">
        <f>IF(S223="","",VLOOKUP(S223,'シフト記号表（勤務時間帯）'!$C$6:$U$35,19,FALSE))</f>
        <v/>
      </c>
      <c r="T225" s="467" t="str">
        <f>IF(T223="","",VLOOKUP(T223,'シフト記号表（勤務時間帯）'!$C$6:$U$35,19,FALSE))</f>
        <v/>
      </c>
      <c r="U225" s="467" t="str">
        <f>IF(U223="","",VLOOKUP(U223,'シフト記号表（勤務時間帯）'!$C$6:$U$35,19,FALSE))</f>
        <v/>
      </c>
      <c r="V225" s="467" t="str">
        <f>IF(V223="","",VLOOKUP(V223,'シフト記号表（勤務時間帯）'!$C$6:$U$35,19,FALSE))</f>
        <v/>
      </c>
      <c r="W225" s="467" t="str">
        <f>IF(W223="","",VLOOKUP(W223,'シフト記号表（勤務時間帯）'!$C$6:$U$35,19,FALSE))</f>
        <v/>
      </c>
      <c r="X225" s="467" t="str">
        <f>IF(X223="","",VLOOKUP(X223,'シフト記号表（勤務時間帯）'!$C$6:$U$35,19,FALSE))</f>
        <v/>
      </c>
      <c r="Y225" s="468" t="str">
        <f>IF(Y223="","",VLOOKUP(Y223,'シフト記号表（勤務時間帯）'!$C$6:$U$35,19,FALSE))</f>
        <v/>
      </c>
      <c r="Z225" s="466" t="str">
        <f>IF(Z223="","",VLOOKUP(Z223,'シフト記号表（勤務時間帯）'!$C$6:$U$35,19,FALSE))</f>
        <v/>
      </c>
      <c r="AA225" s="467" t="str">
        <f>IF(AA223="","",VLOOKUP(AA223,'シフト記号表（勤務時間帯）'!$C$6:$U$35,19,FALSE))</f>
        <v/>
      </c>
      <c r="AB225" s="467" t="str">
        <f>IF(AB223="","",VLOOKUP(AB223,'シフト記号表（勤務時間帯）'!$C$6:$U$35,19,FALSE))</f>
        <v/>
      </c>
      <c r="AC225" s="467" t="str">
        <f>IF(AC223="","",VLOOKUP(AC223,'シフト記号表（勤務時間帯）'!$C$6:$U$35,19,FALSE))</f>
        <v/>
      </c>
      <c r="AD225" s="467" t="str">
        <f>IF(AD223="","",VLOOKUP(AD223,'シフト記号表（勤務時間帯）'!$C$6:$U$35,19,FALSE))</f>
        <v/>
      </c>
      <c r="AE225" s="467" t="str">
        <f>IF(AE223="","",VLOOKUP(AE223,'シフト記号表（勤務時間帯）'!$C$6:$U$35,19,FALSE))</f>
        <v/>
      </c>
      <c r="AF225" s="468" t="str">
        <f>IF(AF223="","",VLOOKUP(AF223,'シフト記号表（勤務時間帯）'!$C$6:$U$35,19,FALSE))</f>
        <v/>
      </c>
      <c r="AG225" s="466" t="str">
        <f>IF(AG223="","",VLOOKUP(AG223,'シフト記号表（勤務時間帯）'!$C$6:$U$35,19,FALSE))</f>
        <v/>
      </c>
      <c r="AH225" s="467" t="str">
        <f>IF(AH223="","",VLOOKUP(AH223,'シフト記号表（勤務時間帯）'!$C$6:$U$35,19,FALSE))</f>
        <v/>
      </c>
      <c r="AI225" s="467" t="str">
        <f>IF(AI223="","",VLOOKUP(AI223,'シフト記号表（勤務時間帯）'!$C$6:$U$35,19,FALSE))</f>
        <v/>
      </c>
      <c r="AJ225" s="467" t="str">
        <f>IF(AJ223="","",VLOOKUP(AJ223,'シフト記号表（勤務時間帯）'!$C$6:$U$35,19,FALSE))</f>
        <v/>
      </c>
      <c r="AK225" s="467" t="str">
        <f>IF(AK223="","",VLOOKUP(AK223,'シフト記号表（勤務時間帯）'!$C$6:$U$35,19,FALSE))</f>
        <v/>
      </c>
      <c r="AL225" s="467" t="str">
        <f>IF(AL223="","",VLOOKUP(AL223,'シフト記号表（勤務時間帯）'!$C$6:$U$35,19,FALSE))</f>
        <v/>
      </c>
      <c r="AM225" s="468" t="str">
        <f>IF(AM223="","",VLOOKUP(AM223,'シフト記号表（勤務時間帯）'!$C$6:$U$35,19,FALSE))</f>
        <v/>
      </c>
      <c r="AN225" s="466" t="str">
        <f>IF(AN223="","",VLOOKUP(AN223,'シフト記号表（勤務時間帯）'!$C$6:$U$35,19,FALSE))</f>
        <v/>
      </c>
      <c r="AO225" s="467" t="str">
        <f>IF(AO223="","",VLOOKUP(AO223,'シフト記号表（勤務時間帯）'!$C$6:$U$35,19,FALSE))</f>
        <v/>
      </c>
      <c r="AP225" s="467" t="str">
        <f>IF(AP223="","",VLOOKUP(AP223,'シフト記号表（勤務時間帯）'!$C$6:$U$35,19,FALSE))</f>
        <v/>
      </c>
      <c r="AQ225" s="467" t="str">
        <f>IF(AQ223="","",VLOOKUP(AQ223,'シフト記号表（勤務時間帯）'!$C$6:$U$35,19,FALSE))</f>
        <v/>
      </c>
      <c r="AR225" s="467" t="str">
        <f>IF(AR223="","",VLOOKUP(AR223,'シフト記号表（勤務時間帯）'!$C$6:$U$35,19,FALSE))</f>
        <v/>
      </c>
      <c r="AS225" s="467" t="str">
        <f>IF(AS223="","",VLOOKUP(AS223,'シフト記号表（勤務時間帯）'!$C$6:$U$35,19,FALSE))</f>
        <v/>
      </c>
      <c r="AT225" s="468" t="str">
        <f>IF(AT223="","",VLOOKUP(AT223,'シフト記号表（勤務時間帯）'!$C$6:$U$35,19,FALSE))</f>
        <v/>
      </c>
      <c r="AU225" s="466" t="str">
        <f>IF(AU223="","",VLOOKUP(AU223,'シフト記号表（勤務時間帯）'!$C$6:$U$35,19,FALSE))</f>
        <v/>
      </c>
      <c r="AV225" s="467" t="str">
        <f>IF(AV223="","",VLOOKUP(AV223,'シフト記号表（勤務時間帯）'!$C$6:$U$35,19,FALSE))</f>
        <v/>
      </c>
      <c r="AW225" s="467" t="str">
        <f>IF(AW223="","",VLOOKUP(AW223,'シフト記号表（勤務時間帯）'!$C$6:$U$35,19,FALSE))</f>
        <v/>
      </c>
      <c r="AX225" s="1146">
        <f>IF($BB$3="４週",SUM(S225:AT225),IF($BB$3="暦月",SUM(S225:AW225),""))</f>
        <v>0</v>
      </c>
      <c r="AY225" s="1147"/>
      <c r="AZ225" s="1148">
        <f>IF($BB$3="４週",AX225/4,IF($BB$3="暦月",'【標準様式1】勤務形態一覧（100名）'!AX225/('【標準様式1】勤務形態一覧（100名）'!$BB$8/7),""))</f>
        <v>0</v>
      </c>
      <c r="BA225" s="1149"/>
      <c r="BB225" s="1192"/>
      <c r="BC225" s="1096"/>
      <c r="BD225" s="1096"/>
      <c r="BE225" s="1096"/>
      <c r="BF225" s="1097"/>
    </row>
    <row r="226" spans="2:58" ht="20.25" customHeight="1" x14ac:dyDescent="0.3">
      <c r="B226" s="1176">
        <f>B223+1</f>
        <v>69</v>
      </c>
      <c r="C226" s="1178"/>
      <c r="D226" s="1179"/>
      <c r="E226" s="1180"/>
      <c r="F226" s="469"/>
      <c r="G226" s="1082"/>
      <c r="H226" s="1085"/>
      <c r="I226" s="1086"/>
      <c r="J226" s="1086"/>
      <c r="K226" s="1087"/>
      <c r="L226" s="1089"/>
      <c r="M226" s="1090"/>
      <c r="N226" s="1090"/>
      <c r="O226" s="1091"/>
      <c r="P226" s="1098" t="s">
        <v>215</v>
      </c>
      <c r="Q226" s="1099"/>
      <c r="R226" s="1100"/>
      <c r="S226" s="512"/>
      <c r="T226" s="513"/>
      <c r="U226" s="513"/>
      <c r="V226" s="513"/>
      <c r="W226" s="513"/>
      <c r="X226" s="513"/>
      <c r="Y226" s="514"/>
      <c r="Z226" s="512"/>
      <c r="AA226" s="513"/>
      <c r="AB226" s="513"/>
      <c r="AC226" s="513"/>
      <c r="AD226" s="513"/>
      <c r="AE226" s="513"/>
      <c r="AF226" s="514"/>
      <c r="AG226" s="512"/>
      <c r="AH226" s="513"/>
      <c r="AI226" s="513"/>
      <c r="AJ226" s="513"/>
      <c r="AK226" s="513"/>
      <c r="AL226" s="513"/>
      <c r="AM226" s="514"/>
      <c r="AN226" s="512"/>
      <c r="AO226" s="513"/>
      <c r="AP226" s="513"/>
      <c r="AQ226" s="513"/>
      <c r="AR226" s="513"/>
      <c r="AS226" s="513"/>
      <c r="AT226" s="514"/>
      <c r="AU226" s="512"/>
      <c r="AV226" s="513"/>
      <c r="AW226" s="513"/>
      <c r="AX226" s="1295"/>
      <c r="AY226" s="1296"/>
      <c r="AZ226" s="1297"/>
      <c r="BA226" s="1298"/>
      <c r="BB226" s="1131"/>
      <c r="BC226" s="1090"/>
      <c r="BD226" s="1090"/>
      <c r="BE226" s="1090"/>
      <c r="BF226" s="1091"/>
    </row>
    <row r="227" spans="2:58" ht="20.25" customHeight="1" x14ac:dyDescent="0.3">
      <c r="B227" s="1176"/>
      <c r="C227" s="1181"/>
      <c r="D227" s="1182"/>
      <c r="E227" s="1183"/>
      <c r="F227" s="461"/>
      <c r="G227" s="1083"/>
      <c r="H227" s="1088"/>
      <c r="I227" s="1086"/>
      <c r="J227" s="1086"/>
      <c r="K227" s="1087"/>
      <c r="L227" s="1092"/>
      <c r="M227" s="1093"/>
      <c r="N227" s="1093"/>
      <c r="O227" s="1094"/>
      <c r="P227" s="1136" t="s">
        <v>216</v>
      </c>
      <c r="Q227" s="1137"/>
      <c r="R227" s="1138"/>
      <c r="S227" s="462" t="str">
        <f>IF(S226="","",VLOOKUP(S226,'シフト記号表（勤務時間帯）'!$C$6:$K$35,9,FALSE))</f>
        <v/>
      </c>
      <c r="T227" s="463" t="str">
        <f>IF(T226="","",VLOOKUP(T226,'シフト記号表（勤務時間帯）'!$C$6:$K$35,9,FALSE))</f>
        <v/>
      </c>
      <c r="U227" s="463" t="str">
        <f>IF(U226="","",VLOOKUP(U226,'シフト記号表（勤務時間帯）'!$C$6:$K$35,9,FALSE))</f>
        <v/>
      </c>
      <c r="V227" s="463" t="str">
        <f>IF(V226="","",VLOOKUP(V226,'シフト記号表（勤務時間帯）'!$C$6:$K$35,9,FALSE))</f>
        <v/>
      </c>
      <c r="W227" s="463" t="str">
        <f>IF(W226="","",VLOOKUP(W226,'シフト記号表（勤務時間帯）'!$C$6:$K$35,9,FALSE))</f>
        <v/>
      </c>
      <c r="X227" s="463" t="str">
        <f>IF(X226="","",VLOOKUP(X226,'シフト記号表（勤務時間帯）'!$C$6:$K$35,9,FALSE))</f>
        <v/>
      </c>
      <c r="Y227" s="464" t="str">
        <f>IF(Y226="","",VLOOKUP(Y226,'シフト記号表（勤務時間帯）'!$C$6:$K$35,9,FALSE))</f>
        <v/>
      </c>
      <c r="Z227" s="462" t="str">
        <f>IF(Z226="","",VLOOKUP(Z226,'シフト記号表（勤務時間帯）'!$C$6:$K$35,9,FALSE))</f>
        <v/>
      </c>
      <c r="AA227" s="463" t="str">
        <f>IF(AA226="","",VLOOKUP(AA226,'シフト記号表（勤務時間帯）'!$C$6:$K$35,9,FALSE))</f>
        <v/>
      </c>
      <c r="AB227" s="463" t="str">
        <f>IF(AB226="","",VLOOKUP(AB226,'シフト記号表（勤務時間帯）'!$C$6:$K$35,9,FALSE))</f>
        <v/>
      </c>
      <c r="AC227" s="463" t="str">
        <f>IF(AC226="","",VLOOKUP(AC226,'シフト記号表（勤務時間帯）'!$C$6:$K$35,9,FALSE))</f>
        <v/>
      </c>
      <c r="AD227" s="463" t="str">
        <f>IF(AD226="","",VLOOKUP(AD226,'シフト記号表（勤務時間帯）'!$C$6:$K$35,9,FALSE))</f>
        <v/>
      </c>
      <c r="AE227" s="463" t="str">
        <f>IF(AE226="","",VLOOKUP(AE226,'シフト記号表（勤務時間帯）'!$C$6:$K$35,9,FALSE))</f>
        <v/>
      </c>
      <c r="AF227" s="464" t="str">
        <f>IF(AF226="","",VLOOKUP(AF226,'シフト記号表（勤務時間帯）'!$C$6:$K$35,9,FALSE))</f>
        <v/>
      </c>
      <c r="AG227" s="462" t="str">
        <f>IF(AG226="","",VLOOKUP(AG226,'シフト記号表（勤務時間帯）'!$C$6:$K$35,9,FALSE))</f>
        <v/>
      </c>
      <c r="AH227" s="463" t="str">
        <f>IF(AH226="","",VLOOKUP(AH226,'シフト記号表（勤務時間帯）'!$C$6:$K$35,9,FALSE))</f>
        <v/>
      </c>
      <c r="AI227" s="463" t="str">
        <f>IF(AI226="","",VLOOKUP(AI226,'シフト記号表（勤務時間帯）'!$C$6:$K$35,9,FALSE))</f>
        <v/>
      </c>
      <c r="AJ227" s="463" t="str">
        <f>IF(AJ226="","",VLOOKUP(AJ226,'シフト記号表（勤務時間帯）'!$C$6:$K$35,9,FALSE))</f>
        <v/>
      </c>
      <c r="AK227" s="463" t="str">
        <f>IF(AK226="","",VLOOKUP(AK226,'シフト記号表（勤務時間帯）'!$C$6:$K$35,9,FALSE))</f>
        <v/>
      </c>
      <c r="AL227" s="463" t="str">
        <f>IF(AL226="","",VLOOKUP(AL226,'シフト記号表（勤務時間帯）'!$C$6:$K$35,9,FALSE))</f>
        <v/>
      </c>
      <c r="AM227" s="464" t="str">
        <f>IF(AM226="","",VLOOKUP(AM226,'シフト記号表（勤務時間帯）'!$C$6:$K$35,9,FALSE))</f>
        <v/>
      </c>
      <c r="AN227" s="462" t="str">
        <f>IF(AN226="","",VLOOKUP(AN226,'シフト記号表（勤務時間帯）'!$C$6:$K$35,9,FALSE))</f>
        <v/>
      </c>
      <c r="AO227" s="463" t="str">
        <f>IF(AO226="","",VLOOKUP(AO226,'シフト記号表（勤務時間帯）'!$C$6:$K$35,9,FALSE))</f>
        <v/>
      </c>
      <c r="AP227" s="463" t="str">
        <f>IF(AP226="","",VLOOKUP(AP226,'シフト記号表（勤務時間帯）'!$C$6:$K$35,9,FALSE))</f>
        <v/>
      </c>
      <c r="AQ227" s="463" t="str">
        <f>IF(AQ226="","",VLOOKUP(AQ226,'シフト記号表（勤務時間帯）'!$C$6:$K$35,9,FALSE))</f>
        <v/>
      </c>
      <c r="AR227" s="463" t="str">
        <f>IF(AR226="","",VLOOKUP(AR226,'シフト記号表（勤務時間帯）'!$C$6:$K$35,9,FALSE))</f>
        <v/>
      </c>
      <c r="AS227" s="463" t="str">
        <f>IF(AS226="","",VLOOKUP(AS226,'シフト記号表（勤務時間帯）'!$C$6:$K$35,9,FALSE))</f>
        <v/>
      </c>
      <c r="AT227" s="464" t="str">
        <f>IF(AT226="","",VLOOKUP(AT226,'シフト記号表（勤務時間帯）'!$C$6:$K$35,9,FALSE))</f>
        <v/>
      </c>
      <c r="AU227" s="462" t="str">
        <f>IF(AU226="","",VLOOKUP(AU226,'シフト記号表（勤務時間帯）'!$C$6:$K$35,9,FALSE))</f>
        <v/>
      </c>
      <c r="AV227" s="463" t="str">
        <f>IF(AV226="","",VLOOKUP(AV226,'シフト記号表（勤務時間帯）'!$C$6:$K$35,9,FALSE))</f>
        <v/>
      </c>
      <c r="AW227" s="463" t="str">
        <f>IF(AW226="","",VLOOKUP(AW226,'シフト記号表（勤務時間帯）'!$C$6:$K$35,9,FALSE))</f>
        <v/>
      </c>
      <c r="AX227" s="1139">
        <f>IF($BB$3="４週",SUM(S227:AT227),IF($BB$3="暦月",SUM(S227:AW227),""))</f>
        <v>0</v>
      </c>
      <c r="AY227" s="1140"/>
      <c r="AZ227" s="1141">
        <f>IF($BB$3="４週",AX227/4,IF($BB$3="暦月",'【標準様式1】勤務形態一覧（100名）'!AX227/('【標準様式1】勤務形態一覧（100名）'!$BB$8/7),""))</f>
        <v>0</v>
      </c>
      <c r="BA227" s="1142"/>
      <c r="BB227" s="1132"/>
      <c r="BC227" s="1093"/>
      <c r="BD227" s="1093"/>
      <c r="BE227" s="1093"/>
      <c r="BF227" s="1094"/>
    </row>
    <row r="228" spans="2:58" ht="20.25" customHeight="1" x14ac:dyDescent="0.3">
      <c r="B228" s="1176"/>
      <c r="C228" s="1184"/>
      <c r="D228" s="1185"/>
      <c r="E228" s="1186"/>
      <c r="F228" s="515">
        <f>C226</f>
        <v>0</v>
      </c>
      <c r="G228" s="1084"/>
      <c r="H228" s="1088"/>
      <c r="I228" s="1086"/>
      <c r="J228" s="1086"/>
      <c r="K228" s="1087"/>
      <c r="L228" s="1095"/>
      <c r="M228" s="1096"/>
      <c r="N228" s="1096"/>
      <c r="O228" s="1097"/>
      <c r="P228" s="1173" t="s">
        <v>217</v>
      </c>
      <c r="Q228" s="1174"/>
      <c r="R228" s="1175"/>
      <c r="S228" s="466" t="str">
        <f>IF(S226="","",VLOOKUP(S226,'シフト記号表（勤務時間帯）'!$C$6:$U$35,19,FALSE))</f>
        <v/>
      </c>
      <c r="T228" s="467" t="str">
        <f>IF(T226="","",VLOOKUP(T226,'シフト記号表（勤務時間帯）'!$C$6:$U$35,19,FALSE))</f>
        <v/>
      </c>
      <c r="U228" s="467" t="str">
        <f>IF(U226="","",VLOOKUP(U226,'シフト記号表（勤務時間帯）'!$C$6:$U$35,19,FALSE))</f>
        <v/>
      </c>
      <c r="V228" s="467" t="str">
        <f>IF(V226="","",VLOOKUP(V226,'シフト記号表（勤務時間帯）'!$C$6:$U$35,19,FALSE))</f>
        <v/>
      </c>
      <c r="W228" s="467" t="str">
        <f>IF(W226="","",VLOOKUP(W226,'シフト記号表（勤務時間帯）'!$C$6:$U$35,19,FALSE))</f>
        <v/>
      </c>
      <c r="X228" s="467" t="str">
        <f>IF(X226="","",VLOOKUP(X226,'シフト記号表（勤務時間帯）'!$C$6:$U$35,19,FALSE))</f>
        <v/>
      </c>
      <c r="Y228" s="468" t="str">
        <f>IF(Y226="","",VLOOKUP(Y226,'シフト記号表（勤務時間帯）'!$C$6:$U$35,19,FALSE))</f>
        <v/>
      </c>
      <c r="Z228" s="466" t="str">
        <f>IF(Z226="","",VLOOKUP(Z226,'シフト記号表（勤務時間帯）'!$C$6:$U$35,19,FALSE))</f>
        <v/>
      </c>
      <c r="AA228" s="467" t="str">
        <f>IF(AA226="","",VLOOKUP(AA226,'シフト記号表（勤務時間帯）'!$C$6:$U$35,19,FALSE))</f>
        <v/>
      </c>
      <c r="AB228" s="467" t="str">
        <f>IF(AB226="","",VLOOKUP(AB226,'シフト記号表（勤務時間帯）'!$C$6:$U$35,19,FALSE))</f>
        <v/>
      </c>
      <c r="AC228" s="467" t="str">
        <f>IF(AC226="","",VLOOKUP(AC226,'シフト記号表（勤務時間帯）'!$C$6:$U$35,19,FALSE))</f>
        <v/>
      </c>
      <c r="AD228" s="467" t="str">
        <f>IF(AD226="","",VLOOKUP(AD226,'シフト記号表（勤務時間帯）'!$C$6:$U$35,19,FALSE))</f>
        <v/>
      </c>
      <c r="AE228" s="467" t="str">
        <f>IF(AE226="","",VLOOKUP(AE226,'シフト記号表（勤務時間帯）'!$C$6:$U$35,19,FALSE))</f>
        <v/>
      </c>
      <c r="AF228" s="468" t="str">
        <f>IF(AF226="","",VLOOKUP(AF226,'シフト記号表（勤務時間帯）'!$C$6:$U$35,19,FALSE))</f>
        <v/>
      </c>
      <c r="AG228" s="466" t="str">
        <f>IF(AG226="","",VLOOKUP(AG226,'シフト記号表（勤務時間帯）'!$C$6:$U$35,19,FALSE))</f>
        <v/>
      </c>
      <c r="AH228" s="467" t="str">
        <f>IF(AH226="","",VLOOKUP(AH226,'シフト記号表（勤務時間帯）'!$C$6:$U$35,19,FALSE))</f>
        <v/>
      </c>
      <c r="AI228" s="467" t="str">
        <f>IF(AI226="","",VLOOKUP(AI226,'シフト記号表（勤務時間帯）'!$C$6:$U$35,19,FALSE))</f>
        <v/>
      </c>
      <c r="AJ228" s="467" t="str">
        <f>IF(AJ226="","",VLOOKUP(AJ226,'シフト記号表（勤務時間帯）'!$C$6:$U$35,19,FALSE))</f>
        <v/>
      </c>
      <c r="AK228" s="467" t="str">
        <f>IF(AK226="","",VLOOKUP(AK226,'シフト記号表（勤務時間帯）'!$C$6:$U$35,19,FALSE))</f>
        <v/>
      </c>
      <c r="AL228" s="467" t="str">
        <f>IF(AL226="","",VLOOKUP(AL226,'シフト記号表（勤務時間帯）'!$C$6:$U$35,19,FALSE))</f>
        <v/>
      </c>
      <c r="AM228" s="468" t="str">
        <f>IF(AM226="","",VLOOKUP(AM226,'シフト記号表（勤務時間帯）'!$C$6:$U$35,19,FALSE))</f>
        <v/>
      </c>
      <c r="AN228" s="466" t="str">
        <f>IF(AN226="","",VLOOKUP(AN226,'シフト記号表（勤務時間帯）'!$C$6:$U$35,19,FALSE))</f>
        <v/>
      </c>
      <c r="AO228" s="467" t="str">
        <f>IF(AO226="","",VLOOKUP(AO226,'シフト記号表（勤務時間帯）'!$C$6:$U$35,19,FALSE))</f>
        <v/>
      </c>
      <c r="AP228" s="467" t="str">
        <f>IF(AP226="","",VLOOKUP(AP226,'シフト記号表（勤務時間帯）'!$C$6:$U$35,19,FALSE))</f>
        <v/>
      </c>
      <c r="AQ228" s="467" t="str">
        <f>IF(AQ226="","",VLOOKUP(AQ226,'シフト記号表（勤務時間帯）'!$C$6:$U$35,19,FALSE))</f>
        <v/>
      </c>
      <c r="AR228" s="467" t="str">
        <f>IF(AR226="","",VLOOKUP(AR226,'シフト記号表（勤務時間帯）'!$C$6:$U$35,19,FALSE))</f>
        <v/>
      </c>
      <c r="AS228" s="467" t="str">
        <f>IF(AS226="","",VLOOKUP(AS226,'シフト記号表（勤務時間帯）'!$C$6:$U$35,19,FALSE))</f>
        <v/>
      </c>
      <c r="AT228" s="468" t="str">
        <f>IF(AT226="","",VLOOKUP(AT226,'シフト記号表（勤務時間帯）'!$C$6:$U$35,19,FALSE))</f>
        <v/>
      </c>
      <c r="AU228" s="466" t="str">
        <f>IF(AU226="","",VLOOKUP(AU226,'シフト記号表（勤務時間帯）'!$C$6:$U$35,19,FALSE))</f>
        <v/>
      </c>
      <c r="AV228" s="467" t="str">
        <f>IF(AV226="","",VLOOKUP(AV226,'シフト記号表（勤務時間帯）'!$C$6:$U$35,19,FALSE))</f>
        <v/>
      </c>
      <c r="AW228" s="467" t="str">
        <f>IF(AW226="","",VLOOKUP(AW226,'シフト記号表（勤務時間帯）'!$C$6:$U$35,19,FALSE))</f>
        <v/>
      </c>
      <c r="AX228" s="1146">
        <f>IF($BB$3="４週",SUM(S228:AT228),IF($BB$3="暦月",SUM(S228:AW228),""))</f>
        <v>0</v>
      </c>
      <c r="AY228" s="1147"/>
      <c r="AZ228" s="1148">
        <f>IF($BB$3="４週",AX228/4,IF($BB$3="暦月",'【標準様式1】勤務形態一覧（100名）'!AX228/('【標準様式1】勤務形態一覧（100名）'!$BB$8/7),""))</f>
        <v>0</v>
      </c>
      <c r="BA228" s="1149"/>
      <c r="BB228" s="1192"/>
      <c r="BC228" s="1096"/>
      <c r="BD228" s="1096"/>
      <c r="BE228" s="1096"/>
      <c r="BF228" s="1097"/>
    </row>
    <row r="229" spans="2:58" ht="20.25" customHeight="1" x14ac:dyDescent="0.3">
      <c r="B229" s="1176">
        <f>B226+1</f>
        <v>70</v>
      </c>
      <c r="C229" s="1178"/>
      <c r="D229" s="1179"/>
      <c r="E229" s="1180"/>
      <c r="F229" s="469"/>
      <c r="G229" s="1082"/>
      <c r="H229" s="1085"/>
      <c r="I229" s="1086"/>
      <c r="J229" s="1086"/>
      <c r="K229" s="1087"/>
      <c r="L229" s="1089"/>
      <c r="M229" s="1090"/>
      <c r="N229" s="1090"/>
      <c r="O229" s="1091"/>
      <c r="P229" s="1098" t="s">
        <v>215</v>
      </c>
      <c r="Q229" s="1099"/>
      <c r="R229" s="1100"/>
      <c r="S229" s="512"/>
      <c r="T229" s="513"/>
      <c r="U229" s="513"/>
      <c r="V229" s="513"/>
      <c r="W229" s="513"/>
      <c r="X229" s="513"/>
      <c r="Y229" s="514"/>
      <c r="Z229" s="512"/>
      <c r="AA229" s="513"/>
      <c r="AB229" s="513"/>
      <c r="AC229" s="513"/>
      <c r="AD229" s="513"/>
      <c r="AE229" s="513"/>
      <c r="AF229" s="514"/>
      <c r="AG229" s="512"/>
      <c r="AH229" s="513"/>
      <c r="AI229" s="513"/>
      <c r="AJ229" s="513"/>
      <c r="AK229" s="513"/>
      <c r="AL229" s="513"/>
      <c r="AM229" s="514"/>
      <c r="AN229" s="512"/>
      <c r="AO229" s="513"/>
      <c r="AP229" s="513"/>
      <c r="AQ229" s="513"/>
      <c r="AR229" s="513"/>
      <c r="AS229" s="513"/>
      <c r="AT229" s="514"/>
      <c r="AU229" s="512"/>
      <c r="AV229" s="513"/>
      <c r="AW229" s="513"/>
      <c r="AX229" s="1295"/>
      <c r="AY229" s="1296"/>
      <c r="AZ229" s="1297"/>
      <c r="BA229" s="1298"/>
      <c r="BB229" s="1131"/>
      <c r="BC229" s="1090"/>
      <c r="BD229" s="1090"/>
      <c r="BE229" s="1090"/>
      <c r="BF229" s="1091"/>
    </row>
    <row r="230" spans="2:58" ht="20.25" customHeight="1" x14ac:dyDescent="0.3">
      <c r="B230" s="1176"/>
      <c r="C230" s="1181"/>
      <c r="D230" s="1182"/>
      <c r="E230" s="1183"/>
      <c r="F230" s="461"/>
      <c r="G230" s="1083"/>
      <c r="H230" s="1088"/>
      <c r="I230" s="1086"/>
      <c r="J230" s="1086"/>
      <c r="K230" s="1087"/>
      <c r="L230" s="1092"/>
      <c r="M230" s="1093"/>
      <c r="N230" s="1093"/>
      <c r="O230" s="1094"/>
      <c r="P230" s="1136" t="s">
        <v>216</v>
      </c>
      <c r="Q230" s="1137"/>
      <c r="R230" s="1138"/>
      <c r="S230" s="462" t="str">
        <f>IF(S229="","",VLOOKUP(S229,'シフト記号表（勤務時間帯）'!$C$6:$K$35,9,FALSE))</f>
        <v/>
      </c>
      <c r="T230" s="463" t="str">
        <f>IF(T229="","",VLOOKUP(T229,'シフト記号表（勤務時間帯）'!$C$6:$K$35,9,FALSE))</f>
        <v/>
      </c>
      <c r="U230" s="463" t="str">
        <f>IF(U229="","",VLOOKUP(U229,'シフト記号表（勤務時間帯）'!$C$6:$K$35,9,FALSE))</f>
        <v/>
      </c>
      <c r="V230" s="463" t="str">
        <f>IF(V229="","",VLOOKUP(V229,'シフト記号表（勤務時間帯）'!$C$6:$K$35,9,FALSE))</f>
        <v/>
      </c>
      <c r="W230" s="463" t="str">
        <f>IF(W229="","",VLOOKUP(W229,'シフト記号表（勤務時間帯）'!$C$6:$K$35,9,FALSE))</f>
        <v/>
      </c>
      <c r="X230" s="463" t="str">
        <f>IF(X229="","",VLOOKUP(X229,'シフト記号表（勤務時間帯）'!$C$6:$K$35,9,FALSE))</f>
        <v/>
      </c>
      <c r="Y230" s="464" t="str">
        <f>IF(Y229="","",VLOOKUP(Y229,'シフト記号表（勤務時間帯）'!$C$6:$K$35,9,FALSE))</f>
        <v/>
      </c>
      <c r="Z230" s="462" t="str">
        <f>IF(Z229="","",VLOOKUP(Z229,'シフト記号表（勤務時間帯）'!$C$6:$K$35,9,FALSE))</f>
        <v/>
      </c>
      <c r="AA230" s="463" t="str">
        <f>IF(AA229="","",VLOOKUP(AA229,'シフト記号表（勤務時間帯）'!$C$6:$K$35,9,FALSE))</f>
        <v/>
      </c>
      <c r="AB230" s="463" t="str">
        <f>IF(AB229="","",VLOOKUP(AB229,'シフト記号表（勤務時間帯）'!$C$6:$K$35,9,FALSE))</f>
        <v/>
      </c>
      <c r="AC230" s="463" t="str">
        <f>IF(AC229="","",VLOOKUP(AC229,'シフト記号表（勤務時間帯）'!$C$6:$K$35,9,FALSE))</f>
        <v/>
      </c>
      <c r="AD230" s="463" t="str">
        <f>IF(AD229="","",VLOOKUP(AD229,'シフト記号表（勤務時間帯）'!$C$6:$K$35,9,FALSE))</f>
        <v/>
      </c>
      <c r="AE230" s="463" t="str">
        <f>IF(AE229="","",VLOOKUP(AE229,'シフト記号表（勤務時間帯）'!$C$6:$K$35,9,FALSE))</f>
        <v/>
      </c>
      <c r="AF230" s="464" t="str">
        <f>IF(AF229="","",VLOOKUP(AF229,'シフト記号表（勤務時間帯）'!$C$6:$K$35,9,FALSE))</f>
        <v/>
      </c>
      <c r="AG230" s="462" t="str">
        <f>IF(AG229="","",VLOOKUP(AG229,'シフト記号表（勤務時間帯）'!$C$6:$K$35,9,FALSE))</f>
        <v/>
      </c>
      <c r="AH230" s="463" t="str">
        <f>IF(AH229="","",VLOOKUP(AH229,'シフト記号表（勤務時間帯）'!$C$6:$K$35,9,FALSE))</f>
        <v/>
      </c>
      <c r="AI230" s="463" t="str">
        <f>IF(AI229="","",VLOOKUP(AI229,'シフト記号表（勤務時間帯）'!$C$6:$K$35,9,FALSE))</f>
        <v/>
      </c>
      <c r="AJ230" s="463" t="str">
        <f>IF(AJ229="","",VLOOKUP(AJ229,'シフト記号表（勤務時間帯）'!$C$6:$K$35,9,FALSE))</f>
        <v/>
      </c>
      <c r="AK230" s="463" t="str">
        <f>IF(AK229="","",VLOOKUP(AK229,'シフト記号表（勤務時間帯）'!$C$6:$K$35,9,FALSE))</f>
        <v/>
      </c>
      <c r="AL230" s="463" t="str">
        <f>IF(AL229="","",VLOOKUP(AL229,'シフト記号表（勤務時間帯）'!$C$6:$K$35,9,FALSE))</f>
        <v/>
      </c>
      <c r="AM230" s="464" t="str">
        <f>IF(AM229="","",VLOOKUP(AM229,'シフト記号表（勤務時間帯）'!$C$6:$K$35,9,FALSE))</f>
        <v/>
      </c>
      <c r="AN230" s="462" t="str">
        <f>IF(AN229="","",VLOOKUP(AN229,'シフト記号表（勤務時間帯）'!$C$6:$K$35,9,FALSE))</f>
        <v/>
      </c>
      <c r="AO230" s="463" t="str">
        <f>IF(AO229="","",VLOOKUP(AO229,'シフト記号表（勤務時間帯）'!$C$6:$K$35,9,FALSE))</f>
        <v/>
      </c>
      <c r="AP230" s="463" t="str">
        <f>IF(AP229="","",VLOOKUP(AP229,'シフト記号表（勤務時間帯）'!$C$6:$K$35,9,FALSE))</f>
        <v/>
      </c>
      <c r="AQ230" s="463" t="str">
        <f>IF(AQ229="","",VLOOKUP(AQ229,'シフト記号表（勤務時間帯）'!$C$6:$K$35,9,FALSE))</f>
        <v/>
      </c>
      <c r="AR230" s="463" t="str">
        <f>IF(AR229="","",VLOOKUP(AR229,'シフト記号表（勤務時間帯）'!$C$6:$K$35,9,FALSE))</f>
        <v/>
      </c>
      <c r="AS230" s="463" t="str">
        <f>IF(AS229="","",VLOOKUP(AS229,'シフト記号表（勤務時間帯）'!$C$6:$K$35,9,FALSE))</f>
        <v/>
      </c>
      <c r="AT230" s="464" t="str">
        <f>IF(AT229="","",VLOOKUP(AT229,'シフト記号表（勤務時間帯）'!$C$6:$K$35,9,FALSE))</f>
        <v/>
      </c>
      <c r="AU230" s="462" t="str">
        <f>IF(AU229="","",VLOOKUP(AU229,'シフト記号表（勤務時間帯）'!$C$6:$K$35,9,FALSE))</f>
        <v/>
      </c>
      <c r="AV230" s="463" t="str">
        <f>IF(AV229="","",VLOOKUP(AV229,'シフト記号表（勤務時間帯）'!$C$6:$K$35,9,FALSE))</f>
        <v/>
      </c>
      <c r="AW230" s="463" t="str">
        <f>IF(AW229="","",VLOOKUP(AW229,'シフト記号表（勤務時間帯）'!$C$6:$K$35,9,FALSE))</f>
        <v/>
      </c>
      <c r="AX230" s="1139">
        <f>IF($BB$3="４週",SUM(S230:AT230),IF($BB$3="暦月",SUM(S230:AW230),""))</f>
        <v>0</v>
      </c>
      <c r="AY230" s="1140"/>
      <c r="AZ230" s="1141">
        <f>IF($BB$3="４週",AX230/4,IF($BB$3="暦月",'【標準様式1】勤務形態一覧（100名）'!AX230/('【標準様式1】勤務形態一覧（100名）'!$BB$8/7),""))</f>
        <v>0</v>
      </c>
      <c r="BA230" s="1142"/>
      <c r="BB230" s="1132"/>
      <c r="BC230" s="1093"/>
      <c r="BD230" s="1093"/>
      <c r="BE230" s="1093"/>
      <c r="BF230" s="1094"/>
    </row>
    <row r="231" spans="2:58" ht="20.25" customHeight="1" x14ac:dyDescent="0.3">
      <c r="B231" s="1176"/>
      <c r="C231" s="1184"/>
      <c r="D231" s="1185"/>
      <c r="E231" s="1186"/>
      <c r="F231" s="515">
        <f>C229</f>
        <v>0</v>
      </c>
      <c r="G231" s="1084"/>
      <c r="H231" s="1088"/>
      <c r="I231" s="1086"/>
      <c r="J231" s="1086"/>
      <c r="K231" s="1087"/>
      <c r="L231" s="1095"/>
      <c r="M231" s="1096"/>
      <c r="N231" s="1096"/>
      <c r="O231" s="1097"/>
      <c r="P231" s="1173" t="s">
        <v>217</v>
      </c>
      <c r="Q231" s="1174"/>
      <c r="R231" s="1175"/>
      <c r="S231" s="466" t="str">
        <f>IF(S229="","",VLOOKUP(S229,'シフト記号表（勤務時間帯）'!$C$6:$U$35,19,FALSE))</f>
        <v/>
      </c>
      <c r="T231" s="467" t="str">
        <f>IF(T229="","",VLOOKUP(T229,'シフト記号表（勤務時間帯）'!$C$6:$U$35,19,FALSE))</f>
        <v/>
      </c>
      <c r="U231" s="467" t="str">
        <f>IF(U229="","",VLOOKUP(U229,'シフト記号表（勤務時間帯）'!$C$6:$U$35,19,FALSE))</f>
        <v/>
      </c>
      <c r="V231" s="467" t="str">
        <f>IF(V229="","",VLOOKUP(V229,'シフト記号表（勤務時間帯）'!$C$6:$U$35,19,FALSE))</f>
        <v/>
      </c>
      <c r="W231" s="467" t="str">
        <f>IF(W229="","",VLOOKUP(W229,'シフト記号表（勤務時間帯）'!$C$6:$U$35,19,FALSE))</f>
        <v/>
      </c>
      <c r="X231" s="467" t="str">
        <f>IF(X229="","",VLOOKUP(X229,'シフト記号表（勤務時間帯）'!$C$6:$U$35,19,FALSE))</f>
        <v/>
      </c>
      <c r="Y231" s="468" t="str">
        <f>IF(Y229="","",VLOOKUP(Y229,'シフト記号表（勤務時間帯）'!$C$6:$U$35,19,FALSE))</f>
        <v/>
      </c>
      <c r="Z231" s="466" t="str">
        <f>IF(Z229="","",VLOOKUP(Z229,'シフト記号表（勤務時間帯）'!$C$6:$U$35,19,FALSE))</f>
        <v/>
      </c>
      <c r="AA231" s="467" t="str">
        <f>IF(AA229="","",VLOOKUP(AA229,'シフト記号表（勤務時間帯）'!$C$6:$U$35,19,FALSE))</f>
        <v/>
      </c>
      <c r="AB231" s="467" t="str">
        <f>IF(AB229="","",VLOOKUP(AB229,'シフト記号表（勤務時間帯）'!$C$6:$U$35,19,FALSE))</f>
        <v/>
      </c>
      <c r="AC231" s="467" t="str">
        <f>IF(AC229="","",VLOOKUP(AC229,'シフト記号表（勤務時間帯）'!$C$6:$U$35,19,FALSE))</f>
        <v/>
      </c>
      <c r="AD231" s="467" t="str">
        <f>IF(AD229="","",VLOOKUP(AD229,'シフト記号表（勤務時間帯）'!$C$6:$U$35,19,FALSE))</f>
        <v/>
      </c>
      <c r="AE231" s="467" t="str">
        <f>IF(AE229="","",VLOOKUP(AE229,'シフト記号表（勤務時間帯）'!$C$6:$U$35,19,FALSE))</f>
        <v/>
      </c>
      <c r="AF231" s="468" t="str">
        <f>IF(AF229="","",VLOOKUP(AF229,'シフト記号表（勤務時間帯）'!$C$6:$U$35,19,FALSE))</f>
        <v/>
      </c>
      <c r="AG231" s="466" t="str">
        <f>IF(AG229="","",VLOOKUP(AG229,'シフト記号表（勤務時間帯）'!$C$6:$U$35,19,FALSE))</f>
        <v/>
      </c>
      <c r="AH231" s="467" t="str">
        <f>IF(AH229="","",VLOOKUP(AH229,'シフト記号表（勤務時間帯）'!$C$6:$U$35,19,FALSE))</f>
        <v/>
      </c>
      <c r="AI231" s="467" t="str">
        <f>IF(AI229="","",VLOOKUP(AI229,'シフト記号表（勤務時間帯）'!$C$6:$U$35,19,FALSE))</f>
        <v/>
      </c>
      <c r="AJ231" s="467" t="str">
        <f>IF(AJ229="","",VLOOKUP(AJ229,'シフト記号表（勤務時間帯）'!$C$6:$U$35,19,FALSE))</f>
        <v/>
      </c>
      <c r="AK231" s="467" t="str">
        <f>IF(AK229="","",VLOOKUP(AK229,'シフト記号表（勤務時間帯）'!$C$6:$U$35,19,FALSE))</f>
        <v/>
      </c>
      <c r="AL231" s="467" t="str">
        <f>IF(AL229="","",VLOOKUP(AL229,'シフト記号表（勤務時間帯）'!$C$6:$U$35,19,FALSE))</f>
        <v/>
      </c>
      <c r="AM231" s="468" t="str">
        <f>IF(AM229="","",VLOOKUP(AM229,'シフト記号表（勤務時間帯）'!$C$6:$U$35,19,FALSE))</f>
        <v/>
      </c>
      <c r="AN231" s="466" t="str">
        <f>IF(AN229="","",VLOOKUP(AN229,'シフト記号表（勤務時間帯）'!$C$6:$U$35,19,FALSE))</f>
        <v/>
      </c>
      <c r="AO231" s="467" t="str">
        <f>IF(AO229="","",VLOOKUP(AO229,'シフト記号表（勤務時間帯）'!$C$6:$U$35,19,FALSE))</f>
        <v/>
      </c>
      <c r="AP231" s="467" t="str">
        <f>IF(AP229="","",VLOOKUP(AP229,'シフト記号表（勤務時間帯）'!$C$6:$U$35,19,FALSE))</f>
        <v/>
      </c>
      <c r="AQ231" s="467" t="str">
        <f>IF(AQ229="","",VLOOKUP(AQ229,'シフト記号表（勤務時間帯）'!$C$6:$U$35,19,FALSE))</f>
        <v/>
      </c>
      <c r="AR231" s="467" t="str">
        <f>IF(AR229="","",VLOOKUP(AR229,'シフト記号表（勤務時間帯）'!$C$6:$U$35,19,FALSE))</f>
        <v/>
      </c>
      <c r="AS231" s="467" t="str">
        <f>IF(AS229="","",VLOOKUP(AS229,'シフト記号表（勤務時間帯）'!$C$6:$U$35,19,FALSE))</f>
        <v/>
      </c>
      <c r="AT231" s="468" t="str">
        <f>IF(AT229="","",VLOOKUP(AT229,'シフト記号表（勤務時間帯）'!$C$6:$U$35,19,FALSE))</f>
        <v/>
      </c>
      <c r="AU231" s="466" t="str">
        <f>IF(AU229="","",VLOOKUP(AU229,'シフト記号表（勤務時間帯）'!$C$6:$U$35,19,FALSE))</f>
        <v/>
      </c>
      <c r="AV231" s="467" t="str">
        <f>IF(AV229="","",VLOOKUP(AV229,'シフト記号表（勤務時間帯）'!$C$6:$U$35,19,FALSE))</f>
        <v/>
      </c>
      <c r="AW231" s="467" t="str">
        <f>IF(AW229="","",VLOOKUP(AW229,'シフト記号表（勤務時間帯）'!$C$6:$U$35,19,FALSE))</f>
        <v/>
      </c>
      <c r="AX231" s="1146">
        <f>IF($BB$3="４週",SUM(S231:AT231),IF($BB$3="暦月",SUM(S231:AW231),""))</f>
        <v>0</v>
      </c>
      <c r="AY231" s="1147"/>
      <c r="AZ231" s="1148">
        <f>IF($BB$3="４週",AX231/4,IF($BB$3="暦月",'【標準様式1】勤務形態一覧（100名）'!AX231/('【標準様式1】勤務形態一覧（100名）'!$BB$8/7),""))</f>
        <v>0</v>
      </c>
      <c r="BA231" s="1149"/>
      <c r="BB231" s="1192"/>
      <c r="BC231" s="1096"/>
      <c r="BD231" s="1096"/>
      <c r="BE231" s="1096"/>
      <c r="BF231" s="1097"/>
    </row>
    <row r="232" spans="2:58" ht="20.25" customHeight="1" x14ac:dyDescent="0.3">
      <c r="B232" s="1176">
        <f>B229+1</f>
        <v>71</v>
      </c>
      <c r="C232" s="1178"/>
      <c r="D232" s="1179"/>
      <c r="E232" s="1180"/>
      <c r="F232" s="469"/>
      <c r="G232" s="1082"/>
      <c r="H232" s="1085"/>
      <c r="I232" s="1086"/>
      <c r="J232" s="1086"/>
      <c r="K232" s="1087"/>
      <c r="L232" s="1089"/>
      <c r="M232" s="1090"/>
      <c r="N232" s="1090"/>
      <c r="O232" s="1091"/>
      <c r="P232" s="1098" t="s">
        <v>215</v>
      </c>
      <c r="Q232" s="1099"/>
      <c r="R232" s="1100"/>
      <c r="S232" s="512"/>
      <c r="T232" s="513"/>
      <c r="U232" s="513"/>
      <c r="V232" s="513"/>
      <c r="W232" s="513"/>
      <c r="X232" s="513"/>
      <c r="Y232" s="514"/>
      <c r="Z232" s="512"/>
      <c r="AA232" s="513"/>
      <c r="AB232" s="513"/>
      <c r="AC232" s="513"/>
      <c r="AD232" s="513"/>
      <c r="AE232" s="513"/>
      <c r="AF232" s="514"/>
      <c r="AG232" s="512"/>
      <c r="AH232" s="513"/>
      <c r="AI232" s="513"/>
      <c r="AJ232" s="513"/>
      <c r="AK232" s="513"/>
      <c r="AL232" s="513"/>
      <c r="AM232" s="514"/>
      <c r="AN232" s="512"/>
      <c r="AO232" s="513"/>
      <c r="AP232" s="513"/>
      <c r="AQ232" s="513"/>
      <c r="AR232" s="513"/>
      <c r="AS232" s="513"/>
      <c r="AT232" s="514"/>
      <c r="AU232" s="512"/>
      <c r="AV232" s="513"/>
      <c r="AW232" s="513"/>
      <c r="AX232" s="1295"/>
      <c r="AY232" s="1296"/>
      <c r="AZ232" s="1297"/>
      <c r="BA232" s="1298"/>
      <c r="BB232" s="1131"/>
      <c r="BC232" s="1090"/>
      <c r="BD232" s="1090"/>
      <c r="BE232" s="1090"/>
      <c r="BF232" s="1091"/>
    </row>
    <row r="233" spans="2:58" ht="20.25" customHeight="1" x14ac:dyDescent="0.3">
      <c r="B233" s="1176"/>
      <c r="C233" s="1181"/>
      <c r="D233" s="1182"/>
      <c r="E233" s="1183"/>
      <c r="F233" s="461"/>
      <c r="G233" s="1083"/>
      <c r="H233" s="1088"/>
      <c r="I233" s="1086"/>
      <c r="J233" s="1086"/>
      <c r="K233" s="1087"/>
      <c r="L233" s="1092"/>
      <c r="M233" s="1093"/>
      <c r="N233" s="1093"/>
      <c r="O233" s="1094"/>
      <c r="P233" s="1136" t="s">
        <v>216</v>
      </c>
      <c r="Q233" s="1137"/>
      <c r="R233" s="1138"/>
      <c r="S233" s="462" t="str">
        <f>IF(S232="","",VLOOKUP(S232,'シフト記号表（勤務時間帯）'!$C$6:$K$35,9,FALSE))</f>
        <v/>
      </c>
      <c r="T233" s="463" t="str">
        <f>IF(T232="","",VLOOKUP(T232,'シフト記号表（勤務時間帯）'!$C$6:$K$35,9,FALSE))</f>
        <v/>
      </c>
      <c r="U233" s="463" t="str">
        <f>IF(U232="","",VLOOKUP(U232,'シフト記号表（勤務時間帯）'!$C$6:$K$35,9,FALSE))</f>
        <v/>
      </c>
      <c r="V233" s="463" t="str">
        <f>IF(V232="","",VLOOKUP(V232,'シフト記号表（勤務時間帯）'!$C$6:$K$35,9,FALSE))</f>
        <v/>
      </c>
      <c r="W233" s="463" t="str">
        <f>IF(W232="","",VLOOKUP(W232,'シフト記号表（勤務時間帯）'!$C$6:$K$35,9,FALSE))</f>
        <v/>
      </c>
      <c r="X233" s="463" t="str">
        <f>IF(X232="","",VLOOKUP(X232,'シフト記号表（勤務時間帯）'!$C$6:$K$35,9,FALSE))</f>
        <v/>
      </c>
      <c r="Y233" s="464" t="str">
        <f>IF(Y232="","",VLOOKUP(Y232,'シフト記号表（勤務時間帯）'!$C$6:$K$35,9,FALSE))</f>
        <v/>
      </c>
      <c r="Z233" s="462" t="str">
        <f>IF(Z232="","",VLOOKUP(Z232,'シフト記号表（勤務時間帯）'!$C$6:$K$35,9,FALSE))</f>
        <v/>
      </c>
      <c r="AA233" s="463" t="str">
        <f>IF(AA232="","",VLOOKUP(AA232,'シフト記号表（勤務時間帯）'!$C$6:$K$35,9,FALSE))</f>
        <v/>
      </c>
      <c r="AB233" s="463" t="str">
        <f>IF(AB232="","",VLOOKUP(AB232,'シフト記号表（勤務時間帯）'!$C$6:$K$35,9,FALSE))</f>
        <v/>
      </c>
      <c r="AC233" s="463" t="str">
        <f>IF(AC232="","",VLOOKUP(AC232,'シフト記号表（勤務時間帯）'!$C$6:$K$35,9,FALSE))</f>
        <v/>
      </c>
      <c r="AD233" s="463" t="str">
        <f>IF(AD232="","",VLOOKUP(AD232,'シフト記号表（勤務時間帯）'!$C$6:$K$35,9,FALSE))</f>
        <v/>
      </c>
      <c r="AE233" s="463" t="str">
        <f>IF(AE232="","",VLOOKUP(AE232,'シフト記号表（勤務時間帯）'!$C$6:$K$35,9,FALSE))</f>
        <v/>
      </c>
      <c r="AF233" s="464" t="str">
        <f>IF(AF232="","",VLOOKUP(AF232,'シフト記号表（勤務時間帯）'!$C$6:$K$35,9,FALSE))</f>
        <v/>
      </c>
      <c r="AG233" s="462" t="str">
        <f>IF(AG232="","",VLOOKUP(AG232,'シフト記号表（勤務時間帯）'!$C$6:$K$35,9,FALSE))</f>
        <v/>
      </c>
      <c r="AH233" s="463" t="str">
        <f>IF(AH232="","",VLOOKUP(AH232,'シフト記号表（勤務時間帯）'!$C$6:$K$35,9,FALSE))</f>
        <v/>
      </c>
      <c r="AI233" s="463" t="str">
        <f>IF(AI232="","",VLOOKUP(AI232,'シフト記号表（勤務時間帯）'!$C$6:$K$35,9,FALSE))</f>
        <v/>
      </c>
      <c r="AJ233" s="463" t="str">
        <f>IF(AJ232="","",VLOOKUP(AJ232,'シフト記号表（勤務時間帯）'!$C$6:$K$35,9,FALSE))</f>
        <v/>
      </c>
      <c r="AK233" s="463" t="str">
        <f>IF(AK232="","",VLOOKUP(AK232,'シフト記号表（勤務時間帯）'!$C$6:$K$35,9,FALSE))</f>
        <v/>
      </c>
      <c r="AL233" s="463" t="str">
        <f>IF(AL232="","",VLOOKUP(AL232,'シフト記号表（勤務時間帯）'!$C$6:$K$35,9,FALSE))</f>
        <v/>
      </c>
      <c r="AM233" s="464" t="str">
        <f>IF(AM232="","",VLOOKUP(AM232,'シフト記号表（勤務時間帯）'!$C$6:$K$35,9,FALSE))</f>
        <v/>
      </c>
      <c r="AN233" s="462" t="str">
        <f>IF(AN232="","",VLOOKUP(AN232,'シフト記号表（勤務時間帯）'!$C$6:$K$35,9,FALSE))</f>
        <v/>
      </c>
      <c r="AO233" s="463" t="str">
        <f>IF(AO232="","",VLOOKUP(AO232,'シフト記号表（勤務時間帯）'!$C$6:$K$35,9,FALSE))</f>
        <v/>
      </c>
      <c r="AP233" s="463" t="str">
        <f>IF(AP232="","",VLOOKUP(AP232,'シフト記号表（勤務時間帯）'!$C$6:$K$35,9,FALSE))</f>
        <v/>
      </c>
      <c r="AQ233" s="463" t="str">
        <f>IF(AQ232="","",VLOOKUP(AQ232,'シフト記号表（勤務時間帯）'!$C$6:$K$35,9,FALSE))</f>
        <v/>
      </c>
      <c r="AR233" s="463" t="str">
        <f>IF(AR232="","",VLOOKUP(AR232,'シフト記号表（勤務時間帯）'!$C$6:$K$35,9,FALSE))</f>
        <v/>
      </c>
      <c r="AS233" s="463" t="str">
        <f>IF(AS232="","",VLOOKUP(AS232,'シフト記号表（勤務時間帯）'!$C$6:$K$35,9,FALSE))</f>
        <v/>
      </c>
      <c r="AT233" s="464" t="str">
        <f>IF(AT232="","",VLOOKUP(AT232,'シフト記号表（勤務時間帯）'!$C$6:$K$35,9,FALSE))</f>
        <v/>
      </c>
      <c r="AU233" s="462" t="str">
        <f>IF(AU232="","",VLOOKUP(AU232,'シフト記号表（勤務時間帯）'!$C$6:$K$35,9,FALSE))</f>
        <v/>
      </c>
      <c r="AV233" s="463" t="str">
        <f>IF(AV232="","",VLOOKUP(AV232,'シフト記号表（勤務時間帯）'!$C$6:$K$35,9,FALSE))</f>
        <v/>
      </c>
      <c r="AW233" s="463" t="str">
        <f>IF(AW232="","",VLOOKUP(AW232,'シフト記号表（勤務時間帯）'!$C$6:$K$35,9,FALSE))</f>
        <v/>
      </c>
      <c r="AX233" s="1139">
        <f>IF($BB$3="４週",SUM(S233:AT233),IF($BB$3="暦月",SUM(S233:AW233),""))</f>
        <v>0</v>
      </c>
      <c r="AY233" s="1140"/>
      <c r="AZ233" s="1141">
        <f>IF($BB$3="４週",AX233/4,IF($BB$3="暦月",'【標準様式1】勤務形態一覧（100名）'!AX233/('【標準様式1】勤務形態一覧（100名）'!$BB$8/7),""))</f>
        <v>0</v>
      </c>
      <c r="BA233" s="1142"/>
      <c r="BB233" s="1132"/>
      <c r="BC233" s="1093"/>
      <c r="BD233" s="1093"/>
      <c r="BE233" s="1093"/>
      <c r="BF233" s="1094"/>
    </row>
    <row r="234" spans="2:58" ht="20.25" customHeight="1" x14ac:dyDescent="0.3">
      <c r="B234" s="1176"/>
      <c r="C234" s="1184"/>
      <c r="D234" s="1185"/>
      <c r="E234" s="1186"/>
      <c r="F234" s="515">
        <f>C232</f>
        <v>0</v>
      </c>
      <c r="G234" s="1084"/>
      <c r="H234" s="1088"/>
      <c r="I234" s="1086"/>
      <c r="J234" s="1086"/>
      <c r="K234" s="1087"/>
      <c r="L234" s="1095"/>
      <c r="M234" s="1096"/>
      <c r="N234" s="1096"/>
      <c r="O234" s="1097"/>
      <c r="P234" s="1173" t="s">
        <v>217</v>
      </c>
      <c r="Q234" s="1174"/>
      <c r="R234" s="1175"/>
      <c r="S234" s="466" t="str">
        <f>IF(S232="","",VLOOKUP(S232,'シフト記号表（勤務時間帯）'!$C$6:$U$35,19,FALSE))</f>
        <v/>
      </c>
      <c r="T234" s="467" t="str">
        <f>IF(T232="","",VLOOKUP(T232,'シフト記号表（勤務時間帯）'!$C$6:$U$35,19,FALSE))</f>
        <v/>
      </c>
      <c r="U234" s="467" t="str">
        <f>IF(U232="","",VLOOKUP(U232,'シフト記号表（勤務時間帯）'!$C$6:$U$35,19,FALSE))</f>
        <v/>
      </c>
      <c r="V234" s="467" t="str">
        <f>IF(V232="","",VLOOKUP(V232,'シフト記号表（勤務時間帯）'!$C$6:$U$35,19,FALSE))</f>
        <v/>
      </c>
      <c r="W234" s="467" t="str">
        <f>IF(W232="","",VLOOKUP(W232,'シフト記号表（勤務時間帯）'!$C$6:$U$35,19,FALSE))</f>
        <v/>
      </c>
      <c r="X234" s="467" t="str">
        <f>IF(X232="","",VLOOKUP(X232,'シフト記号表（勤務時間帯）'!$C$6:$U$35,19,FALSE))</f>
        <v/>
      </c>
      <c r="Y234" s="468" t="str">
        <f>IF(Y232="","",VLOOKUP(Y232,'シフト記号表（勤務時間帯）'!$C$6:$U$35,19,FALSE))</f>
        <v/>
      </c>
      <c r="Z234" s="466" t="str">
        <f>IF(Z232="","",VLOOKUP(Z232,'シフト記号表（勤務時間帯）'!$C$6:$U$35,19,FALSE))</f>
        <v/>
      </c>
      <c r="AA234" s="467" t="str">
        <f>IF(AA232="","",VLOOKUP(AA232,'シフト記号表（勤務時間帯）'!$C$6:$U$35,19,FALSE))</f>
        <v/>
      </c>
      <c r="AB234" s="467" t="str">
        <f>IF(AB232="","",VLOOKUP(AB232,'シフト記号表（勤務時間帯）'!$C$6:$U$35,19,FALSE))</f>
        <v/>
      </c>
      <c r="AC234" s="467" t="str">
        <f>IF(AC232="","",VLOOKUP(AC232,'シフト記号表（勤務時間帯）'!$C$6:$U$35,19,FALSE))</f>
        <v/>
      </c>
      <c r="AD234" s="467" t="str">
        <f>IF(AD232="","",VLOOKUP(AD232,'シフト記号表（勤務時間帯）'!$C$6:$U$35,19,FALSE))</f>
        <v/>
      </c>
      <c r="AE234" s="467" t="str">
        <f>IF(AE232="","",VLOOKUP(AE232,'シフト記号表（勤務時間帯）'!$C$6:$U$35,19,FALSE))</f>
        <v/>
      </c>
      <c r="AF234" s="468" t="str">
        <f>IF(AF232="","",VLOOKUP(AF232,'シフト記号表（勤務時間帯）'!$C$6:$U$35,19,FALSE))</f>
        <v/>
      </c>
      <c r="AG234" s="466" t="str">
        <f>IF(AG232="","",VLOOKUP(AG232,'シフト記号表（勤務時間帯）'!$C$6:$U$35,19,FALSE))</f>
        <v/>
      </c>
      <c r="AH234" s="467" t="str">
        <f>IF(AH232="","",VLOOKUP(AH232,'シフト記号表（勤務時間帯）'!$C$6:$U$35,19,FALSE))</f>
        <v/>
      </c>
      <c r="AI234" s="467" t="str">
        <f>IF(AI232="","",VLOOKUP(AI232,'シフト記号表（勤務時間帯）'!$C$6:$U$35,19,FALSE))</f>
        <v/>
      </c>
      <c r="AJ234" s="467" t="str">
        <f>IF(AJ232="","",VLOOKUP(AJ232,'シフト記号表（勤務時間帯）'!$C$6:$U$35,19,FALSE))</f>
        <v/>
      </c>
      <c r="AK234" s="467" t="str">
        <f>IF(AK232="","",VLOOKUP(AK232,'シフト記号表（勤務時間帯）'!$C$6:$U$35,19,FALSE))</f>
        <v/>
      </c>
      <c r="AL234" s="467" t="str">
        <f>IF(AL232="","",VLOOKUP(AL232,'シフト記号表（勤務時間帯）'!$C$6:$U$35,19,FALSE))</f>
        <v/>
      </c>
      <c r="AM234" s="468" t="str">
        <f>IF(AM232="","",VLOOKUP(AM232,'シフト記号表（勤務時間帯）'!$C$6:$U$35,19,FALSE))</f>
        <v/>
      </c>
      <c r="AN234" s="466" t="str">
        <f>IF(AN232="","",VLOOKUP(AN232,'シフト記号表（勤務時間帯）'!$C$6:$U$35,19,FALSE))</f>
        <v/>
      </c>
      <c r="AO234" s="467" t="str">
        <f>IF(AO232="","",VLOOKUP(AO232,'シフト記号表（勤務時間帯）'!$C$6:$U$35,19,FALSE))</f>
        <v/>
      </c>
      <c r="AP234" s="467" t="str">
        <f>IF(AP232="","",VLOOKUP(AP232,'シフト記号表（勤務時間帯）'!$C$6:$U$35,19,FALSE))</f>
        <v/>
      </c>
      <c r="AQ234" s="467" t="str">
        <f>IF(AQ232="","",VLOOKUP(AQ232,'シフト記号表（勤務時間帯）'!$C$6:$U$35,19,FALSE))</f>
        <v/>
      </c>
      <c r="AR234" s="467" t="str">
        <f>IF(AR232="","",VLOOKUP(AR232,'シフト記号表（勤務時間帯）'!$C$6:$U$35,19,FALSE))</f>
        <v/>
      </c>
      <c r="AS234" s="467" t="str">
        <f>IF(AS232="","",VLOOKUP(AS232,'シフト記号表（勤務時間帯）'!$C$6:$U$35,19,FALSE))</f>
        <v/>
      </c>
      <c r="AT234" s="468" t="str">
        <f>IF(AT232="","",VLOOKUP(AT232,'シフト記号表（勤務時間帯）'!$C$6:$U$35,19,FALSE))</f>
        <v/>
      </c>
      <c r="AU234" s="466" t="str">
        <f>IF(AU232="","",VLOOKUP(AU232,'シフト記号表（勤務時間帯）'!$C$6:$U$35,19,FALSE))</f>
        <v/>
      </c>
      <c r="AV234" s="467" t="str">
        <f>IF(AV232="","",VLOOKUP(AV232,'シフト記号表（勤務時間帯）'!$C$6:$U$35,19,FALSE))</f>
        <v/>
      </c>
      <c r="AW234" s="467" t="str">
        <f>IF(AW232="","",VLOOKUP(AW232,'シフト記号表（勤務時間帯）'!$C$6:$U$35,19,FALSE))</f>
        <v/>
      </c>
      <c r="AX234" s="1146">
        <f>IF($BB$3="４週",SUM(S234:AT234),IF($BB$3="暦月",SUM(S234:AW234),""))</f>
        <v>0</v>
      </c>
      <c r="AY234" s="1147"/>
      <c r="AZ234" s="1148">
        <f>IF($BB$3="４週",AX234/4,IF($BB$3="暦月",'【標準様式1】勤務形態一覧（100名）'!AX234/('【標準様式1】勤務形態一覧（100名）'!$BB$8/7),""))</f>
        <v>0</v>
      </c>
      <c r="BA234" s="1149"/>
      <c r="BB234" s="1192"/>
      <c r="BC234" s="1096"/>
      <c r="BD234" s="1096"/>
      <c r="BE234" s="1096"/>
      <c r="BF234" s="1097"/>
    </row>
    <row r="235" spans="2:58" ht="20.25" customHeight="1" x14ac:dyDescent="0.3">
      <c r="B235" s="1176">
        <f>B232+1</f>
        <v>72</v>
      </c>
      <c r="C235" s="1178"/>
      <c r="D235" s="1179"/>
      <c r="E235" s="1180"/>
      <c r="F235" s="469"/>
      <c r="G235" s="1082"/>
      <c r="H235" s="1085"/>
      <c r="I235" s="1086"/>
      <c r="J235" s="1086"/>
      <c r="K235" s="1087"/>
      <c r="L235" s="1089"/>
      <c r="M235" s="1090"/>
      <c r="N235" s="1090"/>
      <c r="O235" s="1091"/>
      <c r="P235" s="1098" t="s">
        <v>215</v>
      </c>
      <c r="Q235" s="1099"/>
      <c r="R235" s="1100"/>
      <c r="S235" s="512"/>
      <c r="T235" s="513"/>
      <c r="U235" s="513"/>
      <c r="V235" s="513"/>
      <c r="W235" s="513"/>
      <c r="X235" s="513"/>
      <c r="Y235" s="514"/>
      <c r="Z235" s="512"/>
      <c r="AA235" s="513"/>
      <c r="AB235" s="513"/>
      <c r="AC235" s="513"/>
      <c r="AD235" s="513"/>
      <c r="AE235" s="513"/>
      <c r="AF235" s="514"/>
      <c r="AG235" s="512"/>
      <c r="AH235" s="513"/>
      <c r="AI235" s="513"/>
      <c r="AJ235" s="513"/>
      <c r="AK235" s="513"/>
      <c r="AL235" s="513"/>
      <c r="AM235" s="514"/>
      <c r="AN235" s="512"/>
      <c r="AO235" s="513"/>
      <c r="AP235" s="513"/>
      <c r="AQ235" s="513"/>
      <c r="AR235" s="513"/>
      <c r="AS235" s="513"/>
      <c r="AT235" s="514"/>
      <c r="AU235" s="512"/>
      <c r="AV235" s="513"/>
      <c r="AW235" s="513"/>
      <c r="AX235" s="1295"/>
      <c r="AY235" s="1296"/>
      <c r="AZ235" s="1297"/>
      <c r="BA235" s="1298"/>
      <c r="BB235" s="1131"/>
      <c r="BC235" s="1090"/>
      <c r="BD235" s="1090"/>
      <c r="BE235" s="1090"/>
      <c r="BF235" s="1091"/>
    </row>
    <row r="236" spans="2:58" ht="20.25" customHeight="1" x14ac:dyDescent="0.3">
      <c r="B236" s="1176"/>
      <c r="C236" s="1181"/>
      <c r="D236" s="1182"/>
      <c r="E236" s="1183"/>
      <c r="F236" s="461"/>
      <c r="G236" s="1083"/>
      <c r="H236" s="1088"/>
      <c r="I236" s="1086"/>
      <c r="J236" s="1086"/>
      <c r="K236" s="1087"/>
      <c r="L236" s="1092"/>
      <c r="M236" s="1093"/>
      <c r="N236" s="1093"/>
      <c r="O236" s="1094"/>
      <c r="P236" s="1136" t="s">
        <v>216</v>
      </c>
      <c r="Q236" s="1137"/>
      <c r="R236" s="1138"/>
      <c r="S236" s="462" t="str">
        <f>IF(S235="","",VLOOKUP(S235,'シフト記号表（勤務時間帯）'!$C$6:$K$35,9,FALSE))</f>
        <v/>
      </c>
      <c r="T236" s="463" t="str">
        <f>IF(T235="","",VLOOKUP(T235,'シフト記号表（勤務時間帯）'!$C$6:$K$35,9,FALSE))</f>
        <v/>
      </c>
      <c r="U236" s="463" t="str">
        <f>IF(U235="","",VLOOKUP(U235,'シフト記号表（勤務時間帯）'!$C$6:$K$35,9,FALSE))</f>
        <v/>
      </c>
      <c r="V236" s="463" t="str">
        <f>IF(V235="","",VLOOKUP(V235,'シフト記号表（勤務時間帯）'!$C$6:$K$35,9,FALSE))</f>
        <v/>
      </c>
      <c r="W236" s="463" t="str">
        <f>IF(W235="","",VLOOKUP(W235,'シフト記号表（勤務時間帯）'!$C$6:$K$35,9,FALSE))</f>
        <v/>
      </c>
      <c r="X236" s="463" t="str">
        <f>IF(X235="","",VLOOKUP(X235,'シフト記号表（勤務時間帯）'!$C$6:$K$35,9,FALSE))</f>
        <v/>
      </c>
      <c r="Y236" s="464" t="str">
        <f>IF(Y235="","",VLOOKUP(Y235,'シフト記号表（勤務時間帯）'!$C$6:$K$35,9,FALSE))</f>
        <v/>
      </c>
      <c r="Z236" s="462" t="str">
        <f>IF(Z235="","",VLOOKUP(Z235,'シフト記号表（勤務時間帯）'!$C$6:$K$35,9,FALSE))</f>
        <v/>
      </c>
      <c r="AA236" s="463" t="str">
        <f>IF(AA235="","",VLOOKUP(AA235,'シフト記号表（勤務時間帯）'!$C$6:$K$35,9,FALSE))</f>
        <v/>
      </c>
      <c r="AB236" s="463" t="str">
        <f>IF(AB235="","",VLOOKUP(AB235,'シフト記号表（勤務時間帯）'!$C$6:$K$35,9,FALSE))</f>
        <v/>
      </c>
      <c r="AC236" s="463" t="str">
        <f>IF(AC235="","",VLOOKUP(AC235,'シフト記号表（勤務時間帯）'!$C$6:$K$35,9,FALSE))</f>
        <v/>
      </c>
      <c r="AD236" s="463" t="str">
        <f>IF(AD235="","",VLOOKUP(AD235,'シフト記号表（勤務時間帯）'!$C$6:$K$35,9,FALSE))</f>
        <v/>
      </c>
      <c r="AE236" s="463" t="str">
        <f>IF(AE235="","",VLOOKUP(AE235,'シフト記号表（勤務時間帯）'!$C$6:$K$35,9,FALSE))</f>
        <v/>
      </c>
      <c r="AF236" s="464" t="str">
        <f>IF(AF235="","",VLOOKUP(AF235,'シフト記号表（勤務時間帯）'!$C$6:$K$35,9,FALSE))</f>
        <v/>
      </c>
      <c r="AG236" s="462" t="str">
        <f>IF(AG235="","",VLOOKUP(AG235,'シフト記号表（勤務時間帯）'!$C$6:$K$35,9,FALSE))</f>
        <v/>
      </c>
      <c r="AH236" s="463" t="str">
        <f>IF(AH235="","",VLOOKUP(AH235,'シフト記号表（勤務時間帯）'!$C$6:$K$35,9,FALSE))</f>
        <v/>
      </c>
      <c r="AI236" s="463" t="str">
        <f>IF(AI235="","",VLOOKUP(AI235,'シフト記号表（勤務時間帯）'!$C$6:$K$35,9,FALSE))</f>
        <v/>
      </c>
      <c r="AJ236" s="463" t="str">
        <f>IF(AJ235="","",VLOOKUP(AJ235,'シフト記号表（勤務時間帯）'!$C$6:$K$35,9,FALSE))</f>
        <v/>
      </c>
      <c r="AK236" s="463" t="str">
        <f>IF(AK235="","",VLOOKUP(AK235,'シフト記号表（勤務時間帯）'!$C$6:$K$35,9,FALSE))</f>
        <v/>
      </c>
      <c r="AL236" s="463" t="str">
        <f>IF(AL235="","",VLOOKUP(AL235,'シフト記号表（勤務時間帯）'!$C$6:$K$35,9,FALSE))</f>
        <v/>
      </c>
      <c r="AM236" s="464" t="str">
        <f>IF(AM235="","",VLOOKUP(AM235,'シフト記号表（勤務時間帯）'!$C$6:$K$35,9,FALSE))</f>
        <v/>
      </c>
      <c r="AN236" s="462" t="str">
        <f>IF(AN235="","",VLOOKUP(AN235,'シフト記号表（勤務時間帯）'!$C$6:$K$35,9,FALSE))</f>
        <v/>
      </c>
      <c r="AO236" s="463" t="str">
        <f>IF(AO235="","",VLOOKUP(AO235,'シフト記号表（勤務時間帯）'!$C$6:$K$35,9,FALSE))</f>
        <v/>
      </c>
      <c r="AP236" s="463" t="str">
        <f>IF(AP235="","",VLOOKUP(AP235,'シフト記号表（勤務時間帯）'!$C$6:$K$35,9,FALSE))</f>
        <v/>
      </c>
      <c r="AQ236" s="463" t="str">
        <f>IF(AQ235="","",VLOOKUP(AQ235,'シフト記号表（勤務時間帯）'!$C$6:$K$35,9,FALSE))</f>
        <v/>
      </c>
      <c r="AR236" s="463" t="str">
        <f>IF(AR235="","",VLOOKUP(AR235,'シフト記号表（勤務時間帯）'!$C$6:$K$35,9,FALSE))</f>
        <v/>
      </c>
      <c r="AS236" s="463" t="str">
        <f>IF(AS235="","",VLOOKUP(AS235,'シフト記号表（勤務時間帯）'!$C$6:$K$35,9,FALSE))</f>
        <v/>
      </c>
      <c r="AT236" s="464" t="str">
        <f>IF(AT235="","",VLOOKUP(AT235,'シフト記号表（勤務時間帯）'!$C$6:$K$35,9,FALSE))</f>
        <v/>
      </c>
      <c r="AU236" s="462" t="str">
        <f>IF(AU235="","",VLOOKUP(AU235,'シフト記号表（勤務時間帯）'!$C$6:$K$35,9,FALSE))</f>
        <v/>
      </c>
      <c r="AV236" s="463" t="str">
        <f>IF(AV235="","",VLOOKUP(AV235,'シフト記号表（勤務時間帯）'!$C$6:$K$35,9,FALSE))</f>
        <v/>
      </c>
      <c r="AW236" s="463" t="str">
        <f>IF(AW235="","",VLOOKUP(AW235,'シフト記号表（勤務時間帯）'!$C$6:$K$35,9,FALSE))</f>
        <v/>
      </c>
      <c r="AX236" s="1139">
        <f>IF($BB$3="４週",SUM(S236:AT236),IF($BB$3="暦月",SUM(S236:AW236),""))</f>
        <v>0</v>
      </c>
      <c r="AY236" s="1140"/>
      <c r="AZ236" s="1141">
        <f>IF($BB$3="４週",AX236/4,IF($BB$3="暦月",'【標準様式1】勤務形態一覧（100名）'!AX236/('【標準様式1】勤務形態一覧（100名）'!$BB$8/7),""))</f>
        <v>0</v>
      </c>
      <c r="BA236" s="1142"/>
      <c r="BB236" s="1132"/>
      <c r="BC236" s="1093"/>
      <c r="BD236" s="1093"/>
      <c r="BE236" s="1093"/>
      <c r="BF236" s="1094"/>
    </row>
    <row r="237" spans="2:58" ht="20.25" customHeight="1" x14ac:dyDescent="0.3">
      <c r="B237" s="1176"/>
      <c r="C237" s="1184"/>
      <c r="D237" s="1185"/>
      <c r="E237" s="1186"/>
      <c r="F237" s="515">
        <f>C235</f>
        <v>0</v>
      </c>
      <c r="G237" s="1084"/>
      <c r="H237" s="1088"/>
      <c r="I237" s="1086"/>
      <c r="J237" s="1086"/>
      <c r="K237" s="1087"/>
      <c r="L237" s="1095"/>
      <c r="M237" s="1096"/>
      <c r="N237" s="1096"/>
      <c r="O237" s="1097"/>
      <c r="P237" s="1173" t="s">
        <v>217</v>
      </c>
      <c r="Q237" s="1174"/>
      <c r="R237" s="1175"/>
      <c r="S237" s="466" t="str">
        <f>IF(S235="","",VLOOKUP(S235,'シフト記号表（勤務時間帯）'!$C$6:$U$35,19,FALSE))</f>
        <v/>
      </c>
      <c r="T237" s="467" t="str">
        <f>IF(T235="","",VLOOKUP(T235,'シフト記号表（勤務時間帯）'!$C$6:$U$35,19,FALSE))</f>
        <v/>
      </c>
      <c r="U237" s="467" t="str">
        <f>IF(U235="","",VLOOKUP(U235,'シフト記号表（勤務時間帯）'!$C$6:$U$35,19,FALSE))</f>
        <v/>
      </c>
      <c r="V237" s="467" t="str">
        <f>IF(V235="","",VLOOKUP(V235,'シフト記号表（勤務時間帯）'!$C$6:$U$35,19,FALSE))</f>
        <v/>
      </c>
      <c r="W237" s="467" t="str">
        <f>IF(W235="","",VLOOKUP(W235,'シフト記号表（勤務時間帯）'!$C$6:$U$35,19,FALSE))</f>
        <v/>
      </c>
      <c r="X237" s="467" t="str">
        <f>IF(X235="","",VLOOKUP(X235,'シフト記号表（勤務時間帯）'!$C$6:$U$35,19,FALSE))</f>
        <v/>
      </c>
      <c r="Y237" s="468" t="str">
        <f>IF(Y235="","",VLOOKUP(Y235,'シフト記号表（勤務時間帯）'!$C$6:$U$35,19,FALSE))</f>
        <v/>
      </c>
      <c r="Z237" s="466" t="str">
        <f>IF(Z235="","",VLOOKUP(Z235,'シフト記号表（勤務時間帯）'!$C$6:$U$35,19,FALSE))</f>
        <v/>
      </c>
      <c r="AA237" s="467" t="str">
        <f>IF(AA235="","",VLOOKUP(AA235,'シフト記号表（勤務時間帯）'!$C$6:$U$35,19,FALSE))</f>
        <v/>
      </c>
      <c r="AB237" s="467" t="str">
        <f>IF(AB235="","",VLOOKUP(AB235,'シフト記号表（勤務時間帯）'!$C$6:$U$35,19,FALSE))</f>
        <v/>
      </c>
      <c r="AC237" s="467" t="str">
        <f>IF(AC235="","",VLOOKUP(AC235,'シフト記号表（勤務時間帯）'!$C$6:$U$35,19,FALSE))</f>
        <v/>
      </c>
      <c r="AD237" s="467" t="str">
        <f>IF(AD235="","",VLOOKUP(AD235,'シフト記号表（勤務時間帯）'!$C$6:$U$35,19,FALSE))</f>
        <v/>
      </c>
      <c r="AE237" s="467" t="str">
        <f>IF(AE235="","",VLOOKUP(AE235,'シフト記号表（勤務時間帯）'!$C$6:$U$35,19,FALSE))</f>
        <v/>
      </c>
      <c r="AF237" s="468" t="str">
        <f>IF(AF235="","",VLOOKUP(AF235,'シフト記号表（勤務時間帯）'!$C$6:$U$35,19,FALSE))</f>
        <v/>
      </c>
      <c r="AG237" s="466" t="str">
        <f>IF(AG235="","",VLOOKUP(AG235,'シフト記号表（勤務時間帯）'!$C$6:$U$35,19,FALSE))</f>
        <v/>
      </c>
      <c r="AH237" s="467" t="str">
        <f>IF(AH235="","",VLOOKUP(AH235,'シフト記号表（勤務時間帯）'!$C$6:$U$35,19,FALSE))</f>
        <v/>
      </c>
      <c r="AI237" s="467" t="str">
        <f>IF(AI235="","",VLOOKUP(AI235,'シフト記号表（勤務時間帯）'!$C$6:$U$35,19,FALSE))</f>
        <v/>
      </c>
      <c r="AJ237" s="467" t="str">
        <f>IF(AJ235="","",VLOOKUP(AJ235,'シフト記号表（勤務時間帯）'!$C$6:$U$35,19,FALSE))</f>
        <v/>
      </c>
      <c r="AK237" s="467" t="str">
        <f>IF(AK235="","",VLOOKUP(AK235,'シフト記号表（勤務時間帯）'!$C$6:$U$35,19,FALSE))</f>
        <v/>
      </c>
      <c r="AL237" s="467" t="str">
        <f>IF(AL235="","",VLOOKUP(AL235,'シフト記号表（勤務時間帯）'!$C$6:$U$35,19,FALSE))</f>
        <v/>
      </c>
      <c r="AM237" s="468" t="str">
        <f>IF(AM235="","",VLOOKUP(AM235,'シフト記号表（勤務時間帯）'!$C$6:$U$35,19,FALSE))</f>
        <v/>
      </c>
      <c r="AN237" s="466" t="str">
        <f>IF(AN235="","",VLOOKUP(AN235,'シフト記号表（勤務時間帯）'!$C$6:$U$35,19,FALSE))</f>
        <v/>
      </c>
      <c r="AO237" s="467" t="str">
        <f>IF(AO235="","",VLOOKUP(AO235,'シフト記号表（勤務時間帯）'!$C$6:$U$35,19,FALSE))</f>
        <v/>
      </c>
      <c r="AP237" s="467" t="str">
        <f>IF(AP235="","",VLOOKUP(AP235,'シフト記号表（勤務時間帯）'!$C$6:$U$35,19,FALSE))</f>
        <v/>
      </c>
      <c r="AQ237" s="467" t="str">
        <f>IF(AQ235="","",VLOOKUP(AQ235,'シフト記号表（勤務時間帯）'!$C$6:$U$35,19,FALSE))</f>
        <v/>
      </c>
      <c r="AR237" s="467" t="str">
        <f>IF(AR235="","",VLOOKUP(AR235,'シフト記号表（勤務時間帯）'!$C$6:$U$35,19,FALSE))</f>
        <v/>
      </c>
      <c r="AS237" s="467" t="str">
        <f>IF(AS235="","",VLOOKUP(AS235,'シフト記号表（勤務時間帯）'!$C$6:$U$35,19,FALSE))</f>
        <v/>
      </c>
      <c r="AT237" s="468" t="str">
        <f>IF(AT235="","",VLOOKUP(AT235,'シフト記号表（勤務時間帯）'!$C$6:$U$35,19,FALSE))</f>
        <v/>
      </c>
      <c r="AU237" s="466" t="str">
        <f>IF(AU235="","",VLOOKUP(AU235,'シフト記号表（勤務時間帯）'!$C$6:$U$35,19,FALSE))</f>
        <v/>
      </c>
      <c r="AV237" s="467" t="str">
        <f>IF(AV235="","",VLOOKUP(AV235,'シフト記号表（勤務時間帯）'!$C$6:$U$35,19,FALSE))</f>
        <v/>
      </c>
      <c r="AW237" s="467" t="str">
        <f>IF(AW235="","",VLOOKUP(AW235,'シフト記号表（勤務時間帯）'!$C$6:$U$35,19,FALSE))</f>
        <v/>
      </c>
      <c r="AX237" s="1146">
        <f>IF($BB$3="４週",SUM(S237:AT237),IF($BB$3="暦月",SUM(S237:AW237),""))</f>
        <v>0</v>
      </c>
      <c r="AY237" s="1147"/>
      <c r="AZ237" s="1148">
        <f>IF($BB$3="４週",AX237/4,IF($BB$3="暦月",'【標準様式1】勤務形態一覧（100名）'!AX237/('【標準様式1】勤務形態一覧（100名）'!$BB$8/7),""))</f>
        <v>0</v>
      </c>
      <c r="BA237" s="1149"/>
      <c r="BB237" s="1192"/>
      <c r="BC237" s="1096"/>
      <c r="BD237" s="1096"/>
      <c r="BE237" s="1096"/>
      <c r="BF237" s="1097"/>
    </row>
    <row r="238" spans="2:58" ht="20.25" customHeight="1" x14ac:dyDescent="0.3">
      <c r="B238" s="1176">
        <f>B235+1</f>
        <v>73</v>
      </c>
      <c r="C238" s="1178"/>
      <c r="D238" s="1179"/>
      <c r="E238" s="1180"/>
      <c r="F238" s="469"/>
      <c r="G238" s="1082"/>
      <c r="H238" s="1085"/>
      <c r="I238" s="1086"/>
      <c r="J238" s="1086"/>
      <c r="K238" s="1087"/>
      <c r="L238" s="1089"/>
      <c r="M238" s="1090"/>
      <c r="N238" s="1090"/>
      <c r="O238" s="1091"/>
      <c r="P238" s="1098" t="s">
        <v>215</v>
      </c>
      <c r="Q238" s="1099"/>
      <c r="R238" s="1100"/>
      <c r="S238" s="512"/>
      <c r="T238" s="513"/>
      <c r="U238" s="513"/>
      <c r="V238" s="513"/>
      <c r="W238" s="513"/>
      <c r="X238" s="513"/>
      <c r="Y238" s="514"/>
      <c r="Z238" s="512"/>
      <c r="AA238" s="513"/>
      <c r="AB238" s="513"/>
      <c r="AC238" s="513"/>
      <c r="AD238" s="513"/>
      <c r="AE238" s="513"/>
      <c r="AF238" s="514"/>
      <c r="AG238" s="512"/>
      <c r="AH238" s="513"/>
      <c r="AI238" s="513"/>
      <c r="AJ238" s="513"/>
      <c r="AK238" s="513"/>
      <c r="AL238" s="513"/>
      <c r="AM238" s="514"/>
      <c r="AN238" s="512"/>
      <c r="AO238" s="513"/>
      <c r="AP238" s="513"/>
      <c r="AQ238" s="513"/>
      <c r="AR238" s="513"/>
      <c r="AS238" s="513"/>
      <c r="AT238" s="514"/>
      <c r="AU238" s="512"/>
      <c r="AV238" s="513"/>
      <c r="AW238" s="513"/>
      <c r="AX238" s="1295"/>
      <c r="AY238" s="1296"/>
      <c r="AZ238" s="1297"/>
      <c r="BA238" s="1298"/>
      <c r="BB238" s="1131"/>
      <c r="BC238" s="1090"/>
      <c r="BD238" s="1090"/>
      <c r="BE238" s="1090"/>
      <c r="BF238" s="1091"/>
    </row>
    <row r="239" spans="2:58" ht="20.25" customHeight="1" x14ac:dyDescent="0.3">
      <c r="B239" s="1176"/>
      <c r="C239" s="1181"/>
      <c r="D239" s="1182"/>
      <c r="E239" s="1183"/>
      <c r="F239" s="461"/>
      <c r="G239" s="1083"/>
      <c r="H239" s="1088"/>
      <c r="I239" s="1086"/>
      <c r="J239" s="1086"/>
      <c r="K239" s="1087"/>
      <c r="L239" s="1092"/>
      <c r="M239" s="1093"/>
      <c r="N239" s="1093"/>
      <c r="O239" s="1094"/>
      <c r="P239" s="1136" t="s">
        <v>216</v>
      </c>
      <c r="Q239" s="1137"/>
      <c r="R239" s="1138"/>
      <c r="S239" s="462" t="str">
        <f>IF(S238="","",VLOOKUP(S238,'シフト記号表（勤務時間帯）'!$C$6:$K$35,9,FALSE))</f>
        <v/>
      </c>
      <c r="T239" s="463" t="str">
        <f>IF(T238="","",VLOOKUP(T238,'シフト記号表（勤務時間帯）'!$C$6:$K$35,9,FALSE))</f>
        <v/>
      </c>
      <c r="U239" s="463" t="str">
        <f>IF(U238="","",VLOOKUP(U238,'シフト記号表（勤務時間帯）'!$C$6:$K$35,9,FALSE))</f>
        <v/>
      </c>
      <c r="V239" s="463" t="str">
        <f>IF(V238="","",VLOOKUP(V238,'シフト記号表（勤務時間帯）'!$C$6:$K$35,9,FALSE))</f>
        <v/>
      </c>
      <c r="W239" s="463" t="str">
        <f>IF(W238="","",VLOOKUP(W238,'シフト記号表（勤務時間帯）'!$C$6:$K$35,9,FALSE))</f>
        <v/>
      </c>
      <c r="X239" s="463" t="str">
        <f>IF(X238="","",VLOOKUP(X238,'シフト記号表（勤務時間帯）'!$C$6:$K$35,9,FALSE))</f>
        <v/>
      </c>
      <c r="Y239" s="464" t="str">
        <f>IF(Y238="","",VLOOKUP(Y238,'シフト記号表（勤務時間帯）'!$C$6:$K$35,9,FALSE))</f>
        <v/>
      </c>
      <c r="Z239" s="462" t="str">
        <f>IF(Z238="","",VLOOKUP(Z238,'シフト記号表（勤務時間帯）'!$C$6:$K$35,9,FALSE))</f>
        <v/>
      </c>
      <c r="AA239" s="463" t="str">
        <f>IF(AA238="","",VLOOKUP(AA238,'シフト記号表（勤務時間帯）'!$C$6:$K$35,9,FALSE))</f>
        <v/>
      </c>
      <c r="AB239" s="463" t="str">
        <f>IF(AB238="","",VLOOKUP(AB238,'シフト記号表（勤務時間帯）'!$C$6:$K$35,9,FALSE))</f>
        <v/>
      </c>
      <c r="AC239" s="463" t="str">
        <f>IF(AC238="","",VLOOKUP(AC238,'シフト記号表（勤務時間帯）'!$C$6:$K$35,9,FALSE))</f>
        <v/>
      </c>
      <c r="AD239" s="463" t="str">
        <f>IF(AD238="","",VLOOKUP(AD238,'シフト記号表（勤務時間帯）'!$C$6:$K$35,9,FALSE))</f>
        <v/>
      </c>
      <c r="AE239" s="463" t="str">
        <f>IF(AE238="","",VLOOKUP(AE238,'シフト記号表（勤務時間帯）'!$C$6:$K$35,9,FALSE))</f>
        <v/>
      </c>
      <c r="AF239" s="464" t="str">
        <f>IF(AF238="","",VLOOKUP(AF238,'シフト記号表（勤務時間帯）'!$C$6:$K$35,9,FALSE))</f>
        <v/>
      </c>
      <c r="AG239" s="462" t="str">
        <f>IF(AG238="","",VLOOKUP(AG238,'シフト記号表（勤務時間帯）'!$C$6:$K$35,9,FALSE))</f>
        <v/>
      </c>
      <c r="AH239" s="463" t="str">
        <f>IF(AH238="","",VLOOKUP(AH238,'シフト記号表（勤務時間帯）'!$C$6:$K$35,9,FALSE))</f>
        <v/>
      </c>
      <c r="AI239" s="463" t="str">
        <f>IF(AI238="","",VLOOKUP(AI238,'シフト記号表（勤務時間帯）'!$C$6:$K$35,9,FALSE))</f>
        <v/>
      </c>
      <c r="AJ239" s="463" t="str">
        <f>IF(AJ238="","",VLOOKUP(AJ238,'シフト記号表（勤務時間帯）'!$C$6:$K$35,9,FALSE))</f>
        <v/>
      </c>
      <c r="AK239" s="463" t="str">
        <f>IF(AK238="","",VLOOKUP(AK238,'シフト記号表（勤務時間帯）'!$C$6:$K$35,9,FALSE))</f>
        <v/>
      </c>
      <c r="AL239" s="463" t="str">
        <f>IF(AL238="","",VLOOKUP(AL238,'シフト記号表（勤務時間帯）'!$C$6:$K$35,9,FALSE))</f>
        <v/>
      </c>
      <c r="AM239" s="464" t="str">
        <f>IF(AM238="","",VLOOKUP(AM238,'シフト記号表（勤務時間帯）'!$C$6:$K$35,9,FALSE))</f>
        <v/>
      </c>
      <c r="AN239" s="462" t="str">
        <f>IF(AN238="","",VLOOKUP(AN238,'シフト記号表（勤務時間帯）'!$C$6:$K$35,9,FALSE))</f>
        <v/>
      </c>
      <c r="AO239" s="463" t="str">
        <f>IF(AO238="","",VLOOKUP(AO238,'シフト記号表（勤務時間帯）'!$C$6:$K$35,9,FALSE))</f>
        <v/>
      </c>
      <c r="AP239" s="463" t="str">
        <f>IF(AP238="","",VLOOKUP(AP238,'シフト記号表（勤務時間帯）'!$C$6:$K$35,9,FALSE))</f>
        <v/>
      </c>
      <c r="AQ239" s="463" t="str">
        <f>IF(AQ238="","",VLOOKUP(AQ238,'シフト記号表（勤務時間帯）'!$C$6:$K$35,9,FALSE))</f>
        <v/>
      </c>
      <c r="AR239" s="463" t="str">
        <f>IF(AR238="","",VLOOKUP(AR238,'シフト記号表（勤務時間帯）'!$C$6:$K$35,9,FALSE))</f>
        <v/>
      </c>
      <c r="AS239" s="463" t="str">
        <f>IF(AS238="","",VLOOKUP(AS238,'シフト記号表（勤務時間帯）'!$C$6:$K$35,9,FALSE))</f>
        <v/>
      </c>
      <c r="AT239" s="464" t="str">
        <f>IF(AT238="","",VLOOKUP(AT238,'シフト記号表（勤務時間帯）'!$C$6:$K$35,9,FALSE))</f>
        <v/>
      </c>
      <c r="AU239" s="462" t="str">
        <f>IF(AU238="","",VLOOKUP(AU238,'シフト記号表（勤務時間帯）'!$C$6:$K$35,9,FALSE))</f>
        <v/>
      </c>
      <c r="AV239" s="463" t="str">
        <f>IF(AV238="","",VLOOKUP(AV238,'シフト記号表（勤務時間帯）'!$C$6:$K$35,9,FALSE))</f>
        <v/>
      </c>
      <c r="AW239" s="463" t="str">
        <f>IF(AW238="","",VLOOKUP(AW238,'シフト記号表（勤務時間帯）'!$C$6:$K$35,9,FALSE))</f>
        <v/>
      </c>
      <c r="AX239" s="1139">
        <f>IF($BB$3="４週",SUM(S239:AT239),IF($BB$3="暦月",SUM(S239:AW239),""))</f>
        <v>0</v>
      </c>
      <c r="AY239" s="1140"/>
      <c r="AZ239" s="1141">
        <f>IF($BB$3="４週",AX239/4,IF($BB$3="暦月",'【標準様式1】勤務形態一覧（100名）'!AX239/('【標準様式1】勤務形態一覧（100名）'!$BB$8/7),""))</f>
        <v>0</v>
      </c>
      <c r="BA239" s="1142"/>
      <c r="BB239" s="1132"/>
      <c r="BC239" s="1093"/>
      <c r="BD239" s="1093"/>
      <c r="BE239" s="1093"/>
      <c r="BF239" s="1094"/>
    </row>
    <row r="240" spans="2:58" ht="20.25" customHeight="1" x14ac:dyDescent="0.3">
      <c r="B240" s="1176"/>
      <c r="C240" s="1184"/>
      <c r="D240" s="1185"/>
      <c r="E240" s="1186"/>
      <c r="F240" s="515">
        <f>C238</f>
        <v>0</v>
      </c>
      <c r="G240" s="1084"/>
      <c r="H240" s="1088"/>
      <c r="I240" s="1086"/>
      <c r="J240" s="1086"/>
      <c r="K240" s="1087"/>
      <c r="L240" s="1095"/>
      <c r="M240" s="1096"/>
      <c r="N240" s="1096"/>
      <c r="O240" s="1097"/>
      <c r="P240" s="1173" t="s">
        <v>217</v>
      </c>
      <c r="Q240" s="1174"/>
      <c r="R240" s="1175"/>
      <c r="S240" s="466" t="str">
        <f>IF(S238="","",VLOOKUP(S238,'シフト記号表（勤務時間帯）'!$C$6:$U$35,19,FALSE))</f>
        <v/>
      </c>
      <c r="T240" s="467" t="str">
        <f>IF(T238="","",VLOOKUP(T238,'シフト記号表（勤務時間帯）'!$C$6:$U$35,19,FALSE))</f>
        <v/>
      </c>
      <c r="U240" s="467" t="str">
        <f>IF(U238="","",VLOOKUP(U238,'シフト記号表（勤務時間帯）'!$C$6:$U$35,19,FALSE))</f>
        <v/>
      </c>
      <c r="V240" s="467" t="str">
        <f>IF(V238="","",VLOOKUP(V238,'シフト記号表（勤務時間帯）'!$C$6:$U$35,19,FALSE))</f>
        <v/>
      </c>
      <c r="W240" s="467" t="str">
        <f>IF(W238="","",VLOOKUP(W238,'シフト記号表（勤務時間帯）'!$C$6:$U$35,19,FALSE))</f>
        <v/>
      </c>
      <c r="X240" s="467" t="str">
        <f>IF(X238="","",VLOOKUP(X238,'シフト記号表（勤務時間帯）'!$C$6:$U$35,19,FALSE))</f>
        <v/>
      </c>
      <c r="Y240" s="468" t="str">
        <f>IF(Y238="","",VLOOKUP(Y238,'シフト記号表（勤務時間帯）'!$C$6:$U$35,19,FALSE))</f>
        <v/>
      </c>
      <c r="Z240" s="466" t="str">
        <f>IF(Z238="","",VLOOKUP(Z238,'シフト記号表（勤務時間帯）'!$C$6:$U$35,19,FALSE))</f>
        <v/>
      </c>
      <c r="AA240" s="467" t="str">
        <f>IF(AA238="","",VLOOKUP(AA238,'シフト記号表（勤務時間帯）'!$C$6:$U$35,19,FALSE))</f>
        <v/>
      </c>
      <c r="AB240" s="467" t="str">
        <f>IF(AB238="","",VLOOKUP(AB238,'シフト記号表（勤務時間帯）'!$C$6:$U$35,19,FALSE))</f>
        <v/>
      </c>
      <c r="AC240" s="467" t="str">
        <f>IF(AC238="","",VLOOKUP(AC238,'シフト記号表（勤務時間帯）'!$C$6:$U$35,19,FALSE))</f>
        <v/>
      </c>
      <c r="AD240" s="467" t="str">
        <f>IF(AD238="","",VLOOKUP(AD238,'シフト記号表（勤務時間帯）'!$C$6:$U$35,19,FALSE))</f>
        <v/>
      </c>
      <c r="AE240" s="467" t="str">
        <f>IF(AE238="","",VLOOKUP(AE238,'シフト記号表（勤務時間帯）'!$C$6:$U$35,19,FALSE))</f>
        <v/>
      </c>
      <c r="AF240" s="468" t="str">
        <f>IF(AF238="","",VLOOKUP(AF238,'シフト記号表（勤務時間帯）'!$C$6:$U$35,19,FALSE))</f>
        <v/>
      </c>
      <c r="AG240" s="466" t="str">
        <f>IF(AG238="","",VLOOKUP(AG238,'シフト記号表（勤務時間帯）'!$C$6:$U$35,19,FALSE))</f>
        <v/>
      </c>
      <c r="AH240" s="467" t="str">
        <f>IF(AH238="","",VLOOKUP(AH238,'シフト記号表（勤務時間帯）'!$C$6:$U$35,19,FALSE))</f>
        <v/>
      </c>
      <c r="AI240" s="467" t="str">
        <f>IF(AI238="","",VLOOKUP(AI238,'シフト記号表（勤務時間帯）'!$C$6:$U$35,19,FALSE))</f>
        <v/>
      </c>
      <c r="AJ240" s="467" t="str">
        <f>IF(AJ238="","",VLOOKUP(AJ238,'シフト記号表（勤務時間帯）'!$C$6:$U$35,19,FALSE))</f>
        <v/>
      </c>
      <c r="AK240" s="467" t="str">
        <f>IF(AK238="","",VLOOKUP(AK238,'シフト記号表（勤務時間帯）'!$C$6:$U$35,19,FALSE))</f>
        <v/>
      </c>
      <c r="AL240" s="467" t="str">
        <f>IF(AL238="","",VLOOKUP(AL238,'シフト記号表（勤務時間帯）'!$C$6:$U$35,19,FALSE))</f>
        <v/>
      </c>
      <c r="AM240" s="468" t="str">
        <f>IF(AM238="","",VLOOKUP(AM238,'シフト記号表（勤務時間帯）'!$C$6:$U$35,19,FALSE))</f>
        <v/>
      </c>
      <c r="AN240" s="466" t="str">
        <f>IF(AN238="","",VLOOKUP(AN238,'シフト記号表（勤務時間帯）'!$C$6:$U$35,19,FALSE))</f>
        <v/>
      </c>
      <c r="AO240" s="467" t="str">
        <f>IF(AO238="","",VLOOKUP(AO238,'シフト記号表（勤務時間帯）'!$C$6:$U$35,19,FALSE))</f>
        <v/>
      </c>
      <c r="AP240" s="467" t="str">
        <f>IF(AP238="","",VLOOKUP(AP238,'シフト記号表（勤務時間帯）'!$C$6:$U$35,19,FALSE))</f>
        <v/>
      </c>
      <c r="AQ240" s="467" t="str">
        <f>IF(AQ238="","",VLOOKUP(AQ238,'シフト記号表（勤務時間帯）'!$C$6:$U$35,19,FALSE))</f>
        <v/>
      </c>
      <c r="AR240" s="467" t="str">
        <f>IF(AR238="","",VLOOKUP(AR238,'シフト記号表（勤務時間帯）'!$C$6:$U$35,19,FALSE))</f>
        <v/>
      </c>
      <c r="AS240" s="467" t="str">
        <f>IF(AS238="","",VLOOKUP(AS238,'シフト記号表（勤務時間帯）'!$C$6:$U$35,19,FALSE))</f>
        <v/>
      </c>
      <c r="AT240" s="468" t="str">
        <f>IF(AT238="","",VLOOKUP(AT238,'シフト記号表（勤務時間帯）'!$C$6:$U$35,19,FALSE))</f>
        <v/>
      </c>
      <c r="AU240" s="466" t="str">
        <f>IF(AU238="","",VLOOKUP(AU238,'シフト記号表（勤務時間帯）'!$C$6:$U$35,19,FALSE))</f>
        <v/>
      </c>
      <c r="AV240" s="467" t="str">
        <f>IF(AV238="","",VLOOKUP(AV238,'シフト記号表（勤務時間帯）'!$C$6:$U$35,19,FALSE))</f>
        <v/>
      </c>
      <c r="AW240" s="467" t="str">
        <f>IF(AW238="","",VLOOKUP(AW238,'シフト記号表（勤務時間帯）'!$C$6:$U$35,19,FALSE))</f>
        <v/>
      </c>
      <c r="AX240" s="1146">
        <f>IF($BB$3="４週",SUM(S240:AT240),IF($BB$3="暦月",SUM(S240:AW240),""))</f>
        <v>0</v>
      </c>
      <c r="AY240" s="1147"/>
      <c r="AZ240" s="1148">
        <f>IF($BB$3="４週",AX240/4,IF($BB$3="暦月",'【標準様式1】勤務形態一覧（100名）'!AX240/('【標準様式1】勤務形態一覧（100名）'!$BB$8/7),""))</f>
        <v>0</v>
      </c>
      <c r="BA240" s="1149"/>
      <c r="BB240" s="1192"/>
      <c r="BC240" s="1096"/>
      <c r="BD240" s="1096"/>
      <c r="BE240" s="1096"/>
      <c r="BF240" s="1097"/>
    </row>
    <row r="241" spans="2:58" ht="20.25" customHeight="1" x14ac:dyDescent="0.3">
      <c r="B241" s="1176">
        <f>B238+1</f>
        <v>74</v>
      </c>
      <c r="C241" s="1178"/>
      <c r="D241" s="1179"/>
      <c r="E241" s="1180"/>
      <c r="F241" s="469"/>
      <c r="G241" s="1082"/>
      <c r="H241" s="1085"/>
      <c r="I241" s="1086"/>
      <c r="J241" s="1086"/>
      <c r="K241" s="1087"/>
      <c r="L241" s="1089"/>
      <c r="M241" s="1090"/>
      <c r="N241" s="1090"/>
      <c r="O241" s="1091"/>
      <c r="P241" s="1098" t="s">
        <v>215</v>
      </c>
      <c r="Q241" s="1099"/>
      <c r="R241" s="1100"/>
      <c r="S241" s="512"/>
      <c r="T241" s="513"/>
      <c r="U241" s="513"/>
      <c r="V241" s="513"/>
      <c r="W241" s="513"/>
      <c r="X241" s="513"/>
      <c r="Y241" s="514"/>
      <c r="Z241" s="512"/>
      <c r="AA241" s="513"/>
      <c r="AB241" s="513"/>
      <c r="AC241" s="513"/>
      <c r="AD241" s="513"/>
      <c r="AE241" s="513"/>
      <c r="AF241" s="514"/>
      <c r="AG241" s="512"/>
      <c r="AH241" s="513"/>
      <c r="AI241" s="513"/>
      <c r="AJ241" s="513"/>
      <c r="AK241" s="513"/>
      <c r="AL241" s="513"/>
      <c r="AM241" s="514"/>
      <c r="AN241" s="512"/>
      <c r="AO241" s="513"/>
      <c r="AP241" s="513"/>
      <c r="AQ241" s="513"/>
      <c r="AR241" s="513"/>
      <c r="AS241" s="513"/>
      <c r="AT241" s="514"/>
      <c r="AU241" s="512"/>
      <c r="AV241" s="513"/>
      <c r="AW241" s="513"/>
      <c r="AX241" s="1295"/>
      <c r="AY241" s="1296"/>
      <c r="AZ241" s="1297"/>
      <c r="BA241" s="1298"/>
      <c r="BB241" s="1131"/>
      <c r="BC241" s="1090"/>
      <c r="BD241" s="1090"/>
      <c r="BE241" s="1090"/>
      <c r="BF241" s="1091"/>
    </row>
    <row r="242" spans="2:58" ht="20.25" customHeight="1" x14ac:dyDescent="0.3">
      <c r="B242" s="1176"/>
      <c r="C242" s="1181"/>
      <c r="D242" s="1182"/>
      <c r="E242" s="1183"/>
      <c r="F242" s="461"/>
      <c r="G242" s="1083"/>
      <c r="H242" s="1088"/>
      <c r="I242" s="1086"/>
      <c r="J242" s="1086"/>
      <c r="K242" s="1087"/>
      <c r="L242" s="1092"/>
      <c r="M242" s="1093"/>
      <c r="N242" s="1093"/>
      <c r="O242" s="1094"/>
      <c r="P242" s="1136" t="s">
        <v>216</v>
      </c>
      <c r="Q242" s="1137"/>
      <c r="R242" s="1138"/>
      <c r="S242" s="462" t="str">
        <f>IF(S241="","",VLOOKUP(S241,'シフト記号表（勤務時間帯）'!$C$6:$K$35,9,FALSE))</f>
        <v/>
      </c>
      <c r="T242" s="463" t="str">
        <f>IF(T241="","",VLOOKUP(T241,'シフト記号表（勤務時間帯）'!$C$6:$K$35,9,FALSE))</f>
        <v/>
      </c>
      <c r="U242" s="463" t="str">
        <f>IF(U241="","",VLOOKUP(U241,'シフト記号表（勤務時間帯）'!$C$6:$K$35,9,FALSE))</f>
        <v/>
      </c>
      <c r="V242" s="463" t="str">
        <f>IF(V241="","",VLOOKUP(V241,'シフト記号表（勤務時間帯）'!$C$6:$K$35,9,FALSE))</f>
        <v/>
      </c>
      <c r="W242" s="463" t="str">
        <f>IF(W241="","",VLOOKUP(W241,'シフト記号表（勤務時間帯）'!$C$6:$K$35,9,FALSE))</f>
        <v/>
      </c>
      <c r="X242" s="463" t="str">
        <f>IF(X241="","",VLOOKUP(X241,'シフト記号表（勤務時間帯）'!$C$6:$K$35,9,FALSE))</f>
        <v/>
      </c>
      <c r="Y242" s="464" t="str">
        <f>IF(Y241="","",VLOOKUP(Y241,'シフト記号表（勤務時間帯）'!$C$6:$K$35,9,FALSE))</f>
        <v/>
      </c>
      <c r="Z242" s="462" t="str">
        <f>IF(Z241="","",VLOOKUP(Z241,'シフト記号表（勤務時間帯）'!$C$6:$K$35,9,FALSE))</f>
        <v/>
      </c>
      <c r="AA242" s="463" t="str">
        <f>IF(AA241="","",VLOOKUP(AA241,'シフト記号表（勤務時間帯）'!$C$6:$K$35,9,FALSE))</f>
        <v/>
      </c>
      <c r="AB242" s="463" t="str">
        <f>IF(AB241="","",VLOOKUP(AB241,'シフト記号表（勤務時間帯）'!$C$6:$K$35,9,FALSE))</f>
        <v/>
      </c>
      <c r="AC242" s="463" t="str">
        <f>IF(AC241="","",VLOOKUP(AC241,'シフト記号表（勤務時間帯）'!$C$6:$K$35,9,FALSE))</f>
        <v/>
      </c>
      <c r="AD242" s="463" t="str">
        <f>IF(AD241="","",VLOOKUP(AD241,'シフト記号表（勤務時間帯）'!$C$6:$K$35,9,FALSE))</f>
        <v/>
      </c>
      <c r="AE242" s="463" t="str">
        <f>IF(AE241="","",VLOOKUP(AE241,'シフト記号表（勤務時間帯）'!$C$6:$K$35,9,FALSE))</f>
        <v/>
      </c>
      <c r="AF242" s="464" t="str">
        <f>IF(AF241="","",VLOOKUP(AF241,'シフト記号表（勤務時間帯）'!$C$6:$K$35,9,FALSE))</f>
        <v/>
      </c>
      <c r="AG242" s="462" t="str">
        <f>IF(AG241="","",VLOOKUP(AG241,'シフト記号表（勤務時間帯）'!$C$6:$K$35,9,FALSE))</f>
        <v/>
      </c>
      <c r="AH242" s="463" t="str">
        <f>IF(AH241="","",VLOOKUP(AH241,'シフト記号表（勤務時間帯）'!$C$6:$K$35,9,FALSE))</f>
        <v/>
      </c>
      <c r="AI242" s="463" t="str">
        <f>IF(AI241="","",VLOOKUP(AI241,'シフト記号表（勤務時間帯）'!$C$6:$K$35,9,FALSE))</f>
        <v/>
      </c>
      <c r="AJ242" s="463" t="str">
        <f>IF(AJ241="","",VLOOKUP(AJ241,'シフト記号表（勤務時間帯）'!$C$6:$K$35,9,FALSE))</f>
        <v/>
      </c>
      <c r="AK242" s="463" t="str">
        <f>IF(AK241="","",VLOOKUP(AK241,'シフト記号表（勤務時間帯）'!$C$6:$K$35,9,FALSE))</f>
        <v/>
      </c>
      <c r="AL242" s="463" t="str">
        <f>IF(AL241="","",VLOOKUP(AL241,'シフト記号表（勤務時間帯）'!$C$6:$K$35,9,FALSE))</f>
        <v/>
      </c>
      <c r="AM242" s="464" t="str">
        <f>IF(AM241="","",VLOOKUP(AM241,'シフト記号表（勤務時間帯）'!$C$6:$K$35,9,FALSE))</f>
        <v/>
      </c>
      <c r="AN242" s="462" t="str">
        <f>IF(AN241="","",VLOOKUP(AN241,'シフト記号表（勤務時間帯）'!$C$6:$K$35,9,FALSE))</f>
        <v/>
      </c>
      <c r="AO242" s="463" t="str">
        <f>IF(AO241="","",VLOOKUP(AO241,'シフト記号表（勤務時間帯）'!$C$6:$K$35,9,FALSE))</f>
        <v/>
      </c>
      <c r="AP242" s="463" t="str">
        <f>IF(AP241="","",VLOOKUP(AP241,'シフト記号表（勤務時間帯）'!$C$6:$K$35,9,FALSE))</f>
        <v/>
      </c>
      <c r="AQ242" s="463" t="str">
        <f>IF(AQ241="","",VLOOKUP(AQ241,'シフト記号表（勤務時間帯）'!$C$6:$K$35,9,FALSE))</f>
        <v/>
      </c>
      <c r="AR242" s="463" t="str">
        <f>IF(AR241="","",VLOOKUP(AR241,'シフト記号表（勤務時間帯）'!$C$6:$K$35,9,FALSE))</f>
        <v/>
      </c>
      <c r="AS242" s="463" t="str">
        <f>IF(AS241="","",VLOOKUP(AS241,'シフト記号表（勤務時間帯）'!$C$6:$K$35,9,FALSE))</f>
        <v/>
      </c>
      <c r="AT242" s="464" t="str">
        <f>IF(AT241="","",VLOOKUP(AT241,'シフト記号表（勤務時間帯）'!$C$6:$K$35,9,FALSE))</f>
        <v/>
      </c>
      <c r="AU242" s="462" t="str">
        <f>IF(AU241="","",VLOOKUP(AU241,'シフト記号表（勤務時間帯）'!$C$6:$K$35,9,FALSE))</f>
        <v/>
      </c>
      <c r="AV242" s="463" t="str">
        <f>IF(AV241="","",VLOOKUP(AV241,'シフト記号表（勤務時間帯）'!$C$6:$K$35,9,FALSE))</f>
        <v/>
      </c>
      <c r="AW242" s="463" t="str">
        <f>IF(AW241="","",VLOOKUP(AW241,'シフト記号表（勤務時間帯）'!$C$6:$K$35,9,FALSE))</f>
        <v/>
      </c>
      <c r="AX242" s="1139">
        <f>IF($BB$3="４週",SUM(S242:AT242),IF($BB$3="暦月",SUM(S242:AW242),""))</f>
        <v>0</v>
      </c>
      <c r="AY242" s="1140"/>
      <c r="AZ242" s="1141">
        <f>IF($BB$3="４週",AX242/4,IF($BB$3="暦月",'【標準様式1】勤務形態一覧（100名）'!AX242/('【標準様式1】勤務形態一覧（100名）'!$BB$8/7),""))</f>
        <v>0</v>
      </c>
      <c r="BA242" s="1142"/>
      <c r="BB242" s="1132"/>
      <c r="BC242" s="1093"/>
      <c r="BD242" s="1093"/>
      <c r="BE242" s="1093"/>
      <c r="BF242" s="1094"/>
    </row>
    <row r="243" spans="2:58" ht="20.25" customHeight="1" x14ac:dyDescent="0.3">
      <c r="B243" s="1176"/>
      <c r="C243" s="1184"/>
      <c r="D243" s="1185"/>
      <c r="E243" s="1186"/>
      <c r="F243" s="515">
        <f>C241</f>
        <v>0</v>
      </c>
      <c r="G243" s="1084"/>
      <c r="H243" s="1088"/>
      <c r="I243" s="1086"/>
      <c r="J243" s="1086"/>
      <c r="K243" s="1087"/>
      <c r="L243" s="1095"/>
      <c r="M243" s="1096"/>
      <c r="N243" s="1096"/>
      <c r="O243" s="1097"/>
      <c r="P243" s="1173" t="s">
        <v>217</v>
      </c>
      <c r="Q243" s="1174"/>
      <c r="R243" s="1175"/>
      <c r="S243" s="466" t="str">
        <f>IF(S241="","",VLOOKUP(S241,'シフト記号表（勤務時間帯）'!$C$6:$U$35,19,FALSE))</f>
        <v/>
      </c>
      <c r="T243" s="467" t="str">
        <f>IF(T241="","",VLOOKUP(T241,'シフト記号表（勤務時間帯）'!$C$6:$U$35,19,FALSE))</f>
        <v/>
      </c>
      <c r="U243" s="467" t="str">
        <f>IF(U241="","",VLOOKUP(U241,'シフト記号表（勤務時間帯）'!$C$6:$U$35,19,FALSE))</f>
        <v/>
      </c>
      <c r="V243" s="467" t="str">
        <f>IF(V241="","",VLOOKUP(V241,'シフト記号表（勤務時間帯）'!$C$6:$U$35,19,FALSE))</f>
        <v/>
      </c>
      <c r="W243" s="467" t="str">
        <f>IF(W241="","",VLOOKUP(W241,'シフト記号表（勤務時間帯）'!$C$6:$U$35,19,FALSE))</f>
        <v/>
      </c>
      <c r="X243" s="467" t="str">
        <f>IF(X241="","",VLOOKUP(X241,'シフト記号表（勤務時間帯）'!$C$6:$U$35,19,FALSE))</f>
        <v/>
      </c>
      <c r="Y243" s="468" t="str">
        <f>IF(Y241="","",VLOOKUP(Y241,'シフト記号表（勤務時間帯）'!$C$6:$U$35,19,FALSE))</f>
        <v/>
      </c>
      <c r="Z243" s="466" t="str">
        <f>IF(Z241="","",VLOOKUP(Z241,'シフト記号表（勤務時間帯）'!$C$6:$U$35,19,FALSE))</f>
        <v/>
      </c>
      <c r="AA243" s="467" t="str">
        <f>IF(AA241="","",VLOOKUP(AA241,'シフト記号表（勤務時間帯）'!$C$6:$U$35,19,FALSE))</f>
        <v/>
      </c>
      <c r="AB243" s="467" t="str">
        <f>IF(AB241="","",VLOOKUP(AB241,'シフト記号表（勤務時間帯）'!$C$6:$U$35,19,FALSE))</f>
        <v/>
      </c>
      <c r="AC243" s="467" t="str">
        <f>IF(AC241="","",VLOOKUP(AC241,'シフト記号表（勤務時間帯）'!$C$6:$U$35,19,FALSE))</f>
        <v/>
      </c>
      <c r="AD243" s="467" t="str">
        <f>IF(AD241="","",VLOOKUP(AD241,'シフト記号表（勤務時間帯）'!$C$6:$U$35,19,FALSE))</f>
        <v/>
      </c>
      <c r="AE243" s="467" t="str">
        <f>IF(AE241="","",VLOOKUP(AE241,'シフト記号表（勤務時間帯）'!$C$6:$U$35,19,FALSE))</f>
        <v/>
      </c>
      <c r="AF243" s="468" t="str">
        <f>IF(AF241="","",VLOOKUP(AF241,'シフト記号表（勤務時間帯）'!$C$6:$U$35,19,FALSE))</f>
        <v/>
      </c>
      <c r="AG243" s="466" t="str">
        <f>IF(AG241="","",VLOOKUP(AG241,'シフト記号表（勤務時間帯）'!$C$6:$U$35,19,FALSE))</f>
        <v/>
      </c>
      <c r="AH243" s="467" t="str">
        <f>IF(AH241="","",VLOOKUP(AH241,'シフト記号表（勤務時間帯）'!$C$6:$U$35,19,FALSE))</f>
        <v/>
      </c>
      <c r="AI243" s="467" t="str">
        <f>IF(AI241="","",VLOOKUP(AI241,'シフト記号表（勤務時間帯）'!$C$6:$U$35,19,FALSE))</f>
        <v/>
      </c>
      <c r="AJ243" s="467" t="str">
        <f>IF(AJ241="","",VLOOKUP(AJ241,'シフト記号表（勤務時間帯）'!$C$6:$U$35,19,FALSE))</f>
        <v/>
      </c>
      <c r="AK243" s="467" t="str">
        <f>IF(AK241="","",VLOOKUP(AK241,'シフト記号表（勤務時間帯）'!$C$6:$U$35,19,FALSE))</f>
        <v/>
      </c>
      <c r="AL243" s="467" t="str">
        <f>IF(AL241="","",VLOOKUP(AL241,'シフト記号表（勤務時間帯）'!$C$6:$U$35,19,FALSE))</f>
        <v/>
      </c>
      <c r="AM243" s="468" t="str">
        <f>IF(AM241="","",VLOOKUP(AM241,'シフト記号表（勤務時間帯）'!$C$6:$U$35,19,FALSE))</f>
        <v/>
      </c>
      <c r="AN243" s="466" t="str">
        <f>IF(AN241="","",VLOOKUP(AN241,'シフト記号表（勤務時間帯）'!$C$6:$U$35,19,FALSE))</f>
        <v/>
      </c>
      <c r="AO243" s="467" t="str">
        <f>IF(AO241="","",VLOOKUP(AO241,'シフト記号表（勤務時間帯）'!$C$6:$U$35,19,FALSE))</f>
        <v/>
      </c>
      <c r="AP243" s="467" t="str">
        <f>IF(AP241="","",VLOOKUP(AP241,'シフト記号表（勤務時間帯）'!$C$6:$U$35,19,FALSE))</f>
        <v/>
      </c>
      <c r="AQ243" s="467" t="str">
        <f>IF(AQ241="","",VLOOKUP(AQ241,'シフト記号表（勤務時間帯）'!$C$6:$U$35,19,FALSE))</f>
        <v/>
      </c>
      <c r="AR243" s="467" t="str">
        <f>IF(AR241="","",VLOOKUP(AR241,'シフト記号表（勤務時間帯）'!$C$6:$U$35,19,FALSE))</f>
        <v/>
      </c>
      <c r="AS243" s="467" t="str">
        <f>IF(AS241="","",VLOOKUP(AS241,'シフト記号表（勤務時間帯）'!$C$6:$U$35,19,FALSE))</f>
        <v/>
      </c>
      <c r="AT243" s="468" t="str">
        <f>IF(AT241="","",VLOOKUP(AT241,'シフト記号表（勤務時間帯）'!$C$6:$U$35,19,FALSE))</f>
        <v/>
      </c>
      <c r="AU243" s="466" t="str">
        <f>IF(AU241="","",VLOOKUP(AU241,'シフト記号表（勤務時間帯）'!$C$6:$U$35,19,FALSE))</f>
        <v/>
      </c>
      <c r="AV243" s="467" t="str">
        <f>IF(AV241="","",VLOOKUP(AV241,'シフト記号表（勤務時間帯）'!$C$6:$U$35,19,FALSE))</f>
        <v/>
      </c>
      <c r="AW243" s="467" t="str">
        <f>IF(AW241="","",VLOOKUP(AW241,'シフト記号表（勤務時間帯）'!$C$6:$U$35,19,FALSE))</f>
        <v/>
      </c>
      <c r="AX243" s="1146">
        <f>IF($BB$3="４週",SUM(S243:AT243),IF($BB$3="暦月",SUM(S243:AW243),""))</f>
        <v>0</v>
      </c>
      <c r="AY243" s="1147"/>
      <c r="AZ243" s="1148">
        <f>IF($BB$3="４週",AX243/4,IF($BB$3="暦月",'【標準様式1】勤務形態一覧（100名）'!AX243/('【標準様式1】勤務形態一覧（100名）'!$BB$8/7),""))</f>
        <v>0</v>
      </c>
      <c r="BA243" s="1149"/>
      <c r="BB243" s="1192"/>
      <c r="BC243" s="1096"/>
      <c r="BD243" s="1096"/>
      <c r="BE243" s="1096"/>
      <c r="BF243" s="1097"/>
    </row>
    <row r="244" spans="2:58" ht="20.25" customHeight="1" x14ac:dyDescent="0.3">
      <c r="B244" s="1176">
        <f>B241+1</f>
        <v>75</v>
      </c>
      <c r="C244" s="1178"/>
      <c r="D244" s="1179"/>
      <c r="E244" s="1180"/>
      <c r="F244" s="469"/>
      <c r="G244" s="1082"/>
      <c r="H244" s="1085"/>
      <c r="I244" s="1086"/>
      <c r="J244" s="1086"/>
      <c r="K244" s="1087"/>
      <c r="L244" s="1089"/>
      <c r="M244" s="1090"/>
      <c r="N244" s="1090"/>
      <c r="O244" s="1091"/>
      <c r="P244" s="1098" t="s">
        <v>215</v>
      </c>
      <c r="Q244" s="1099"/>
      <c r="R244" s="1100"/>
      <c r="S244" s="512"/>
      <c r="T244" s="513"/>
      <c r="U244" s="513"/>
      <c r="V244" s="513"/>
      <c r="W244" s="513"/>
      <c r="X244" s="513"/>
      <c r="Y244" s="514"/>
      <c r="Z244" s="512"/>
      <c r="AA244" s="513"/>
      <c r="AB244" s="513"/>
      <c r="AC244" s="513"/>
      <c r="AD244" s="513"/>
      <c r="AE244" s="513"/>
      <c r="AF244" s="514"/>
      <c r="AG244" s="512"/>
      <c r="AH244" s="513"/>
      <c r="AI244" s="513"/>
      <c r="AJ244" s="513"/>
      <c r="AK244" s="513"/>
      <c r="AL244" s="513"/>
      <c r="AM244" s="514"/>
      <c r="AN244" s="512"/>
      <c r="AO244" s="513"/>
      <c r="AP244" s="513"/>
      <c r="AQ244" s="513"/>
      <c r="AR244" s="513"/>
      <c r="AS244" s="513"/>
      <c r="AT244" s="514"/>
      <c r="AU244" s="512"/>
      <c r="AV244" s="513"/>
      <c r="AW244" s="513"/>
      <c r="AX244" s="1295"/>
      <c r="AY244" s="1296"/>
      <c r="AZ244" s="1297"/>
      <c r="BA244" s="1298"/>
      <c r="BB244" s="1131"/>
      <c r="BC244" s="1090"/>
      <c r="BD244" s="1090"/>
      <c r="BE244" s="1090"/>
      <c r="BF244" s="1091"/>
    </row>
    <row r="245" spans="2:58" ht="20.25" customHeight="1" x14ac:dyDescent="0.3">
      <c r="B245" s="1176"/>
      <c r="C245" s="1181"/>
      <c r="D245" s="1182"/>
      <c r="E245" s="1183"/>
      <c r="F245" s="461"/>
      <c r="G245" s="1083"/>
      <c r="H245" s="1088"/>
      <c r="I245" s="1086"/>
      <c r="J245" s="1086"/>
      <c r="K245" s="1087"/>
      <c r="L245" s="1092"/>
      <c r="M245" s="1093"/>
      <c r="N245" s="1093"/>
      <c r="O245" s="1094"/>
      <c r="P245" s="1136" t="s">
        <v>216</v>
      </c>
      <c r="Q245" s="1137"/>
      <c r="R245" s="1138"/>
      <c r="S245" s="462" t="str">
        <f>IF(S244="","",VLOOKUP(S244,'シフト記号表（勤務時間帯）'!$C$6:$K$35,9,FALSE))</f>
        <v/>
      </c>
      <c r="T245" s="463" t="str">
        <f>IF(T244="","",VLOOKUP(T244,'シフト記号表（勤務時間帯）'!$C$6:$K$35,9,FALSE))</f>
        <v/>
      </c>
      <c r="U245" s="463" t="str">
        <f>IF(U244="","",VLOOKUP(U244,'シフト記号表（勤務時間帯）'!$C$6:$K$35,9,FALSE))</f>
        <v/>
      </c>
      <c r="V245" s="463" t="str">
        <f>IF(V244="","",VLOOKUP(V244,'シフト記号表（勤務時間帯）'!$C$6:$K$35,9,FALSE))</f>
        <v/>
      </c>
      <c r="W245" s="463" t="str">
        <f>IF(W244="","",VLOOKUP(W244,'シフト記号表（勤務時間帯）'!$C$6:$K$35,9,FALSE))</f>
        <v/>
      </c>
      <c r="X245" s="463" t="str">
        <f>IF(X244="","",VLOOKUP(X244,'シフト記号表（勤務時間帯）'!$C$6:$K$35,9,FALSE))</f>
        <v/>
      </c>
      <c r="Y245" s="464" t="str">
        <f>IF(Y244="","",VLOOKUP(Y244,'シフト記号表（勤務時間帯）'!$C$6:$K$35,9,FALSE))</f>
        <v/>
      </c>
      <c r="Z245" s="462" t="str">
        <f>IF(Z244="","",VLOOKUP(Z244,'シフト記号表（勤務時間帯）'!$C$6:$K$35,9,FALSE))</f>
        <v/>
      </c>
      <c r="AA245" s="463" t="str">
        <f>IF(AA244="","",VLOOKUP(AA244,'シフト記号表（勤務時間帯）'!$C$6:$K$35,9,FALSE))</f>
        <v/>
      </c>
      <c r="AB245" s="463" t="str">
        <f>IF(AB244="","",VLOOKUP(AB244,'シフト記号表（勤務時間帯）'!$C$6:$K$35,9,FALSE))</f>
        <v/>
      </c>
      <c r="AC245" s="463" t="str">
        <f>IF(AC244="","",VLOOKUP(AC244,'シフト記号表（勤務時間帯）'!$C$6:$K$35,9,FALSE))</f>
        <v/>
      </c>
      <c r="AD245" s="463" t="str">
        <f>IF(AD244="","",VLOOKUP(AD244,'シフト記号表（勤務時間帯）'!$C$6:$K$35,9,FALSE))</f>
        <v/>
      </c>
      <c r="AE245" s="463" t="str">
        <f>IF(AE244="","",VLOOKUP(AE244,'シフト記号表（勤務時間帯）'!$C$6:$K$35,9,FALSE))</f>
        <v/>
      </c>
      <c r="AF245" s="464" t="str">
        <f>IF(AF244="","",VLOOKUP(AF244,'シフト記号表（勤務時間帯）'!$C$6:$K$35,9,FALSE))</f>
        <v/>
      </c>
      <c r="AG245" s="462" t="str">
        <f>IF(AG244="","",VLOOKUP(AG244,'シフト記号表（勤務時間帯）'!$C$6:$K$35,9,FALSE))</f>
        <v/>
      </c>
      <c r="AH245" s="463" t="str">
        <f>IF(AH244="","",VLOOKUP(AH244,'シフト記号表（勤務時間帯）'!$C$6:$K$35,9,FALSE))</f>
        <v/>
      </c>
      <c r="AI245" s="463" t="str">
        <f>IF(AI244="","",VLOOKUP(AI244,'シフト記号表（勤務時間帯）'!$C$6:$K$35,9,FALSE))</f>
        <v/>
      </c>
      <c r="AJ245" s="463" t="str">
        <f>IF(AJ244="","",VLOOKUP(AJ244,'シフト記号表（勤務時間帯）'!$C$6:$K$35,9,FALSE))</f>
        <v/>
      </c>
      <c r="AK245" s="463" t="str">
        <f>IF(AK244="","",VLOOKUP(AK244,'シフト記号表（勤務時間帯）'!$C$6:$K$35,9,FALSE))</f>
        <v/>
      </c>
      <c r="AL245" s="463" t="str">
        <f>IF(AL244="","",VLOOKUP(AL244,'シフト記号表（勤務時間帯）'!$C$6:$K$35,9,FALSE))</f>
        <v/>
      </c>
      <c r="AM245" s="464" t="str">
        <f>IF(AM244="","",VLOOKUP(AM244,'シフト記号表（勤務時間帯）'!$C$6:$K$35,9,FALSE))</f>
        <v/>
      </c>
      <c r="AN245" s="462" t="str">
        <f>IF(AN244="","",VLOOKUP(AN244,'シフト記号表（勤務時間帯）'!$C$6:$K$35,9,FALSE))</f>
        <v/>
      </c>
      <c r="AO245" s="463" t="str">
        <f>IF(AO244="","",VLOOKUP(AO244,'シフト記号表（勤務時間帯）'!$C$6:$K$35,9,FALSE))</f>
        <v/>
      </c>
      <c r="AP245" s="463" t="str">
        <f>IF(AP244="","",VLOOKUP(AP244,'シフト記号表（勤務時間帯）'!$C$6:$K$35,9,FALSE))</f>
        <v/>
      </c>
      <c r="AQ245" s="463" t="str">
        <f>IF(AQ244="","",VLOOKUP(AQ244,'シフト記号表（勤務時間帯）'!$C$6:$K$35,9,FALSE))</f>
        <v/>
      </c>
      <c r="AR245" s="463" t="str">
        <f>IF(AR244="","",VLOOKUP(AR244,'シフト記号表（勤務時間帯）'!$C$6:$K$35,9,FALSE))</f>
        <v/>
      </c>
      <c r="AS245" s="463" t="str">
        <f>IF(AS244="","",VLOOKUP(AS244,'シフト記号表（勤務時間帯）'!$C$6:$K$35,9,FALSE))</f>
        <v/>
      </c>
      <c r="AT245" s="464" t="str">
        <f>IF(AT244="","",VLOOKUP(AT244,'シフト記号表（勤務時間帯）'!$C$6:$K$35,9,FALSE))</f>
        <v/>
      </c>
      <c r="AU245" s="462" t="str">
        <f>IF(AU244="","",VLOOKUP(AU244,'シフト記号表（勤務時間帯）'!$C$6:$K$35,9,FALSE))</f>
        <v/>
      </c>
      <c r="AV245" s="463" t="str">
        <f>IF(AV244="","",VLOOKUP(AV244,'シフト記号表（勤務時間帯）'!$C$6:$K$35,9,FALSE))</f>
        <v/>
      </c>
      <c r="AW245" s="463" t="str">
        <f>IF(AW244="","",VLOOKUP(AW244,'シフト記号表（勤務時間帯）'!$C$6:$K$35,9,FALSE))</f>
        <v/>
      </c>
      <c r="AX245" s="1139">
        <f>IF($BB$3="４週",SUM(S245:AT245),IF($BB$3="暦月",SUM(S245:AW245),""))</f>
        <v>0</v>
      </c>
      <c r="AY245" s="1140"/>
      <c r="AZ245" s="1141">
        <f>IF($BB$3="４週",AX245/4,IF($BB$3="暦月",'【標準様式1】勤務形態一覧（100名）'!AX245/('【標準様式1】勤務形態一覧（100名）'!$BB$8/7),""))</f>
        <v>0</v>
      </c>
      <c r="BA245" s="1142"/>
      <c r="BB245" s="1132"/>
      <c r="BC245" s="1093"/>
      <c r="BD245" s="1093"/>
      <c r="BE245" s="1093"/>
      <c r="BF245" s="1094"/>
    </row>
    <row r="246" spans="2:58" ht="20.25" customHeight="1" x14ac:dyDescent="0.3">
      <c r="B246" s="1176"/>
      <c r="C246" s="1184"/>
      <c r="D246" s="1185"/>
      <c r="E246" s="1186"/>
      <c r="F246" s="515">
        <f>C244</f>
        <v>0</v>
      </c>
      <c r="G246" s="1084"/>
      <c r="H246" s="1088"/>
      <c r="I246" s="1086"/>
      <c r="J246" s="1086"/>
      <c r="K246" s="1087"/>
      <c r="L246" s="1095"/>
      <c r="M246" s="1096"/>
      <c r="N246" s="1096"/>
      <c r="O246" s="1097"/>
      <c r="P246" s="1173" t="s">
        <v>217</v>
      </c>
      <c r="Q246" s="1174"/>
      <c r="R246" s="1175"/>
      <c r="S246" s="466" t="str">
        <f>IF(S244="","",VLOOKUP(S244,'シフト記号表（勤務時間帯）'!$C$6:$U$35,19,FALSE))</f>
        <v/>
      </c>
      <c r="T246" s="467" t="str">
        <f>IF(T244="","",VLOOKUP(T244,'シフト記号表（勤務時間帯）'!$C$6:$U$35,19,FALSE))</f>
        <v/>
      </c>
      <c r="U246" s="467" t="str">
        <f>IF(U244="","",VLOOKUP(U244,'シフト記号表（勤務時間帯）'!$C$6:$U$35,19,FALSE))</f>
        <v/>
      </c>
      <c r="V246" s="467" t="str">
        <f>IF(V244="","",VLOOKUP(V244,'シフト記号表（勤務時間帯）'!$C$6:$U$35,19,FALSE))</f>
        <v/>
      </c>
      <c r="W246" s="467" t="str">
        <f>IF(W244="","",VLOOKUP(W244,'シフト記号表（勤務時間帯）'!$C$6:$U$35,19,FALSE))</f>
        <v/>
      </c>
      <c r="X246" s="467" t="str">
        <f>IF(X244="","",VLOOKUP(X244,'シフト記号表（勤務時間帯）'!$C$6:$U$35,19,FALSE))</f>
        <v/>
      </c>
      <c r="Y246" s="468" t="str">
        <f>IF(Y244="","",VLOOKUP(Y244,'シフト記号表（勤務時間帯）'!$C$6:$U$35,19,FALSE))</f>
        <v/>
      </c>
      <c r="Z246" s="466" t="str">
        <f>IF(Z244="","",VLOOKUP(Z244,'シフト記号表（勤務時間帯）'!$C$6:$U$35,19,FALSE))</f>
        <v/>
      </c>
      <c r="AA246" s="467" t="str">
        <f>IF(AA244="","",VLOOKUP(AA244,'シフト記号表（勤務時間帯）'!$C$6:$U$35,19,FALSE))</f>
        <v/>
      </c>
      <c r="AB246" s="467" t="str">
        <f>IF(AB244="","",VLOOKUP(AB244,'シフト記号表（勤務時間帯）'!$C$6:$U$35,19,FALSE))</f>
        <v/>
      </c>
      <c r="AC246" s="467" t="str">
        <f>IF(AC244="","",VLOOKUP(AC244,'シフト記号表（勤務時間帯）'!$C$6:$U$35,19,FALSE))</f>
        <v/>
      </c>
      <c r="AD246" s="467" t="str">
        <f>IF(AD244="","",VLOOKUP(AD244,'シフト記号表（勤務時間帯）'!$C$6:$U$35,19,FALSE))</f>
        <v/>
      </c>
      <c r="AE246" s="467" t="str">
        <f>IF(AE244="","",VLOOKUP(AE244,'シフト記号表（勤務時間帯）'!$C$6:$U$35,19,FALSE))</f>
        <v/>
      </c>
      <c r="AF246" s="468" t="str">
        <f>IF(AF244="","",VLOOKUP(AF244,'シフト記号表（勤務時間帯）'!$C$6:$U$35,19,FALSE))</f>
        <v/>
      </c>
      <c r="AG246" s="466" t="str">
        <f>IF(AG244="","",VLOOKUP(AG244,'シフト記号表（勤務時間帯）'!$C$6:$U$35,19,FALSE))</f>
        <v/>
      </c>
      <c r="AH246" s="467" t="str">
        <f>IF(AH244="","",VLOOKUP(AH244,'シフト記号表（勤務時間帯）'!$C$6:$U$35,19,FALSE))</f>
        <v/>
      </c>
      <c r="AI246" s="467" t="str">
        <f>IF(AI244="","",VLOOKUP(AI244,'シフト記号表（勤務時間帯）'!$C$6:$U$35,19,FALSE))</f>
        <v/>
      </c>
      <c r="AJ246" s="467" t="str">
        <f>IF(AJ244="","",VLOOKUP(AJ244,'シフト記号表（勤務時間帯）'!$C$6:$U$35,19,FALSE))</f>
        <v/>
      </c>
      <c r="AK246" s="467" t="str">
        <f>IF(AK244="","",VLOOKUP(AK244,'シフト記号表（勤務時間帯）'!$C$6:$U$35,19,FALSE))</f>
        <v/>
      </c>
      <c r="AL246" s="467" t="str">
        <f>IF(AL244="","",VLOOKUP(AL244,'シフト記号表（勤務時間帯）'!$C$6:$U$35,19,FALSE))</f>
        <v/>
      </c>
      <c r="AM246" s="468" t="str">
        <f>IF(AM244="","",VLOOKUP(AM244,'シフト記号表（勤務時間帯）'!$C$6:$U$35,19,FALSE))</f>
        <v/>
      </c>
      <c r="AN246" s="466" t="str">
        <f>IF(AN244="","",VLOOKUP(AN244,'シフト記号表（勤務時間帯）'!$C$6:$U$35,19,FALSE))</f>
        <v/>
      </c>
      <c r="AO246" s="467" t="str">
        <f>IF(AO244="","",VLOOKUP(AO244,'シフト記号表（勤務時間帯）'!$C$6:$U$35,19,FALSE))</f>
        <v/>
      </c>
      <c r="AP246" s="467" t="str">
        <f>IF(AP244="","",VLOOKUP(AP244,'シフト記号表（勤務時間帯）'!$C$6:$U$35,19,FALSE))</f>
        <v/>
      </c>
      <c r="AQ246" s="467" t="str">
        <f>IF(AQ244="","",VLOOKUP(AQ244,'シフト記号表（勤務時間帯）'!$C$6:$U$35,19,FALSE))</f>
        <v/>
      </c>
      <c r="AR246" s="467" t="str">
        <f>IF(AR244="","",VLOOKUP(AR244,'シフト記号表（勤務時間帯）'!$C$6:$U$35,19,FALSE))</f>
        <v/>
      </c>
      <c r="AS246" s="467" t="str">
        <f>IF(AS244="","",VLOOKUP(AS244,'シフト記号表（勤務時間帯）'!$C$6:$U$35,19,FALSE))</f>
        <v/>
      </c>
      <c r="AT246" s="468" t="str">
        <f>IF(AT244="","",VLOOKUP(AT244,'シフト記号表（勤務時間帯）'!$C$6:$U$35,19,FALSE))</f>
        <v/>
      </c>
      <c r="AU246" s="466" t="str">
        <f>IF(AU244="","",VLOOKUP(AU244,'シフト記号表（勤務時間帯）'!$C$6:$U$35,19,FALSE))</f>
        <v/>
      </c>
      <c r="AV246" s="467" t="str">
        <f>IF(AV244="","",VLOOKUP(AV244,'シフト記号表（勤務時間帯）'!$C$6:$U$35,19,FALSE))</f>
        <v/>
      </c>
      <c r="AW246" s="467" t="str">
        <f>IF(AW244="","",VLOOKUP(AW244,'シフト記号表（勤務時間帯）'!$C$6:$U$35,19,FALSE))</f>
        <v/>
      </c>
      <c r="AX246" s="1146">
        <f>IF($BB$3="４週",SUM(S246:AT246),IF($BB$3="暦月",SUM(S246:AW246),""))</f>
        <v>0</v>
      </c>
      <c r="AY246" s="1147"/>
      <c r="AZ246" s="1148">
        <f>IF($BB$3="４週",AX246/4,IF($BB$3="暦月",'【標準様式1】勤務形態一覧（100名）'!AX246/('【標準様式1】勤務形態一覧（100名）'!$BB$8/7),""))</f>
        <v>0</v>
      </c>
      <c r="BA246" s="1149"/>
      <c r="BB246" s="1192"/>
      <c r="BC246" s="1096"/>
      <c r="BD246" s="1096"/>
      <c r="BE246" s="1096"/>
      <c r="BF246" s="1097"/>
    </row>
    <row r="247" spans="2:58" ht="20.25" customHeight="1" x14ac:dyDescent="0.3">
      <c r="B247" s="1176">
        <f>B244+1</f>
        <v>76</v>
      </c>
      <c r="C247" s="1178"/>
      <c r="D247" s="1179"/>
      <c r="E247" s="1180"/>
      <c r="F247" s="469"/>
      <c r="G247" s="1082"/>
      <c r="H247" s="1085"/>
      <c r="I247" s="1086"/>
      <c r="J247" s="1086"/>
      <c r="K247" s="1087"/>
      <c r="L247" s="1089"/>
      <c r="M247" s="1090"/>
      <c r="N247" s="1090"/>
      <c r="O247" s="1091"/>
      <c r="P247" s="1098" t="s">
        <v>215</v>
      </c>
      <c r="Q247" s="1099"/>
      <c r="R247" s="1100"/>
      <c r="S247" s="512"/>
      <c r="T247" s="513"/>
      <c r="U247" s="513"/>
      <c r="V247" s="513"/>
      <c r="W247" s="513"/>
      <c r="X247" s="513"/>
      <c r="Y247" s="514"/>
      <c r="Z247" s="512"/>
      <c r="AA247" s="513"/>
      <c r="AB247" s="513"/>
      <c r="AC247" s="513"/>
      <c r="AD247" s="513"/>
      <c r="AE247" s="513"/>
      <c r="AF247" s="514"/>
      <c r="AG247" s="512"/>
      <c r="AH247" s="513"/>
      <c r="AI247" s="513"/>
      <c r="AJ247" s="513"/>
      <c r="AK247" s="513"/>
      <c r="AL247" s="513"/>
      <c r="AM247" s="514"/>
      <c r="AN247" s="512"/>
      <c r="AO247" s="513"/>
      <c r="AP247" s="513"/>
      <c r="AQ247" s="513"/>
      <c r="AR247" s="513"/>
      <c r="AS247" s="513"/>
      <c r="AT247" s="514"/>
      <c r="AU247" s="512"/>
      <c r="AV247" s="513"/>
      <c r="AW247" s="513"/>
      <c r="AX247" s="1295"/>
      <c r="AY247" s="1296"/>
      <c r="AZ247" s="1297"/>
      <c r="BA247" s="1298"/>
      <c r="BB247" s="1131"/>
      <c r="BC247" s="1090"/>
      <c r="BD247" s="1090"/>
      <c r="BE247" s="1090"/>
      <c r="BF247" s="1091"/>
    </row>
    <row r="248" spans="2:58" ht="20.25" customHeight="1" x14ac:dyDescent="0.3">
      <c r="B248" s="1176"/>
      <c r="C248" s="1181"/>
      <c r="D248" s="1182"/>
      <c r="E248" s="1183"/>
      <c r="F248" s="461"/>
      <c r="G248" s="1083"/>
      <c r="H248" s="1088"/>
      <c r="I248" s="1086"/>
      <c r="J248" s="1086"/>
      <c r="K248" s="1087"/>
      <c r="L248" s="1092"/>
      <c r="M248" s="1093"/>
      <c r="N248" s="1093"/>
      <c r="O248" s="1094"/>
      <c r="P248" s="1136" t="s">
        <v>216</v>
      </c>
      <c r="Q248" s="1137"/>
      <c r="R248" s="1138"/>
      <c r="S248" s="462" t="str">
        <f>IF(S247="","",VLOOKUP(S247,'シフト記号表（勤務時間帯）'!$C$6:$K$35,9,FALSE))</f>
        <v/>
      </c>
      <c r="T248" s="463" t="str">
        <f>IF(T247="","",VLOOKUP(T247,'シフト記号表（勤務時間帯）'!$C$6:$K$35,9,FALSE))</f>
        <v/>
      </c>
      <c r="U248" s="463" t="str">
        <f>IF(U247="","",VLOOKUP(U247,'シフト記号表（勤務時間帯）'!$C$6:$K$35,9,FALSE))</f>
        <v/>
      </c>
      <c r="V248" s="463" t="str">
        <f>IF(V247="","",VLOOKUP(V247,'シフト記号表（勤務時間帯）'!$C$6:$K$35,9,FALSE))</f>
        <v/>
      </c>
      <c r="W248" s="463" t="str">
        <f>IF(W247="","",VLOOKUP(W247,'シフト記号表（勤務時間帯）'!$C$6:$K$35,9,FALSE))</f>
        <v/>
      </c>
      <c r="X248" s="463" t="str">
        <f>IF(X247="","",VLOOKUP(X247,'シフト記号表（勤務時間帯）'!$C$6:$K$35,9,FALSE))</f>
        <v/>
      </c>
      <c r="Y248" s="464" t="str">
        <f>IF(Y247="","",VLOOKUP(Y247,'シフト記号表（勤務時間帯）'!$C$6:$K$35,9,FALSE))</f>
        <v/>
      </c>
      <c r="Z248" s="462" t="str">
        <f>IF(Z247="","",VLOOKUP(Z247,'シフト記号表（勤務時間帯）'!$C$6:$K$35,9,FALSE))</f>
        <v/>
      </c>
      <c r="AA248" s="463" t="str">
        <f>IF(AA247="","",VLOOKUP(AA247,'シフト記号表（勤務時間帯）'!$C$6:$K$35,9,FALSE))</f>
        <v/>
      </c>
      <c r="AB248" s="463" t="str">
        <f>IF(AB247="","",VLOOKUP(AB247,'シフト記号表（勤務時間帯）'!$C$6:$K$35,9,FALSE))</f>
        <v/>
      </c>
      <c r="AC248" s="463" t="str">
        <f>IF(AC247="","",VLOOKUP(AC247,'シフト記号表（勤務時間帯）'!$C$6:$K$35,9,FALSE))</f>
        <v/>
      </c>
      <c r="AD248" s="463" t="str">
        <f>IF(AD247="","",VLOOKUP(AD247,'シフト記号表（勤務時間帯）'!$C$6:$K$35,9,FALSE))</f>
        <v/>
      </c>
      <c r="AE248" s="463" t="str">
        <f>IF(AE247="","",VLOOKUP(AE247,'シフト記号表（勤務時間帯）'!$C$6:$K$35,9,FALSE))</f>
        <v/>
      </c>
      <c r="AF248" s="464" t="str">
        <f>IF(AF247="","",VLOOKUP(AF247,'シフト記号表（勤務時間帯）'!$C$6:$K$35,9,FALSE))</f>
        <v/>
      </c>
      <c r="AG248" s="462" t="str">
        <f>IF(AG247="","",VLOOKUP(AG247,'シフト記号表（勤務時間帯）'!$C$6:$K$35,9,FALSE))</f>
        <v/>
      </c>
      <c r="AH248" s="463" t="str">
        <f>IF(AH247="","",VLOOKUP(AH247,'シフト記号表（勤務時間帯）'!$C$6:$K$35,9,FALSE))</f>
        <v/>
      </c>
      <c r="AI248" s="463" t="str">
        <f>IF(AI247="","",VLOOKUP(AI247,'シフト記号表（勤務時間帯）'!$C$6:$K$35,9,FALSE))</f>
        <v/>
      </c>
      <c r="AJ248" s="463" t="str">
        <f>IF(AJ247="","",VLOOKUP(AJ247,'シフト記号表（勤務時間帯）'!$C$6:$K$35,9,FALSE))</f>
        <v/>
      </c>
      <c r="AK248" s="463" t="str">
        <f>IF(AK247="","",VLOOKUP(AK247,'シフト記号表（勤務時間帯）'!$C$6:$K$35,9,FALSE))</f>
        <v/>
      </c>
      <c r="AL248" s="463" t="str">
        <f>IF(AL247="","",VLOOKUP(AL247,'シフト記号表（勤務時間帯）'!$C$6:$K$35,9,FALSE))</f>
        <v/>
      </c>
      <c r="AM248" s="464" t="str">
        <f>IF(AM247="","",VLOOKUP(AM247,'シフト記号表（勤務時間帯）'!$C$6:$K$35,9,FALSE))</f>
        <v/>
      </c>
      <c r="AN248" s="462" t="str">
        <f>IF(AN247="","",VLOOKUP(AN247,'シフト記号表（勤務時間帯）'!$C$6:$K$35,9,FALSE))</f>
        <v/>
      </c>
      <c r="AO248" s="463" t="str">
        <f>IF(AO247="","",VLOOKUP(AO247,'シフト記号表（勤務時間帯）'!$C$6:$K$35,9,FALSE))</f>
        <v/>
      </c>
      <c r="AP248" s="463" t="str">
        <f>IF(AP247="","",VLOOKUP(AP247,'シフト記号表（勤務時間帯）'!$C$6:$K$35,9,FALSE))</f>
        <v/>
      </c>
      <c r="AQ248" s="463" t="str">
        <f>IF(AQ247="","",VLOOKUP(AQ247,'シフト記号表（勤務時間帯）'!$C$6:$K$35,9,FALSE))</f>
        <v/>
      </c>
      <c r="AR248" s="463" t="str">
        <f>IF(AR247="","",VLOOKUP(AR247,'シフト記号表（勤務時間帯）'!$C$6:$K$35,9,FALSE))</f>
        <v/>
      </c>
      <c r="AS248" s="463" t="str">
        <f>IF(AS247="","",VLOOKUP(AS247,'シフト記号表（勤務時間帯）'!$C$6:$K$35,9,FALSE))</f>
        <v/>
      </c>
      <c r="AT248" s="464" t="str">
        <f>IF(AT247="","",VLOOKUP(AT247,'シフト記号表（勤務時間帯）'!$C$6:$K$35,9,FALSE))</f>
        <v/>
      </c>
      <c r="AU248" s="462" t="str">
        <f>IF(AU247="","",VLOOKUP(AU247,'シフト記号表（勤務時間帯）'!$C$6:$K$35,9,FALSE))</f>
        <v/>
      </c>
      <c r="AV248" s="463" t="str">
        <f>IF(AV247="","",VLOOKUP(AV247,'シフト記号表（勤務時間帯）'!$C$6:$K$35,9,FALSE))</f>
        <v/>
      </c>
      <c r="AW248" s="463" t="str">
        <f>IF(AW247="","",VLOOKUP(AW247,'シフト記号表（勤務時間帯）'!$C$6:$K$35,9,FALSE))</f>
        <v/>
      </c>
      <c r="AX248" s="1139">
        <f>IF($BB$3="４週",SUM(S248:AT248),IF($BB$3="暦月",SUM(S248:AW248),""))</f>
        <v>0</v>
      </c>
      <c r="AY248" s="1140"/>
      <c r="AZ248" s="1141">
        <f>IF($BB$3="４週",AX248/4,IF($BB$3="暦月",'【標準様式1】勤務形態一覧（100名）'!AX248/('【標準様式1】勤務形態一覧（100名）'!$BB$8/7),""))</f>
        <v>0</v>
      </c>
      <c r="BA248" s="1142"/>
      <c r="BB248" s="1132"/>
      <c r="BC248" s="1093"/>
      <c r="BD248" s="1093"/>
      <c r="BE248" s="1093"/>
      <c r="BF248" s="1094"/>
    </row>
    <row r="249" spans="2:58" ht="20.25" customHeight="1" x14ac:dyDescent="0.3">
      <c r="B249" s="1176"/>
      <c r="C249" s="1184"/>
      <c r="D249" s="1185"/>
      <c r="E249" s="1186"/>
      <c r="F249" s="515">
        <f>C247</f>
        <v>0</v>
      </c>
      <c r="G249" s="1084"/>
      <c r="H249" s="1088"/>
      <c r="I249" s="1086"/>
      <c r="J249" s="1086"/>
      <c r="K249" s="1087"/>
      <c r="L249" s="1095"/>
      <c r="M249" s="1096"/>
      <c r="N249" s="1096"/>
      <c r="O249" s="1097"/>
      <c r="P249" s="1173" t="s">
        <v>217</v>
      </c>
      <c r="Q249" s="1174"/>
      <c r="R249" s="1175"/>
      <c r="S249" s="466" t="str">
        <f>IF(S247="","",VLOOKUP(S247,'シフト記号表（勤務時間帯）'!$C$6:$U$35,19,FALSE))</f>
        <v/>
      </c>
      <c r="T249" s="467" t="str">
        <f>IF(T247="","",VLOOKUP(T247,'シフト記号表（勤務時間帯）'!$C$6:$U$35,19,FALSE))</f>
        <v/>
      </c>
      <c r="U249" s="467" t="str">
        <f>IF(U247="","",VLOOKUP(U247,'シフト記号表（勤務時間帯）'!$C$6:$U$35,19,FALSE))</f>
        <v/>
      </c>
      <c r="V249" s="467" t="str">
        <f>IF(V247="","",VLOOKUP(V247,'シフト記号表（勤務時間帯）'!$C$6:$U$35,19,FALSE))</f>
        <v/>
      </c>
      <c r="W249" s="467" t="str">
        <f>IF(W247="","",VLOOKUP(W247,'シフト記号表（勤務時間帯）'!$C$6:$U$35,19,FALSE))</f>
        <v/>
      </c>
      <c r="X249" s="467" t="str">
        <f>IF(X247="","",VLOOKUP(X247,'シフト記号表（勤務時間帯）'!$C$6:$U$35,19,FALSE))</f>
        <v/>
      </c>
      <c r="Y249" s="468" t="str">
        <f>IF(Y247="","",VLOOKUP(Y247,'シフト記号表（勤務時間帯）'!$C$6:$U$35,19,FALSE))</f>
        <v/>
      </c>
      <c r="Z249" s="466" t="str">
        <f>IF(Z247="","",VLOOKUP(Z247,'シフト記号表（勤務時間帯）'!$C$6:$U$35,19,FALSE))</f>
        <v/>
      </c>
      <c r="AA249" s="467" t="str">
        <f>IF(AA247="","",VLOOKUP(AA247,'シフト記号表（勤務時間帯）'!$C$6:$U$35,19,FALSE))</f>
        <v/>
      </c>
      <c r="AB249" s="467" t="str">
        <f>IF(AB247="","",VLOOKUP(AB247,'シフト記号表（勤務時間帯）'!$C$6:$U$35,19,FALSE))</f>
        <v/>
      </c>
      <c r="AC249" s="467" t="str">
        <f>IF(AC247="","",VLOOKUP(AC247,'シフト記号表（勤務時間帯）'!$C$6:$U$35,19,FALSE))</f>
        <v/>
      </c>
      <c r="AD249" s="467" t="str">
        <f>IF(AD247="","",VLOOKUP(AD247,'シフト記号表（勤務時間帯）'!$C$6:$U$35,19,FALSE))</f>
        <v/>
      </c>
      <c r="AE249" s="467" t="str">
        <f>IF(AE247="","",VLOOKUP(AE247,'シフト記号表（勤務時間帯）'!$C$6:$U$35,19,FALSE))</f>
        <v/>
      </c>
      <c r="AF249" s="468" t="str">
        <f>IF(AF247="","",VLOOKUP(AF247,'シフト記号表（勤務時間帯）'!$C$6:$U$35,19,FALSE))</f>
        <v/>
      </c>
      <c r="AG249" s="466" t="str">
        <f>IF(AG247="","",VLOOKUP(AG247,'シフト記号表（勤務時間帯）'!$C$6:$U$35,19,FALSE))</f>
        <v/>
      </c>
      <c r="AH249" s="467" t="str">
        <f>IF(AH247="","",VLOOKUP(AH247,'シフト記号表（勤務時間帯）'!$C$6:$U$35,19,FALSE))</f>
        <v/>
      </c>
      <c r="AI249" s="467" t="str">
        <f>IF(AI247="","",VLOOKUP(AI247,'シフト記号表（勤務時間帯）'!$C$6:$U$35,19,FALSE))</f>
        <v/>
      </c>
      <c r="AJ249" s="467" t="str">
        <f>IF(AJ247="","",VLOOKUP(AJ247,'シフト記号表（勤務時間帯）'!$C$6:$U$35,19,FALSE))</f>
        <v/>
      </c>
      <c r="AK249" s="467" t="str">
        <f>IF(AK247="","",VLOOKUP(AK247,'シフト記号表（勤務時間帯）'!$C$6:$U$35,19,FALSE))</f>
        <v/>
      </c>
      <c r="AL249" s="467" t="str">
        <f>IF(AL247="","",VLOOKUP(AL247,'シフト記号表（勤務時間帯）'!$C$6:$U$35,19,FALSE))</f>
        <v/>
      </c>
      <c r="AM249" s="468" t="str">
        <f>IF(AM247="","",VLOOKUP(AM247,'シフト記号表（勤務時間帯）'!$C$6:$U$35,19,FALSE))</f>
        <v/>
      </c>
      <c r="AN249" s="466" t="str">
        <f>IF(AN247="","",VLOOKUP(AN247,'シフト記号表（勤務時間帯）'!$C$6:$U$35,19,FALSE))</f>
        <v/>
      </c>
      <c r="AO249" s="467" t="str">
        <f>IF(AO247="","",VLOOKUP(AO247,'シフト記号表（勤務時間帯）'!$C$6:$U$35,19,FALSE))</f>
        <v/>
      </c>
      <c r="AP249" s="467" t="str">
        <f>IF(AP247="","",VLOOKUP(AP247,'シフト記号表（勤務時間帯）'!$C$6:$U$35,19,FALSE))</f>
        <v/>
      </c>
      <c r="AQ249" s="467" t="str">
        <f>IF(AQ247="","",VLOOKUP(AQ247,'シフト記号表（勤務時間帯）'!$C$6:$U$35,19,FALSE))</f>
        <v/>
      </c>
      <c r="AR249" s="467" t="str">
        <f>IF(AR247="","",VLOOKUP(AR247,'シフト記号表（勤務時間帯）'!$C$6:$U$35,19,FALSE))</f>
        <v/>
      </c>
      <c r="AS249" s="467" t="str">
        <f>IF(AS247="","",VLOOKUP(AS247,'シフト記号表（勤務時間帯）'!$C$6:$U$35,19,FALSE))</f>
        <v/>
      </c>
      <c r="AT249" s="468" t="str">
        <f>IF(AT247="","",VLOOKUP(AT247,'シフト記号表（勤務時間帯）'!$C$6:$U$35,19,FALSE))</f>
        <v/>
      </c>
      <c r="AU249" s="466" t="str">
        <f>IF(AU247="","",VLOOKUP(AU247,'シフト記号表（勤務時間帯）'!$C$6:$U$35,19,FALSE))</f>
        <v/>
      </c>
      <c r="AV249" s="467" t="str">
        <f>IF(AV247="","",VLOOKUP(AV247,'シフト記号表（勤務時間帯）'!$C$6:$U$35,19,FALSE))</f>
        <v/>
      </c>
      <c r="AW249" s="467" t="str">
        <f>IF(AW247="","",VLOOKUP(AW247,'シフト記号表（勤務時間帯）'!$C$6:$U$35,19,FALSE))</f>
        <v/>
      </c>
      <c r="AX249" s="1146">
        <f>IF($BB$3="４週",SUM(S249:AT249),IF($BB$3="暦月",SUM(S249:AW249),""))</f>
        <v>0</v>
      </c>
      <c r="AY249" s="1147"/>
      <c r="AZ249" s="1148">
        <f>IF($BB$3="４週",AX249/4,IF($BB$3="暦月",'【標準様式1】勤務形態一覧（100名）'!AX249/('【標準様式1】勤務形態一覧（100名）'!$BB$8/7),""))</f>
        <v>0</v>
      </c>
      <c r="BA249" s="1149"/>
      <c r="BB249" s="1192"/>
      <c r="BC249" s="1096"/>
      <c r="BD249" s="1096"/>
      <c r="BE249" s="1096"/>
      <c r="BF249" s="1097"/>
    </row>
    <row r="250" spans="2:58" ht="20.25" customHeight="1" x14ac:dyDescent="0.3">
      <c r="B250" s="1176">
        <f>B247+1</f>
        <v>77</v>
      </c>
      <c r="C250" s="1178"/>
      <c r="D250" s="1179"/>
      <c r="E250" s="1180"/>
      <c r="F250" s="469"/>
      <c r="G250" s="1082"/>
      <c r="H250" s="1085"/>
      <c r="I250" s="1086"/>
      <c r="J250" s="1086"/>
      <c r="K250" s="1087"/>
      <c r="L250" s="1089"/>
      <c r="M250" s="1090"/>
      <c r="N250" s="1090"/>
      <c r="O250" s="1091"/>
      <c r="P250" s="1098" t="s">
        <v>215</v>
      </c>
      <c r="Q250" s="1099"/>
      <c r="R250" s="1100"/>
      <c r="S250" s="512"/>
      <c r="T250" s="513"/>
      <c r="U250" s="513"/>
      <c r="V250" s="513"/>
      <c r="W250" s="513"/>
      <c r="X250" s="513"/>
      <c r="Y250" s="514"/>
      <c r="Z250" s="512"/>
      <c r="AA250" s="513"/>
      <c r="AB250" s="513"/>
      <c r="AC250" s="513"/>
      <c r="AD250" s="513"/>
      <c r="AE250" s="513"/>
      <c r="AF250" s="514"/>
      <c r="AG250" s="512"/>
      <c r="AH250" s="513"/>
      <c r="AI250" s="513"/>
      <c r="AJ250" s="513"/>
      <c r="AK250" s="513"/>
      <c r="AL250" s="513"/>
      <c r="AM250" s="514"/>
      <c r="AN250" s="512"/>
      <c r="AO250" s="513"/>
      <c r="AP250" s="513"/>
      <c r="AQ250" s="513"/>
      <c r="AR250" s="513"/>
      <c r="AS250" s="513"/>
      <c r="AT250" s="514"/>
      <c r="AU250" s="512"/>
      <c r="AV250" s="513"/>
      <c r="AW250" s="513"/>
      <c r="AX250" s="1295"/>
      <c r="AY250" s="1296"/>
      <c r="AZ250" s="1297"/>
      <c r="BA250" s="1298"/>
      <c r="BB250" s="1131"/>
      <c r="BC250" s="1090"/>
      <c r="BD250" s="1090"/>
      <c r="BE250" s="1090"/>
      <c r="BF250" s="1091"/>
    </row>
    <row r="251" spans="2:58" ht="20.25" customHeight="1" x14ac:dyDescent="0.3">
      <c r="B251" s="1176"/>
      <c r="C251" s="1181"/>
      <c r="D251" s="1182"/>
      <c r="E251" s="1183"/>
      <c r="F251" s="461"/>
      <c r="G251" s="1083"/>
      <c r="H251" s="1088"/>
      <c r="I251" s="1086"/>
      <c r="J251" s="1086"/>
      <c r="K251" s="1087"/>
      <c r="L251" s="1092"/>
      <c r="M251" s="1093"/>
      <c r="N251" s="1093"/>
      <c r="O251" s="1094"/>
      <c r="P251" s="1136" t="s">
        <v>216</v>
      </c>
      <c r="Q251" s="1137"/>
      <c r="R251" s="1138"/>
      <c r="S251" s="462" t="str">
        <f>IF(S250="","",VLOOKUP(S250,'シフト記号表（勤務時間帯）'!$C$6:$K$35,9,FALSE))</f>
        <v/>
      </c>
      <c r="T251" s="463" t="str">
        <f>IF(T250="","",VLOOKUP(T250,'シフト記号表（勤務時間帯）'!$C$6:$K$35,9,FALSE))</f>
        <v/>
      </c>
      <c r="U251" s="463" t="str">
        <f>IF(U250="","",VLOOKUP(U250,'シフト記号表（勤務時間帯）'!$C$6:$K$35,9,FALSE))</f>
        <v/>
      </c>
      <c r="V251" s="463" t="str">
        <f>IF(V250="","",VLOOKUP(V250,'シフト記号表（勤務時間帯）'!$C$6:$K$35,9,FALSE))</f>
        <v/>
      </c>
      <c r="W251" s="463" t="str">
        <f>IF(W250="","",VLOOKUP(W250,'シフト記号表（勤務時間帯）'!$C$6:$K$35,9,FALSE))</f>
        <v/>
      </c>
      <c r="X251" s="463" t="str">
        <f>IF(X250="","",VLOOKUP(X250,'シフト記号表（勤務時間帯）'!$C$6:$K$35,9,FALSE))</f>
        <v/>
      </c>
      <c r="Y251" s="464" t="str">
        <f>IF(Y250="","",VLOOKUP(Y250,'シフト記号表（勤務時間帯）'!$C$6:$K$35,9,FALSE))</f>
        <v/>
      </c>
      <c r="Z251" s="462" t="str">
        <f>IF(Z250="","",VLOOKUP(Z250,'シフト記号表（勤務時間帯）'!$C$6:$K$35,9,FALSE))</f>
        <v/>
      </c>
      <c r="AA251" s="463" t="str">
        <f>IF(AA250="","",VLOOKUP(AA250,'シフト記号表（勤務時間帯）'!$C$6:$K$35,9,FALSE))</f>
        <v/>
      </c>
      <c r="AB251" s="463" t="str">
        <f>IF(AB250="","",VLOOKUP(AB250,'シフト記号表（勤務時間帯）'!$C$6:$K$35,9,FALSE))</f>
        <v/>
      </c>
      <c r="AC251" s="463" t="str">
        <f>IF(AC250="","",VLOOKUP(AC250,'シフト記号表（勤務時間帯）'!$C$6:$K$35,9,FALSE))</f>
        <v/>
      </c>
      <c r="AD251" s="463" t="str">
        <f>IF(AD250="","",VLOOKUP(AD250,'シフト記号表（勤務時間帯）'!$C$6:$K$35,9,FALSE))</f>
        <v/>
      </c>
      <c r="AE251" s="463" t="str">
        <f>IF(AE250="","",VLOOKUP(AE250,'シフト記号表（勤務時間帯）'!$C$6:$K$35,9,FALSE))</f>
        <v/>
      </c>
      <c r="AF251" s="464" t="str">
        <f>IF(AF250="","",VLOOKUP(AF250,'シフト記号表（勤務時間帯）'!$C$6:$K$35,9,FALSE))</f>
        <v/>
      </c>
      <c r="AG251" s="462" t="str">
        <f>IF(AG250="","",VLOOKUP(AG250,'シフト記号表（勤務時間帯）'!$C$6:$K$35,9,FALSE))</f>
        <v/>
      </c>
      <c r="AH251" s="463" t="str">
        <f>IF(AH250="","",VLOOKUP(AH250,'シフト記号表（勤務時間帯）'!$C$6:$K$35,9,FALSE))</f>
        <v/>
      </c>
      <c r="AI251" s="463" t="str">
        <f>IF(AI250="","",VLOOKUP(AI250,'シフト記号表（勤務時間帯）'!$C$6:$K$35,9,FALSE))</f>
        <v/>
      </c>
      <c r="AJ251" s="463" t="str">
        <f>IF(AJ250="","",VLOOKUP(AJ250,'シフト記号表（勤務時間帯）'!$C$6:$K$35,9,FALSE))</f>
        <v/>
      </c>
      <c r="AK251" s="463" t="str">
        <f>IF(AK250="","",VLOOKUP(AK250,'シフト記号表（勤務時間帯）'!$C$6:$K$35,9,FALSE))</f>
        <v/>
      </c>
      <c r="AL251" s="463" t="str">
        <f>IF(AL250="","",VLOOKUP(AL250,'シフト記号表（勤務時間帯）'!$C$6:$K$35,9,FALSE))</f>
        <v/>
      </c>
      <c r="AM251" s="464" t="str">
        <f>IF(AM250="","",VLOOKUP(AM250,'シフト記号表（勤務時間帯）'!$C$6:$K$35,9,FALSE))</f>
        <v/>
      </c>
      <c r="AN251" s="462" t="str">
        <f>IF(AN250="","",VLOOKUP(AN250,'シフト記号表（勤務時間帯）'!$C$6:$K$35,9,FALSE))</f>
        <v/>
      </c>
      <c r="AO251" s="463" t="str">
        <f>IF(AO250="","",VLOOKUP(AO250,'シフト記号表（勤務時間帯）'!$C$6:$K$35,9,FALSE))</f>
        <v/>
      </c>
      <c r="AP251" s="463" t="str">
        <f>IF(AP250="","",VLOOKUP(AP250,'シフト記号表（勤務時間帯）'!$C$6:$K$35,9,FALSE))</f>
        <v/>
      </c>
      <c r="AQ251" s="463" t="str">
        <f>IF(AQ250="","",VLOOKUP(AQ250,'シフト記号表（勤務時間帯）'!$C$6:$K$35,9,FALSE))</f>
        <v/>
      </c>
      <c r="AR251" s="463" t="str">
        <f>IF(AR250="","",VLOOKUP(AR250,'シフト記号表（勤務時間帯）'!$C$6:$K$35,9,FALSE))</f>
        <v/>
      </c>
      <c r="AS251" s="463" t="str">
        <f>IF(AS250="","",VLOOKUP(AS250,'シフト記号表（勤務時間帯）'!$C$6:$K$35,9,FALSE))</f>
        <v/>
      </c>
      <c r="AT251" s="464" t="str">
        <f>IF(AT250="","",VLOOKUP(AT250,'シフト記号表（勤務時間帯）'!$C$6:$K$35,9,FALSE))</f>
        <v/>
      </c>
      <c r="AU251" s="462" t="str">
        <f>IF(AU250="","",VLOOKUP(AU250,'シフト記号表（勤務時間帯）'!$C$6:$K$35,9,FALSE))</f>
        <v/>
      </c>
      <c r="AV251" s="463" t="str">
        <f>IF(AV250="","",VLOOKUP(AV250,'シフト記号表（勤務時間帯）'!$C$6:$K$35,9,FALSE))</f>
        <v/>
      </c>
      <c r="AW251" s="463" t="str">
        <f>IF(AW250="","",VLOOKUP(AW250,'シフト記号表（勤務時間帯）'!$C$6:$K$35,9,FALSE))</f>
        <v/>
      </c>
      <c r="AX251" s="1139">
        <f>IF($BB$3="４週",SUM(S251:AT251),IF($BB$3="暦月",SUM(S251:AW251),""))</f>
        <v>0</v>
      </c>
      <c r="AY251" s="1140"/>
      <c r="AZ251" s="1141">
        <f>IF($BB$3="４週",AX251/4,IF($BB$3="暦月",'【標準様式1】勤務形態一覧（100名）'!AX251/('【標準様式1】勤務形態一覧（100名）'!$BB$8/7),""))</f>
        <v>0</v>
      </c>
      <c r="BA251" s="1142"/>
      <c r="BB251" s="1132"/>
      <c r="BC251" s="1093"/>
      <c r="BD251" s="1093"/>
      <c r="BE251" s="1093"/>
      <c r="BF251" s="1094"/>
    </row>
    <row r="252" spans="2:58" ht="20.25" customHeight="1" x14ac:dyDescent="0.3">
      <c r="B252" s="1176"/>
      <c r="C252" s="1184"/>
      <c r="D252" s="1185"/>
      <c r="E252" s="1186"/>
      <c r="F252" s="515">
        <f>C250</f>
        <v>0</v>
      </c>
      <c r="G252" s="1084"/>
      <c r="H252" s="1088"/>
      <c r="I252" s="1086"/>
      <c r="J252" s="1086"/>
      <c r="K252" s="1087"/>
      <c r="L252" s="1095"/>
      <c r="M252" s="1096"/>
      <c r="N252" s="1096"/>
      <c r="O252" s="1097"/>
      <c r="P252" s="1173" t="s">
        <v>217</v>
      </c>
      <c r="Q252" s="1174"/>
      <c r="R252" s="1175"/>
      <c r="S252" s="466" t="str">
        <f>IF(S250="","",VLOOKUP(S250,'シフト記号表（勤務時間帯）'!$C$6:$U$35,19,FALSE))</f>
        <v/>
      </c>
      <c r="T252" s="467" t="str">
        <f>IF(T250="","",VLOOKUP(T250,'シフト記号表（勤務時間帯）'!$C$6:$U$35,19,FALSE))</f>
        <v/>
      </c>
      <c r="U252" s="467" t="str">
        <f>IF(U250="","",VLOOKUP(U250,'シフト記号表（勤務時間帯）'!$C$6:$U$35,19,FALSE))</f>
        <v/>
      </c>
      <c r="V252" s="467" t="str">
        <f>IF(V250="","",VLOOKUP(V250,'シフト記号表（勤務時間帯）'!$C$6:$U$35,19,FALSE))</f>
        <v/>
      </c>
      <c r="W252" s="467" t="str">
        <f>IF(W250="","",VLOOKUP(W250,'シフト記号表（勤務時間帯）'!$C$6:$U$35,19,FALSE))</f>
        <v/>
      </c>
      <c r="X252" s="467" t="str">
        <f>IF(X250="","",VLOOKUP(X250,'シフト記号表（勤務時間帯）'!$C$6:$U$35,19,FALSE))</f>
        <v/>
      </c>
      <c r="Y252" s="468" t="str">
        <f>IF(Y250="","",VLOOKUP(Y250,'シフト記号表（勤務時間帯）'!$C$6:$U$35,19,FALSE))</f>
        <v/>
      </c>
      <c r="Z252" s="466" t="str">
        <f>IF(Z250="","",VLOOKUP(Z250,'シフト記号表（勤務時間帯）'!$C$6:$U$35,19,FALSE))</f>
        <v/>
      </c>
      <c r="AA252" s="467" t="str">
        <f>IF(AA250="","",VLOOKUP(AA250,'シフト記号表（勤務時間帯）'!$C$6:$U$35,19,FALSE))</f>
        <v/>
      </c>
      <c r="AB252" s="467" t="str">
        <f>IF(AB250="","",VLOOKUP(AB250,'シフト記号表（勤務時間帯）'!$C$6:$U$35,19,FALSE))</f>
        <v/>
      </c>
      <c r="AC252" s="467" t="str">
        <f>IF(AC250="","",VLOOKUP(AC250,'シフト記号表（勤務時間帯）'!$C$6:$U$35,19,FALSE))</f>
        <v/>
      </c>
      <c r="AD252" s="467" t="str">
        <f>IF(AD250="","",VLOOKUP(AD250,'シフト記号表（勤務時間帯）'!$C$6:$U$35,19,FALSE))</f>
        <v/>
      </c>
      <c r="AE252" s="467" t="str">
        <f>IF(AE250="","",VLOOKUP(AE250,'シフト記号表（勤務時間帯）'!$C$6:$U$35,19,FALSE))</f>
        <v/>
      </c>
      <c r="AF252" s="468" t="str">
        <f>IF(AF250="","",VLOOKUP(AF250,'シフト記号表（勤務時間帯）'!$C$6:$U$35,19,FALSE))</f>
        <v/>
      </c>
      <c r="AG252" s="466" t="str">
        <f>IF(AG250="","",VLOOKUP(AG250,'シフト記号表（勤務時間帯）'!$C$6:$U$35,19,FALSE))</f>
        <v/>
      </c>
      <c r="AH252" s="467" t="str">
        <f>IF(AH250="","",VLOOKUP(AH250,'シフト記号表（勤務時間帯）'!$C$6:$U$35,19,FALSE))</f>
        <v/>
      </c>
      <c r="AI252" s="467" t="str">
        <f>IF(AI250="","",VLOOKUP(AI250,'シフト記号表（勤務時間帯）'!$C$6:$U$35,19,FALSE))</f>
        <v/>
      </c>
      <c r="AJ252" s="467" t="str">
        <f>IF(AJ250="","",VLOOKUP(AJ250,'シフト記号表（勤務時間帯）'!$C$6:$U$35,19,FALSE))</f>
        <v/>
      </c>
      <c r="AK252" s="467" t="str">
        <f>IF(AK250="","",VLOOKUP(AK250,'シフト記号表（勤務時間帯）'!$C$6:$U$35,19,FALSE))</f>
        <v/>
      </c>
      <c r="AL252" s="467" t="str">
        <f>IF(AL250="","",VLOOKUP(AL250,'シフト記号表（勤務時間帯）'!$C$6:$U$35,19,FALSE))</f>
        <v/>
      </c>
      <c r="AM252" s="468" t="str">
        <f>IF(AM250="","",VLOOKUP(AM250,'シフト記号表（勤務時間帯）'!$C$6:$U$35,19,FALSE))</f>
        <v/>
      </c>
      <c r="AN252" s="466" t="str">
        <f>IF(AN250="","",VLOOKUP(AN250,'シフト記号表（勤務時間帯）'!$C$6:$U$35,19,FALSE))</f>
        <v/>
      </c>
      <c r="AO252" s="467" t="str">
        <f>IF(AO250="","",VLOOKUP(AO250,'シフト記号表（勤務時間帯）'!$C$6:$U$35,19,FALSE))</f>
        <v/>
      </c>
      <c r="AP252" s="467" t="str">
        <f>IF(AP250="","",VLOOKUP(AP250,'シフト記号表（勤務時間帯）'!$C$6:$U$35,19,FALSE))</f>
        <v/>
      </c>
      <c r="AQ252" s="467" t="str">
        <f>IF(AQ250="","",VLOOKUP(AQ250,'シフト記号表（勤務時間帯）'!$C$6:$U$35,19,FALSE))</f>
        <v/>
      </c>
      <c r="AR252" s="467" t="str">
        <f>IF(AR250="","",VLOOKUP(AR250,'シフト記号表（勤務時間帯）'!$C$6:$U$35,19,FALSE))</f>
        <v/>
      </c>
      <c r="AS252" s="467" t="str">
        <f>IF(AS250="","",VLOOKUP(AS250,'シフト記号表（勤務時間帯）'!$C$6:$U$35,19,FALSE))</f>
        <v/>
      </c>
      <c r="AT252" s="468" t="str">
        <f>IF(AT250="","",VLOOKUP(AT250,'シフト記号表（勤務時間帯）'!$C$6:$U$35,19,FALSE))</f>
        <v/>
      </c>
      <c r="AU252" s="466" t="str">
        <f>IF(AU250="","",VLOOKUP(AU250,'シフト記号表（勤務時間帯）'!$C$6:$U$35,19,FALSE))</f>
        <v/>
      </c>
      <c r="AV252" s="467" t="str">
        <f>IF(AV250="","",VLOOKUP(AV250,'シフト記号表（勤務時間帯）'!$C$6:$U$35,19,FALSE))</f>
        <v/>
      </c>
      <c r="AW252" s="467" t="str">
        <f>IF(AW250="","",VLOOKUP(AW250,'シフト記号表（勤務時間帯）'!$C$6:$U$35,19,FALSE))</f>
        <v/>
      </c>
      <c r="AX252" s="1146">
        <f>IF($BB$3="４週",SUM(S252:AT252),IF($BB$3="暦月",SUM(S252:AW252),""))</f>
        <v>0</v>
      </c>
      <c r="AY252" s="1147"/>
      <c r="AZ252" s="1148">
        <f>IF($BB$3="４週",AX252/4,IF($BB$3="暦月",'【標準様式1】勤務形態一覧（100名）'!AX252/('【標準様式1】勤務形態一覧（100名）'!$BB$8/7),""))</f>
        <v>0</v>
      </c>
      <c r="BA252" s="1149"/>
      <c r="BB252" s="1192"/>
      <c r="BC252" s="1096"/>
      <c r="BD252" s="1096"/>
      <c r="BE252" s="1096"/>
      <c r="BF252" s="1097"/>
    </row>
    <row r="253" spans="2:58" ht="20.25" customHeight="1" x14ac:dyDescent="0.3">
      <c r="B253" s="1176">
        <f>B250+1</f>
        <v>78</v>
      </c>
      <c r="C253" s="1178"/>
      <c r="D253" s="1179"/>
      <c r="E253" s="1180"/>
      <c r="F253" s="469"/>
      <c r="G253" s="1082"/>
      <c r="H253" s="1085"/>
      <c r="I253" s="1086"/>
      <c r="J253" s="1086"/>
      <c r="K253" s="1087"/>
      <c r="L253" s="1089"/>
      <c r="M253" s="1090"/>
      <c r="N253" s="1090"/>
      <c r="O253" s="1091"/>
      <c r="P253" s="1098" t="s">
        <v>215</v>
      </c>
      <c r="Q253" s="1099"/>
      <c r="R253" s="1100"/>
      <c r="S253" s="512"/>
      <c r="T253" s="513"/>
      <c r="U253" s="513"/>
      <c r="V253" s="513"/>
      <c r="W253" s="513"/>
      <c r="X253" s="513"/>
      <c r="Y253" s="514"/>
      <c r="Z253" s="512"/>
      <c r="AA253" s="513"/>
      <c r="AB253" s="513"/>
      <c r="AC253" s="513"/>
      <c r="AD253" s="513"/>
      <c r="AE253" s="513"/>
      <c r="AF253" s="514"/>
      <c r="AG253" s="512"/>
      <c r="AH253" s="513"/>
      <c r="AI253" s="513"/>
      <c r="AJ253" s="513"/>
      <c r="AK253" s="513"/>
      <c r="AL253" s="513"/>
      <c r="AM253" s="514"/>
      <c r="AN253" s="512"/>
      <c r="AO253" s="513"/>
      <c r="AP253" s="513"/>
      <c r="AQ253" s="513"/>
      <c r="AR253" s="513"/>
      <c r="AS253" s="513"/>
      <c r="AT253" s="514"/>
      <c r="AU253" s="512"/>
      <c r="AV253" s="513"/>
      <c r="AW253" s="513"/>
      <c r="AX253" s="1295"/>
      <c r="AY253" s="1296"/>
      <c r="AZ253" s="1297"/>
      <c r="BA253" s="1298"/>
      <c r="BB253" s="1131"/>
      <c r="BC253" s="1090"/>
      <c r="BD253" s="1090"/>
      <c r="BE253" s="1090"/>
      <c r="BF253" s="1091"/>
    </row>
    <row r="254" spans="2:58" ht="20.25" customHeight="1" x14ac:dyDescent="0.3">
      <c r="B254" s="1176"/>
      <c r="C254" s="1181"/>
      <c r="D254" s="1182"/>
      <c r="E254" s="1183"/>
      <c r="F254" s="461"/>
      <c r="G254" s="1083"/>
      <c r="H254" s="1088"/>
      <c r="I254" s="1086"/>
      <c r="J254" s="1086"/>
      <c r="K254" s="1087"/>
      <c r="L254" s="1092"/>
      <c r="M254" s="1093"/>
      <c r="N254" s="1093"/>
      <c r="O254" s="1094"/>
      <c r="P254" s="1136" t="s">
        <v>216</v>
      </c>
      <c r="Q254" s="1137"/>
      <c r="R254" s="1138"/>
      <c r="S254" s="462" t="str">
        <f>IF(S253="","",VLOOKUP(S253,'シフト記号表（勤務時間帯）'!$C$6:$K$35,9,FALSE))</f>
        <v/>
      </c>
      <c r="T254" s="463" t="str">
        <f>IF(T253="","",VLOOKUP(T253,'シフト記号表（勤務時間帯）'!$C$6:$K$35,9,FALSE))</f>
        <v/>
      </c>
      <c r="U254" s="463" t="str">
        <f>IF(U253="","",VLOOKUP(U253,'シフト記号表（勤務時間帯）'!$C$6:$K$35,9,FALSE))</f>
        <v/>
      </c>
      <c r="V254" s="463" t="str">
        <f>IF(V253="","",VLOOKUP(V253,'シフト記号表（勤務時間帯）'!$C$6:$K$35,9,FALSE))</f>
        <v/>
      </c>
      <c r="W254" s="463" t="str">
        <f>IF(W253="","",VLOOKUP(W253,'シフト記号表（勤務時間帯）'!$C$6:$K$35,9,FALSE))</f>
        <v/>
      </c>
      <c r="X254" s="463" t="str">
        <f>IF(X253="","",VLOOKUP(X253,'シフト記号表（勤務時間帯）'!$C$6:$K$35,9,FALSE))</f>
        <v/>
      </c>
      <c r="Y254" s="464" t="str">
        <f>IF(Y253="","",VLOOKUP(Y253,'シフト記号表（勤務時間帯）'!$C$6:$K$35,9,FALSE))</f>
        <v/>
      </c>
      <c r="Z254" s="462" t="str">
        <f>IF(Z253="","",VLOOKUP(Z253,'シフト記号表（勤務時間帯）'!$C$6:$K$35,9,FALSE))</f>
        <v/>
      </c>
      <c r="AA254" s="463" t="str">
        <f>IF(AA253="","",VLOOKUP(AA253,'シフト記号表（勤務時間帯）'!$C$6:$K$35,9,FALSE))</f>
        <v/>
      </c>
      <c r="AB254" s="463" t="str">
        <f>IF(AB253="","",VLOOKUP(AB253,'シフト記号表（勤務時間帯）'!$C$6:$K$35,9,FALSE))</f>
        <v/>
      </c>
      <c r="AC254" s="463" t="str">
        <f>IF(AC253="","",VLOOKUP(AC253,'シフト記号表（勤務時間帯）'!$C$6:$K$35,9,FALSE))</f>
        <v/>
      </c>
      <c r="AD254" s="463" t="str">
        <f>IF(AD253="","",VLOOKUP(AD253,'シフト記号表（勤務時間帯）'!$C$6:$K$35,9,FALSE))</f>
        <v/>
      </c>
      <c r="AE254" s="463" t="str">
        <f>IF(AE253="","",VLOOKUP(AE253,'シフト記号表（勤務時間帯）'!$C$6:$K$35,9,FALSE))</f>
        <v/>
      </c>
      <c r="AF254" s="464" t="str">
        <f>IF(AF253="","",VLOOKUP(AF253,'シフト記号表（勤務時間帯）'!$C$6:$K$35,9,FALSE))</f>
        <v/>
      </c>
      <c r="AG254" s="462" t="str">
        <f>IF(AG253="","",VLOOKUP(AG253,'シフト記号表（勤務時間帯）'!$C$6:$K$35,9,FALSE))</f>
        <v/>
      </c>
      <c r="AH254" s="463" t="str">
        <f>IF(AH253="","",VLOOKUP(AH253,'シフト記号表（勤務時間帯）'!$C$6:$K$35,9,FALSE))</f>
        <v/>
      </c>
      <c r="AI254" s="463" t="str">
        <f>IF(AI253="","",VLOOKUP(AI253,'シフト記号表（勤務時間帯）'!$C$6:$K$35,9,FALSE))</f>
        <v/>
      </c>
      <c r="AJ254" s="463" t="str">
        <f>IF(AJ253="","",VLOOKUP(AJ253,'シフト記号表（勤務時間帯）'!$C$6:$K$35,9,FALSE))</f>
        <v/>
      </c>
      <c r="AK254" s="463" t="str">
        <f>IF(AK253="","",VLOOKUP(AK253,'シフト記号表（勤務時間帯）'!$C$6:$K$35,9,FALSE))</f>
        <v/>
      </c>
      <c r="AL254" s="463" t="str">
        <f>IF(AL253="","",VLOOKUP(AL253,'シフト記号表（勤務時間帯）'!$C$6:$K$35,9,FALSE))</f>
        <v/>
      </c>
      <c r="AM254" s="464" t="str">
        <f>IF(AM253="","",VLOOKUP(AM253,'シフト記号表（勤務時間帯）'!$C$6:$K$35,9,FALSE))</f>
        <v/>
      </c>
      <c r="AN254" s="462" t="str">
        <f>IF(AN253="","",VLOOKUP(AN253,'シフト記号表（勤務時間帯）'!$C$6:$K$35,9,FALSE))</f>
        <v/>
      </c>
      <c r="AO254" s="463" t="str">
        <f>IF(AO253="","",VLOOKUP(AO253,'シフト記号表（勤務時間帯）'!$C$6:$K$35,9,FALSE))</f>
        <v/>
      </c>
      <c r="AP254" s="463" t="str">
        <f>IF(AP253="","",VLOOKUP(AP253,'シフト記号表（勤務時間帯）'!$C$6:$K$35,9,FALSE))</f>
        <v/>
      </c>
      <c r="AQ254" s="463" t="str">
        <f>IF(AQ253="","",VLOOKUP(AQ253,'シフト記号表（勤務時間帯）'!$C$6:$K$35,9,FALSE))</f>
        <v/>
      </c>
      <c r="AR254" s="463" t="str">
        <f>IF(AR253="","",VLOOKUP(AR253,'シフト記号表（勤務時間帯）'!$C$6:$K$35,9,FALSE))</f>
        <v/>
      </c>
      <c r="AS254" s="463" t="str">
        <f>IF(AS253="","",VLOOKUP(AS253,'シフト記号表（勤務時間帯）'!$C$6:$K$35,9,FALSE))</f>
        <v/>
      </c>
      <c r="AT254" s="464" t="str">
        <f>IF(AT253="","",VLOOKUP(AT253,'シフト記号表（勤務時間帯）'!$C$6:$K$35,9,FALSE))</f>
        <v/>
      </c>
      <c r="AU254" s="462" t="str">
        <f>IF(AU253="","",VLOOKUP(AU253,'シフト記号表（勤務時間帯）'!$C$6:$K$35,9,FALSE))</f>
        <v/>
      </c>
      <c r="AV254" s="463" t="str">
        <f>IF(AV253="","",VLOOKUP(AV253,'シフト記号表（勤務時間帯）'!$C$6:$K$35,9,FALSE))</f>
        <v/>
      </c>
      <c r="AW254" s="463" t="str">
        <f>IF(AW253="","",VLOOKUP(AW253,'シフト記号表（勤務時間帯）'!$C$6:$K$35,9,FALSE))</f>
        <v/>
      </c>
      <c r="AX254" s="1139">
        <f>IF($BB$3="４週",SUM(S254:AT254),IF($BB$3="暦月",SUM(S254:AW254),""))</f>
        <v>0</v>
      </c>
      <c r="AY254" s="1140"/>
      <c r="AZ254" s="1141">
        <f>IF($BB$3="４週",AX254/4,IF($BB$3="暦月",'【標準様式1】勤務形態一覧（100名）'!AX254/('【標準様式1】勤務形態一覧（100名）'!$BB$8/7),""))</f>
        <v>0</v>
      </c>
      <c r="BA254" s="1142"/>
      <c r="BB254" s="1132"/>
      <c r="BC254" s="1093"/>
      <c r="BD254" s="1093"/>
      <c r="BE254" s="1093"/>
      <c r="BF254" s="1094"/>
    </row>
    <row r="255" spans="2:58" ht="20.25" customHeight="1" x14ac:dyDescent="0.3">
      <c r="B255" s="1176"/>
      <c r="C255" s="1184"/>
      <c r="D255" s="1185"/>
      <c r="E255" s="1186"/>
      <c r="F255" s="515">
        <f>C253</f>
        <v>0</v>
      </c>
      <c r="G255" s="1084"/>
      <c r="H255" s="1088"/>
      <c r="I255" s="1086"/>
      <c r="J255" s="1086"/>
      <c r="K255" s="1087"/>
      <c r="L255" s="1095"/>
      <c r="M255" s="1096"/>
      <c r="N255" s="1096"/>
      <c r="O255" s="1097"/>
      <c r="P255" s="1173" t="s">
        <v>217</v>
      </c>
      <c r="Q255" s="1174"/>
      <c r="R255" s="1175"/>
      <c r="S255" s="466" t="str">
        <f>IF(S253="","",VLOOKUP(S253,'シフト記号表（勤務時間帯）'!$C$6:$U$35,19,FALSE))</f>
        <v/>
      </c>
      <c r="T255" s="467" t="str">
        <f>IF(T253="","",VLOOKUP(T253,'シフト記号表（勤務時間帯）'!$C$6:$U$35,19,FALSE))</f>
        <v/>
      </c>
      <c r="U255" s="467" t="str">
        <f>IF(U253="","",VLOOKUP(U253,'シフト記号表（勤務時間帯）'!$C$6:$U$35,19,FALSE))</f>
        <v/>
      </c>
      <c r="V255" s="467" t="str">
        <f>IF(V253="","",VLOOKUP(V253,'シフト記号表（勤務時間帯）'!$C$6:$U$35,19,FALSE))</f>
        <v/>
      </c>
      <c r="W255" s="467" t="str">
        <f>IF(W253="","",VLOOKUP(W253,'シフト記号表（勤務時間帯）'!$C$6:$U$35,19,FALSE))</f>
        <v/>
      </c>
      <c r="X255" s="467" t="str">
        <f>IF(X253="","",VLOOKUP(X253,'シフト記号表（勤務時間帯）'!$C$6:$U$35,19,FALSE))</f>
        <v/>
      </c>
      <c r="Y255" s="468" t="str">
        <f>IF(Y253="","",VLOOKUP(Y253,'シフト記号表（勤務時間帯）'!$C$6:$U$35,19,FALSE))</f>
        <v/>
      </c>
      <c r="Z255" s="466" t="str">
        <f>IF(Z253="","",VLOOKUP(Z253,'シフト記号表（勤務時間帯）'!$C$6:$U$35,19,FALSE))</f>
        <v/>
      </c>
      <c r="AA255" s="467" t="str">
        <f>IF(AA253="","",VLOOKUP(AA253,'シフト記号表（勤務時間帯）'!$C$6:$U$35,19,FALSE))</f>
        <v/>
      </c>
      <c r="AB255" s="467" t="str">
        <f>IF(AB253="","",VLOOKUP(AB253,'シフト記号表（勤務時間帯）'!$C$6:$U$35,19,FALSE))</f>
        <v/>
      </c>
      <c r="AC255" s="467" t="str">
        <f>IF(AC253="","",VLOOKUP(AC253,'シフト記号表（勤務時間帯）'!$C$6:$U$35,19,FALSE))</f>
        <v/>
      </c>
      <c r="AD255" s="467" t="str">
        <f>IF(AD253="","",VLOOKUP(AD253,'シフト記号表（勤務時間帯）'!$C$6:$U$35,19,FALSE))</f>
        <v/>
      </c>
      <c r="AE255" s="467" t="str">
        <f>IF(AE253="","",VLOOKUP(AE253,'シフト記号表（勤務時間帯）'!$C$6:$U$35,19,FALSE))</f>
        <v/>
      </c>
      <c r="AF255" s="468" t="str">
        <f>IF(AF253="","",VLOOKUP(AF253,'シフト記号表（勤務時間帯）'!$C$6:$U$35,19,FALSE))</f>
        <v/>
      </c>
      <c r="AG255" s="466" t="str">
        <f>IF(AG253="","",VLOOKUP(AG253,'シフト記号表（勤務時間帯）'!$C$6:$U$35,19,FALSE))</f>
        <v/>
      </c>
      <c r="AH255" s="467" t="str">
        <f>IF(AH253="","",VLOOKUP(AH253,'シフト記号表（勤務時間帯）'!$C$6:$U$35,19,FALSE))</f>
        <v/>
      </c>
      <c r="AI255" s="467" t="str">
        <f>IF(AI253="","",VLOOKUP(AI253,'シフト記号表（勤務時間帯）'!$C$6:$U$35,19,FALSE))</f>
        <v/>
      </c>
      <c r="AJ255" s="467" t="str">
        <f>IF(AJ253="","",VLOOKUP(AJ253,'シフト記号表（勤務時間帯）'!$C$6:$U$35,19,FALSE))</f>
        <v/>
      </c>
      <c r="AK255" s="467" t="str">
        <f>IF(AK253="","",VLOOKUP(AK253,'シフト記号表（勤務時間帯）'!$C$6:$U$35,19,FALSE))</f>
        <v/>
      </c>
      <c r="AL255" s="467" t="str">
        <f>IF(AL253="","",VLOOKUP(AL253,'シフト記号表（勤務時間帯）'!$C$6:$U$35,19,FALSE))</f>
        <v/>
      </c>
      <c r="AM255" s="468" t="str">
        <f>IF(AM253="","",VLOOKUP(AM253,'シフト記号表（勤務時間帯）'!$C$6:$U$35,19,FALSE))</f>
        <v/>
      </c>
      <c r="AN255" s="466" t="str">
        <f>IF(AN253="","",VLOOKUP(AN253,'シフト記号表（勤務時間帯）'!$C$6:$U$35,19,FALSE))</f>
        <v/>
      </c>
      <c r="AO255" s="467" t="str">
        <f>IF(AO253="","",VLOOKUP(AO253,'シフト記号表（勤務時間帯）'!$C$6:$U$35,19,FALSE))</f>
        <v/>
      </c>
      <c r="AP255" s="467" t="str">
        <f>IF(AP253="","",VLOOKUP(AP253,'シフト記号表（勤務時間帯）'!$C$6:$U$35,19,FALSE))</f>
        <v/>
      </c>
      <c r="AQ255" s="467" t="str">
        <f>IF(AQ253="","",VLOOKUP(AQ253,'シフト記号表（勤務時間帯）'!$C$6:$U$35,19,FALSE))</f>
        <v/>
      </c>
      <c r="AR255" s="467" t="str">
        <f>IF(AR253="","",VLOOKUP(AR253,'シフト記号表（勤務時間帯）'!$C$6:$U$35,19,FALSE))</f>
        <v/>
      </c>
      <c r="AS255" s="467" t="str">
        <f>IF(AS253="","",VLOOKUP(AS253,'シフト記号表（勤務時間帯）'!$C$6:$U$35,19,FALSE))</f>
        <v/>
      </c>
      <c r="AT255" s="468" t="str">
        <f>IF(AT253="","",VLOOKUP(AT253,'シフト記号表（勤務時間帯）'!$C$6:$U$35,19,FALSE))</f>
        <v/>
      </c>
      <c r="AU255" s="466" t="str">
        <f>IF(AU253="","",VLOOKUP(AU253,'シフト記号表（勤務時間帯）'!$C$6:$U$35,19,FALSE))</f>
        <v/>
      </c>
      <c r="AV255" s="467" t="str">
        <f>IF(AV253="","",VLOOKUP(AV253,'シフト記号表（勤務時間帯）'!$C$6:$U$35,19,FALSE))</f>
        <v/>
      </c>
      <c r="AW255" s="467" t="str">
        <f>IF(AW253="","",VLOOKUP(AW253,'シフト記号表（勤務時間帯）'!$C$6:$U$35,19,FALSE))</f>
        <v/>
      </c>
      <c r="AX255" s="1146">
        <f>IF($BB$3="４週",SUM(S255:AT255),IF($BB$3="暦月",SUM(S255:AW255),""))</f>
        <v>0</v>
      </c>
      <c r="AY255" s="1147"/>
      <c r="AZ255" s="1148">
        <f>IF($BB$3="４週",AX255/4,IF($BB$3="暦月",'【標準様式1】勤務形態一覧（100名）'!AX255/('【標準様式1】勤務形態一覧（100名）'!$BB$8/7),""))</f>
        <v>0</v>
      </c>
      <c r="BA255" s="1149"/>
      <c r="BB255" s="1192"/>
      <c r="BC255" s="1096"/>
      <c r="BD255" s="1096"/>
      <c r="BE255" s="1096"/>
      <c r="BF255" s="1097"/>
    </row>
    <row r="256" spans="2:58" ht="20.25" customHeight="1" x14ac:dyDescent="0.3">
      <c r="B256" s="1176">
        <f>B253+1</f>
        <v>79</v>
      </c>
      <c r="C256" s="1178"/>
      <c r="D256" s="1179"/>
      <c r="E256" s="1180"/>
      <c r="F256" s="469"/>
      <c r="G256" s="1082"/>
      <c r="H256" s="1085"/>
      <c r="I256" s="1086"/>
      <c r="J256" s="1086"/>
      <c r="K256" s="1087"/>
      <c r="L256" s="1089"/>
      <c r="M256" s="1090"/>
      <c r="N256" s="1090"/>
      <c r="O256" s="1091"/>
      <c r="P256" s="1098" t="s">
        <v>215</v>
      </c>
      <c r="Q256" s="1099"/>
      <c r="R256" s="1100"/>
      <c r="S256" s="512"/>
      <c r="T256" s="513"/>
      <c r="U256" s="513"/>
      <c r="V256" s="513"/>
      <c r="W256" s="513"/>
      <c r="X256" s="513"/>
      <c r="Y256" s="514"/>
      <c r="Z256" s="512"/>
      <c r="AA256" s="513"/>
      <c r="AB256" s="513"/>
      <c r="AC256" s="513"/>
      <c r="AD256" s="513"/>
      <c r="AE256" s="513"/>
      <c r="AF256" s="514"/>
      <c r="AG256" s="512"/>
      <c r="AH256" s="513"/>
      <c r="AI256" s="513"/>
      <c r="AJ256" s="513"/>
      <c r="AK256" s="513"/>
      <c r="AL256" s="513"/>
      <c r="AM256" s="514"/>
      <c r="AN256" s="512"/>
      <c r="AO256" s="513"/>
      <c r="AP256" s="513"/>
      <c r="AQ256" s="513"/>
      <c r="AR256" s="513"/>
      <c r="AS256" s="513"/>
      <c r="AT256" s="514"/>
      <c r="AU256" s="512"/>
      <c r="AV256" s="513"/>
      <c r="AW256" s="513"/>
      <c r="AX256" s="1295"/>
      <c r="AY256" s="1296"/>
      <c r="AZ256" s="1297"/>
      <c r="BA256" s="1298"/>
      <c r="BB256" s="1131"/>
      <c r="BC256" s="1090"/>
      <c r="BD256" s="1090"/>
      <c r="BE256" s="1090"/>
      <c r="BF256" s="1091"/>
    </row>
    <row r="257" spans="2:58" ht="20.25" customHeight="1" x14ac:dyDescent="0.3">
      <c r="B257" s="1176"/>
      <c r="C257" s="1181"/>
      <c r="D257" s="1182"/>
      <c r="E257" s="1183"/>
      <c r="F257" s="461"/>
      <c r="G257" s="1083"/>
      <c r="H257" s="1088"/>
      <c r="I257" s="1086"/>
      <c r="J257" s="1086"/>
      <c r="K257" s="1087"/>
      <c r="L257" s="1092"/>
      <c r="M257" s="1093"/>
      <c r="N257" s="1093"/>
      <c r="O257" s="1094"/>
      <c r="P257" s="1136" t="s">
        <v>216</v>
      </c>
      <c r="Q257" s="1137"/>
      <c r="R257" s="1138"/>
      <c r="S257" s="462" t="str">
        <f>IF(S256="","",VLOOKUP(S256,'シフト記号表（勤務時間帯）'!$C$6:$K$35,9,FALSE))</f>
        <v/>
      </c>
      <c r="T257" s="463" t="str">
        <f>IF(T256="","",VLOOKUP(T256,'シフト記号表（勤務時間帯）'!$C$6:$K$35,9,FALSE))</f>
        <v/>
      </c>
      <c r="U257" s="463" t="str">
        <f>IF(U256="","",VLOOKUP(U256,'シフト記号表（勤務時間帯）'!$C$6:$K$35,9,FALSE))</f>
        <v/>
      </c>
      <c r="V257" s="463" t="str">
        <f>IF(V256="","",VLOOKUP(V256,'シフト記号表（勤務時間帯）'!$C$6:$K$35,9,FALSE))</f>
        <v/>
      </c>
      <c r="W257" s="463" t="str">
        <f>IF(W256="","",VLOOKUP(W256,'シフト記号表（勤務時間帯）'!$C$6:$K$35,9,FALSE))</f>
        <v/>
      </c>
      <c r="X257" s="463" t="str">
        <f>IF(X256="","",VLOOKUP(X256,'シフト記号表（勤務時間帯）'!$C$6:$K$35,9,FALSE))</f>
        <v/>
      </c>
      <c r="Y257" s="464" t="str">
        <f>IF(Y256="","",VLOOKUP(Y256,'シフト記号表（勤務時間帯）'!$C$6:$K$35,9,FALSE))</f>
        <v/>
      </c>
      <c r="Z257" s="462" t="str">
        <f>IF(Z256="","",VLOOKUP(Z256,'シフト記号表（勤務時間帯）'!$C$6:$K$35,9,FALSE))</f>
        <v/>
      </c>
      <c r="AA257" s="463" t="str">
        <f>IF(AA256="","",VLOOKUP(AA256,'シフト記号表（勤務時間帯）'!$C$6:$K$35,9,FALSE))</f>
        <v/>
      </c>
      <c r="AB257" s="463" t="str">
        <f>IF(AB256="","",VLOOKUP(AB256,'シフト記号表（勤務時間帯）'!$C$6:$K$35,9,FALSE))</f>
        <v/>
      </c>
      <c r="AC257" s="463" t="str">
        <f>IF(AC256="","",VLOOKUP(AC256,'シフト記号表（勤務時間帯）'!$C$6:$K$35,9,FALSE))</f>
        <v/>
      </c>
      <c r="AD257" s="463" t="str">
        <f>IF(AD256="","",VLOOKUP(AD256,'シフト記号表（勤務時間帯）'!$C$6:$K$35,9,FALSE))</f>
        <v/>
      </c>
      <c r="AE257" s="463" t="str">
        <f>IF(AE256="","",VLOOKUP(AE256,'シフト記号表（勤務時間帯）'!$C$6:$K$35,9,FALSE))</f>
        <v/>
      </c>
      <c r="AF257" s="464" t="str">
        <f>IF(AF256="","",VLOOKUP(AF256,'シフト記号表（勤務時間帯）'!$C$6:$K$35,9,FALSE))</f>
        <v/>
      </c>
      <c r="AG257" s="462" t="str">
        <f>IF(AG256="","",VLOOKUP(AG256,'シフト記号表（勤務時間帯）'!$C$6:$K$35,9,FALSE))</f>
        <v/>
      </c>
      <c r="AH257" s="463" t="str">
        <f>IF(AH256="","",VLOOKUP(AH256,'シフト記号表（勤務時間帯）'!$C$6:$K$35,9,FALSE))</f>
        <v/>
      </c>
      <c r="AI257" s="463" t="str">
        <f>IF(AI256="","",VLOOKUP(AI256,'シフト記号表（勤務時間帯）'!$C$6:$K$35,9,FALSE))</f>
        <v/>
      </c>
      <c r="AJ257" s="463" t="str">
        <f>IF(AJ256="","",VLOOKUP(AJ256,'シフト記号表（勤務時間帯）'!$C$6:$K$35,9,FALSE))</f>
        <v/>
      </c>
      <c r="AK257" s="463" t="str">
        <f>IF(AK256="","",VLOOKUP(AK256,'シフト記号表（勤務時間帯）'!$C$6:$K$35,9,FALSE))</f>
        <v/>
      </c>
      <c r="AL257" s="463" t="str">
        <f>IF(AL256="","",VLOOKUP(AL256,'シフト記号表（勤務時間帯）'!$C$6:$K$35,9,FALSE))</f>
        <v/>
      </c>
      <c r="AM257" s="464" t="str">
        <f>IF(AM256="","",VLOOKUP(AM256,'シフト記号表（勤務時間帯）'!$C$6:$K$35,9,FALSE))</f>
        <v/>
      </c>
      <c r="AN257" s="462" t="str">
        <f>IF(AN256="","",VLOOKUP(AN256,'シフト記号表（勤務時間帯）'!$C$6:$K$35,9,FALSE))</f>
        <v/>
      </c>
      <c r="AO257" s="463" t="str">
        <f>IF(AO256="","",VLOOKUP(AO256,'シフト記号表（勤務時間帯）'!$C$6:$K$35,9,FALSE))</f>
        <v/>
      </c>
      <c r="AP257" s="463" t="str">
        <f>IF(AP256="","",VLOOKUP(AP256,'シフト記号表（勤務時間帯）'!$C$6:$K$35,9,FALSE))</f>
        <v/>
      </c>
      <c r="AQ257" s="463" t="str">
        <f>IF(AQ256="","",VLOOKUP(AQ256,'シフト記号表（勤務時間帯）'!$C$6:$K$35,9,FALSE))</f>
        <v/>
      </c>
      <c r="AR257" s="463" t="str">
        <f>IF(AR256="","",VLOOKUP(AR256,'シフト記号表（勤務時間帯）'!$C$6:$K$35,9,FALSE))</f>
        <v/>
      </c>
      <c r="AS257" s="463" t="str">
        <f>IF(AS256="","",VLOOKUP(AS256,'シフト記号表（勤務時間帯）'!$C$6:$K$35,9,FALSE))</f>
        <v/>
      </c>
      <c r="AT257" s="464" t="str">
        <f>IF(AT256="","",VLOOKUP(AT256,'シフト記号表（勤務時間帯）'!$C$6:$K$35,9,FALSE))</f>
        <v/>
      </c>
      <c r="AU257" s="462" t="str">
        <f>IF(AU256="","",VLOOKUP(AU256,'シフト記号表（勤務時間帯）'!$C$6:$K$35,9,FALSE))</f>
        <v/>
      </c>
      <c r="AV257" s="463" t="str">
        <f>IF(AV256="","",VLOOKUP(AV256,'シフト記号表（勤務時間帯）'!$C$6:$K$35,9,FALSE))</f>
        <v/>
      </c>
      <c r="AW257" s="463" t="str">
        <f>IF(AW256="","",VLOOKUP(AW256,'シフト記号表（勤務時間帯）'!$C$6:$K$35,9,FALSE))</f>
        <v/>
      </c>
      <c r="AX257" s="1139">
        <f>IF($BB$3="４週",SUM(S257:AT257),IF($BB$3="暦月",SUM(S257:AW257),""))</f>
        <v>0</v>
      </c>
      <c r="AY257" s="1140"/>
      <c r="AZ257" s="1141">
        <f>IF($BB$3="４週",AX257/4,IF($BB$3="暦月",'【標準様式1】勤務形態一覧（100名）'!AX257/('【標準様式1】勤務形態一覧（100名）'!$BB$8/7),""))</f>
        <v>0</v>
      </c>
      <c r="BA257" s="1142"/>
      <c r="BB257" s="1132"/>
      <c r="BC257" s="1093"/>
      <c r="BD257" s="1093"/>
      <c r="BE257" s="1093"/>
      <c r="BF257" s="1094"/>
    </row>
    <row r="258" spans="2:58" ht="20.25" customHeight="1" x14ac:dyDescent="0.3">
      <c r="B258" s="1176"/>
      <c r="C258" s="1184"/>
      <c r="D258" s="1185"/>
      <c r="E258" s="1186"/>
      <c r="F258" s="515">
        <f>C256</f>
        <v>0</v>
      </c>
      <c r="G258" s="1084"/>
      <c r="H258" s="1088"/>
      <c r="I258" s="1086"/>
      <c r="J258" s="1086"/>
      <c r="K258" s="1087"/>
      <c r="L258" s="1095"/>
      <c r="M258" s="1096"/>
      <c r="N258" s="1096"/>
      <c r="O258" s="1097"/>
      <c r="P258" s="1173" t="s">
        <v>217</v>
      </c>
      <c r="Q258" s="1174"/>
      <c r="R258" s="1175"/>
      <c r="S258" s="466" t="str">
        <f>IF(S256="","",VLOOKUP(S256,'シフト記号表（勤務時間帯）'!$C$6:$U$35,19,FALSE))</f>
        <v/>
      </c>
      <c r="T258" s="467" t="str">
        <f>IF(T256="","",VLOOKUP(T256,'シフト記号表（勤務時間帯）'!$C$6:$U$35,19,FALSE))</f>
        <v/>
      </c>
      <c r="U258" s="467" t="str">
        <f>IF(U256="","",VLOOKUP(U256,'シフト記号表（勤務時間帯）'!$C$6:$U$35,19,FALSE))</f>
        <v/>
      </c>
      <c r="V258" s="467" t="str">
        <f>IF(V256="","",VLOOKUP(V256,'シフト記号表（勤務時間帯）'!$C$6:$U$35,19,FALSE))</f>
        <v/>
      </c>
      <c r="W258" s="467" t="str">
        <f>IF(W256="","",VLOOKUP(W256,'シフト記号表（勤務時間帯）'!$C$6:$U$35,19,FALSE))</f>
        <v/>
      </c>
      <c r="X258" s="467" t="str">
        <f>IF(X256="","",VLOOKUP(X256,'シフト記号表（勤務時間帯）'!$C$6:$U$35,19,FALSE))</f>
        <v/>
      </c>
      <c r="Y258" s="468" t="str">
        <f>IF(Y256="","",VLOOKUP(Y256,'シフト記号表（勤務時間帯）'!$C$6:$U$35,19,FALSE))</f>
        <v/>
      </c>
      <c r="Z258" s="466" t="str">
        <f>IF(Z256="","",VLOOKUP(Z256,'シフト記号表（勤務時間帯）'!$C$6:$U$35,19,FALSE))</f>
        <v/>
      </c>
      <c r="AA258" s="467" t="str">
        <f>IF(AA256="","",VLOOKUP(AA256,'シフト記号表（勤務時間帯）'!$C$6:$U$35,19,FALSE))</f>
        <v/>
      </c>
      <c r="AB258" s="467" t="str">
        <f>IF(AB256="","",VLOOKUP(AB256,'シフト記号表（勤務時間帯）'!$C$6:$U$35,19,FALSE))</f>
        <v/>
      </c>
      <c r="AC258" s="467" t="str">
        <f>IF(AC256="","",VLOOKUP(AC256,'シフト記号表（勤務時間帯）'!$C$6:$U$35,19,FALSE))</f>
        <v/>
      </c>
      <c r="AD258" s="467" t="str">
        <f>IF(AD256="","",VLOOKUP(AD256,'シフト記号表（勤務時間帯）'!$C$6:$U$35,19,FALSE))</f>
        <v/>
      </c>
      <c r="AE258" s="467" t="str">
        <f>IF(AE256="","",VLOOKUP(AE256,'シフト記号表（勤務時間帯）'!$C$6:$U$35,19,FALSE))</f>
        <v/>
      </c>
      <c r="AF258" s="468" t="str">
        <f>IF(AF256="","",VLOOKUP(AF256,'シフト記号表（勤務時間帯）'!$C$6:$U$35,19,FALSE))</f>
        <v/>
      </c>
      <c r="AG258" s="466" t="str">
        <f>IF(AG256="","",VLOOKUP(AG256,'シフト記号表（勤務時間帯）'!$C$6:$U$35,19,FALSE))</f>
        <v/>
      </c>
      <c r="AH258" s="467" t="str">
        <f>IF(AH256="","",VLOOKUP(AH256,'シフト記号表（勤務時間帯）'!$C$6:$U$35,19,FALSE))</f>
        <v/>
      </c>
      <c r="AI258" s="467" t="str">
        <f>IF(AI256="","",VLOOKUP(AI256,'シフト記号表（勤務時間帯）'!$C$6:$U$35,19,FALSE))</f>
        <v/>
      </c>
      <c r="AJ258" s="467" t="str">
        <f>IF(AJ256="","",VLOOKUP(AJ256,'シフト記号表（勤務時間帯）'!$C$6:$U$35,19,FALSE))</f>
        <v/>
      </c>
      <c r="AK258" s="467" t="str">
        <f>IF(AK256="","",VLOOKUP(AK256,'シフト記号表（勤務時間帯）'!$C$6:$U$35,19,FALSE))</f>
        <v/>
      </c>
      <c r="AL258" s="467" t="str">
        <f>IF(AL256="","",VLOOKUP(AL256,'シフト記号表（勤務時間帯）'!$C$6:$U$35,19,FALSE))</f>
        <v/>
      </c>
      <c r="AM258" s="468" t="str">
        <f>IF(AM256="","",VLOOKUP(AM256,'シフト記号表（勤務時間帯）'!$C$6:$U$35,19,FALSE))</f>
        <v/>
      </c>
      <c r="AN258" s="466" t="str">
        <f>IF(AN256="","",VLOOKUP(AN256,'シフト記号表（勤務時間帯）'!$C$6:$U$35,19,FALSE))</f>
        <v/>
      </c>
      <c r="AO258" s="467" t="str">
        <f>IF(AO256="","",VLOOKUP(AO256,'シフト記号表（勤務時間帯）'!$C$6:$U$35,19,FALSE))</f>
        <v/>
      </c>
      <c r="AP258" s="467" t="str">
        <f>IF(AP256="","",VLOOKUP(AP256,'シフト記号表（勤務時間帯）'!$C$6:$U$35,19,FALSE))</f>
        <v/>
      </c>
      <c r="AQ258" s="467" t="str">
        <f>IF(AQ256="","",VLOOKUP(AQ256,'シフト記号表（勤務時間帯）'!$C$6:$U$35,19,FALSE))</f>
        <v/>
      </c>
      <c r="AR258" s="467" t="str">
        <f>IF(AR256="","",VLOOKUP(AR256,'シフト記号表（勤務時間帯）'!$C$6:$U$35,19,FALSE))</f>
        <v/>
      </c>
      <c r="AS258" s="467" t="str">
        <f>IF(AS256="","",VLOOKUP(AS256,'シフト記号表（勤務時間帯）'!$C$6:$U$35,19,FALSE))</f>
        <v/>
      </c>
      <c r="AT258" s="468" t="str">
        <f>IF(AT256="","",VLOOKUP(AT256,'シフト記号表（勤務時間帯）'!$C$6:$U$35,19,FALSE))</f>
        <v/>
      </c>
      <c r="AU258" s="466" t="str">
        <f>IF(AU256="","",VLOOKUP(AU256,'シフト記号表（勤務時間帯）'!$C$6:$U$35,19,FALSE))</f>
        <v/>
      </c>
      <c r="AV258" s="467" t="str">
        <f>IF(AV256="","",VLOOKUP(AV256,'シフト記号表（勤務時間帯）'!$C$6:$U$35,19,FALSE))</f>
        <v/>
      </c>
      <c r="AW258" s="467" t="str">
        <f>IF(AW256="","",VLOOKUP(AW256,'シフト記号表（勤務時間帯）'!$C$6:$U$35,19,FALSE))</f>
        <v/>
      </c>
      <c r="AX258" s="1146">
        <f>IF($BB$3="４週",SUM(S258:AT258),IF($BB$3="暦月",SUM(S258:AW258),""))</f>
        <v>0</v>
      </c>
      <c r="AY258" s="1147"/>
      <c r="AZ258" s="1148">
        <f>IF($BB$3="４週",AX258/4,IF($BB$3="暦月",'【標準様式1】勤務形態一覧（100名）'!AX258/('【標準様式1】勤務形態一覧（100名）'!$BB$8/7),""))</f>
        <v>0</v>
      </c>
      <c r="BA258" s="1149"/>
      <c r="BB258" s="1192"/>
      <c r="BC258" s="1096"/>
      <c r="BD258" s="1096"/>
      <c r="BE258" s="1096"/>
      <c r="BF258" s="1097"/>
    </row>
    <row r="259" spans="2:58" ht="20.25" customHeight="1" x14ac:dyDescent="0.3">
      <c r="B259" s="1176">
        <f>B256+1</f>
        <v>80</v>
      </c>
      <c r="C259" s="1178"/>
      <c r="D259" s="1179"/>
      <c r="E259" s="1180"/>
      <c r="F259" s="469"/>
      <c r="G259" s="1082"/>
      <c r="H259" s="1085"/>
      <c r="I259" s="1086"/>
      <c r="J259" s="1086"/>
      <c r="K259" s="1087"/>
      <c r="L259" s="1089"/>
      <c r="M259" s="1090"/>
      <c r="N259" s="1090"/>
      <c r="O259" s="1091"/>
      <c r="P259" s="1098" t="s">
        <v>215</v>
      </c>
      <c r="Q259" s="1099"/>
      <c r="R259" s="1100"/>
      <c r="S259" s="512"/>
      <c r="T259" s="513"/>
      <c r="U259" s="513"/>
      <c r="V259" s="513"/>
      <c r="W259" s="513"/>
      <c r="X259" s="513"/>
      <c r="Y259" s="514"/>
      <c r="Z259" s="512"/>
      <c r="AA259" s="513"/>
      <c r="AB259" s="513"/>
      <c r="AC259" s="513"/>
      <c r="AD259" s="513"/>
      <c r="AE259" s="513"/>
      <c r="AF259" s="514"/>
      <c r="AG259" s="512"/>
      <c r="AH259" s="513"/>
      <c r="AI259" s="513"/>
      <c r="AJ259" s="513"/>
      <c r="AK259" s="513"/>
      <c r="AL259" s="513"/>
      <c r="AM259" s="514"/>
      <c r="AN259" s="512"/>
      <c r="AO259" s="513"/>
      <c r="AP259" s="513"/>
      <c r="AQ259" s="513"/>
      <c r="AR259" s="513"/>
      <c r="AS259" s="513"/>
      <c r="AT259" s="514"/>
      <c r="AU259" s="512"/>
      <c r="AV259" s="513"/>
      <c r="AW259" s="513"/>
      <c r="AX259" s="1295"/>
      <c r="AY259" s="1296"/>
      <c r="AZ259" s="1297"/>
      <c r="BA259" s="1298"/>
      <c r="BB259" s="1131"/>
      <c r="BC259" s="1090"/>
      <c r="BD259" s="1090"/>
      <c r="BE259" s="1090"/>
      <c r="BF259" s="1091"/>
    </row>
    <row r="260" spans="2:58" ht="20.25" customHeight="1" x14ac:dyDescent="0.3">
      <c r="B260" s="1176"/>
      <c r="C260" s="1181"/>
      <c r="D260" s="1182"/>
      <c r="E260" s="1183"/>
      <c r="F260" s="461"/>
      <c r="G260" s="1083"/>
      <c r="H260" s="1088"/>
      <c r="I260" s="1086"/>
      <c r="J260" s="1086"/>
      <c r="K260" s="1087"/>
      <c r="L260" s="1092"/>
      <c r="M260" s="1093"/>
      <c r="N260" s="1093"/>
      <c r="O260" s="1094"/>
      <c r="P260" s="1136" t="s">
        <v>216</v>
      </c>
      <c r="Q260" s="1137"/>
      <c r="R260" s="1138"/>
      <c r="S260" s="462" t="str">
        <f>IF(S259="","",VLOOKUP(S259,'シフト記号表（勤務時間帯）'!$C$6:$K$35,9,FALSE))</f>
        <v/>
      </c>
      <c r="T260" s="463" t="str">
        <f>IF(T259="","",VLOOKUP(T259,'シフト記号表（勤務時間帯）'!$C$6:$K$35,9,FALSE))</f>
        <v/>
      </c>
      <c r="U260" s="463" t="str">
        <f>IF(U259="","",VLOOKUP(U259,'シフト記号表（勤務時間帯）'!$C$6:$K$35,9,FALSE))</f>
        <v/>
      </c>
      <c r="V260" s="463" t="str">
        <f>IF(V259="","",VLOOKUP(V259,'シフト記号表（勤務時間帯）'!$C$6:$K$35,9,FALSE))</f>
        <v/>
      </c>
      <c r="W260" s="463" t="str">
        <f>IF(W259="","",VLOOKUP(W259,'シフト記号表（勤務時間帯）'!$C$6:$K$35,9,FALSE))</f>
        <v/>
      </c>
      <c r="X260" s="463" t="str">
        <f>IF(X259="","",VLOOKUP(X259,'シフト記号表（勤務時間帯）'!$C$6:$K$35,9,FALSE))</f>
        <v/>
      </c>
      <c r="Y260" s="464" t="str">
        <f>IF(Y259="","",VLOOKUP(Y259,'シフト記号表（勤務時間帯）'!$C$6:$K$35,9,FALSE))</f>
        <v/>
      </c>
      <c r="Z260" s="462" t="str">
        <f>IF(Z259="","",VLOOKUP(Z259,'シフト記号表（勤務時間帯）'!$C$6:$K$35,9,FALSE))</f>
        <v/>
      </c>
      <c r="AA260" s="463" t="str">
        <f>IF(AA259="","",VLOOKUP(AA259,'シフト記号表（勤務時間帯）'!$C$6:$K$35,9,FALSE))</f>
        <v/>
      </c>
      <c r="AB260" s="463" t="str">
        <f>IF(AB259="","",VLOOKUP(AB259,'シフト記号表（勤務時間帯）'!$C$6:$K$35,9,FALSE))</f>
        <v/>
      </c>
      <c r="AC260" s="463" t="str">
        <f>IF(AC259="","",VLOOKUP(AC259,'シフト記号表（勤務時間帯）'!$C$6:$K$35,9,FALSE))</f>
        <v/>
      </c>
      <c r="AD260" s="463" t="str">
        <f>IF(AD259="","",VLOOKUP(AD259,'シフト記号表（勤務時間帯）'!$C$6:$K$35,9,FALSE))</f>
        <v/>
      </c>
      <c r="AE260" s="463" t="str">
        <f>IF(AE259="","",VLOOKUP(AE259,'シフト記号表（勤務時間帯）'!$C$6:$K$35,9,FALSE))</f>
        <v/>
      </c>
      <c r="AF260" s="464" t="str">
        <f>IF(AF259="","",VLOOKUP(AF259,'シフト記号表（勤務時間帯）'!$C$6:$K$35,9,FALSE))</f>
        <v/>
      </c>
      <c r="AG260" s="462" t="str">
        <f>IF(AG259="","",VLOOKUP(AG259,'シフト記号表（勤務時間帯）'!$C$6:$K$35,9,FALSE))</f>
        <v/>
      </c>
      <c r="AH260" s="463" t="str">
        <f>IF(AH259="","",VLOOKUP(AH259,'シフト記号表（勤務時間帯）'!$C$6:$K$35,9,FALSE))</f>
        <v/>
      </c>
      <c r="AI260" s="463" t="str">
        <f>IF(AI259="","",VLOOKUP(AI259,'シフト記号表（勤務時間帯）'!$C$6:$K$35,9,FALSE))</f>
        <v/>
      </c>
      <c r="AJ260" s="463" t="str">
        <f>IF(AJ259="","",VLOOKUP(AJ259,'シフト記号表（勤務時間帯）'!$C$6:$K$35,9,FALSE))</f>
        <v/>
      </c>
      <c r="AK260" s="463" t="str">
        <f>IF(AK259="","",VLOOKUP(AK259,'シフト記号表（勤務時間帯）'!$C$6:$K$35,9,FALSE))</f>
        <v/>
      </c>
      <c r="AL260" s="463" t="str">
        <f>IF(AL259="","",VLOOKUP(AL259,'シフト記号表（勤務時間帯）'!$C$6:$K$35,9,FALSE))</f>
        <v/>
      </c>
      <c r="AM260" s="464" t="str">
        <f>IF(AM259="","",VLOOKUP(AM259,'シフト記号表（勤務時間帯）'!$C$6:$K$35,9,FALSE))</f>
        <v/>
      </c>
      <c r="AN260" s="462" t="str">
        <f>IF(AN259="","",VLOOKUP(AN259,'シフト記号表（勤務時間帯）'!$C$6:$K$35,9,FALSE))</f>
        <v/>
      </c>
      <c r="AO260" s="463" t="str">
        <f>IF(AO259="","",VLOOKUP(AO259,'シフト記号表（勤務時間帯）'!$C$6:$K$35,9,FALSE))</f>
        <v/>
      </c>
      <c r="AP260" s="463" t="str">
        <f>IF(AP259="","",VLOOKUP(AP259,'シフト記号表（勤務時間帯）'!$C$6:$K$35,9,FALSE))</f>
        <v/>
      </c>
      <c r="AQ260" s="463" t="str">
        <f>IF(AQ259="","",VLOOKUP(AQ259,'シフト記号表（勤務時間帯）'!$C$6:$K$35,9,FALSE))</f>
        <v/>
      </c>
      <c r="AR260" s="463" t="str">
        <f>IF(AR259="","",VLOOKUP(AR259,'シフト記号表（勤務時間帯）'!$C$6:$K$35,9,FALSE))</f>
        <v/>
      </c>
      <c r="AS260" s="463" t="str">
        <f>IF(AS259="","",VLOOKUP(AS259,'シフト記号表（勤務時間帯）'!$C$6:$K$35,9,FALSE))</f>
        <v/>
      </c>
      <c r="AT260" s="464" t="str">
        <f>IF(AT259="","",VLOOKUP(AT259,'シフト記号表（勤務時間帯）'!$C$6:$K$35,9,FALSE))</f>
        <v/>
      </c>
      <c r="AU260" s="462" t="str">
        <f>IF(AU259="","",VLOOKUP(AU259,'シフト記号表（勤務時間帯）'!$C$6:$K$35,9,FALSE))</f>
        <v/>
      </c>
      <c r="AV260" s="463" t="str">
        <f>IF(AV259="","",VLOOKUP(AV259,'シフト記号表（勤務時間帯）'!$C$6:$K$35,9,FALSE))</f>
        <v/>
      </c>
      <c r="AW260" s="463" t="str">
        <f>IF(AW259="","",VLOOKUP(AW259,'シフト記号表（勤務時間帯）'!$C$6:$K$35,9,FALSE))</f>
        <v/>
      </c>
      <c r="AX260" s="1139">
        <f>IF($BB$3="４週",SUM(S260:AT260),IF($BB$3="暦月",SUM(S260:AW260),""))</f>
        <v>0</v>
      </c>
      <c r="AY260" s="1140"/>
      <c r="AZ260" s="1141">
        <f>IF($BB$3="４週",AX260/4,IF($BB$3="暦月",'【標準様式1】勤務形態一覧（100名）'!AX260/('【標準様式1】勤務形態一覧（100名）'!$BB$8/7),""))</f>
        <v>0</v>
      </c>
      <c r="BA260" s="1142"/>
      <c r="BB260" s="1132"/>
      <c r="BC260" s="1093"/>
      <c r="BD260" s="1093"/>
      <c r="BE260" s="1093"/>
      <c r="BF260" s="1094"/>
    </row>
    <row r="261" spans="2:58" ht="20.25" customHeight="1" x14ac:dyDescent="0.3">
      <c r="B261" s="1176"/>
      <c r="C261" s="1184"/>
      <c r="D261" s="1185"/>
      <c r="E261" s="1186"/>
      <c r="F261" s="515">
        <f>C259</f>
        <v>0</v>
      </c>
      <c r="G261" s="1084"/>
      <c r="H261" s="1088"/>
      <c r="I261" s="1086"/>
      <c r="J261" s="1086"/>
      <c r="K261" s="1087"/>
      <c r="L261" s="1095"/>
      <c r="M261" s="1096"/>
      <c r="N261" s="1096"/>
      <c r="O261" s="1097"/>
      <c r="P261" s="1173" t="s">
        <v>217</v>
      </c>
      <c r="Q261" s="1174"/>
      <c r="R261" s="1175"/>
      <c r="S261" s="466" t="str">
        <f>IF(S259="","",VLOOKUP(S259,'シフト記号表（勤務時間帯）'!$C$6:$U$35,19,FALSE))</f>
        <v/>
      </c>
      <c r="T261" s="467" t="str">
        <f>IF(T259="","",VLOOKUP(T259,'シフト記号表（勤務時間帯）'!$C$6:$U$35,19,FALSE))</f>
        <v/>
      </c>
      <c r="U261" s="467" t="str">
        <f>IF(U259="","",VLOOKUP(U259,'シフト記号表（勤務時間帯）'!$C$6:$U$35,19,FALSE))</f>
        <v/>
      </c>
      <c r="V261" s="467" t="str">
        <f>IF(V259="","",VLOOKUP(V259,'シフト記号表（勤務時間帯）'!$C$6:$U$35,19,FALSE))</f>
        <v/>
      </c>
      <c r="W261" s="467" t="str">
        <f>IF(W259="","",VLOOKUP(W259,'シフト記号表（勤務時間帯）'!$C$6:$U$35,19,FALSE))</f>
        <v/>
      </c>
      <c r="X261" s="467" t="str">
        <f>IF(X259="","",VLOOKUP(X259,'シフト記号表（勤務時間帯）'!$C$6:$U$35,19,FALSE))</f>
        <v/>
      </c>
      <c r="Y261" s="468" t="str">
        <f>IF(Y259="","",VLOOKUP(Y259,'シフト記号表（勤務時間帯）'!$C$6:$U$35,19,FALSE))</f>
        <v/>
      </c>
      <c r="Z261" s="466" t="str">
        <f>IF(Z259="","",VLOOKUP(Z259,'シフト記号表（勤務時間帯）'!$C$6:$U$35,19,FALSE))</f>
        <v/>
      </c>
      <c r="AA261" s="467" t="str">
        <f>IF(AA259="","",VLOOKUP(AA259,'シフト記号表（勤務時間帯）'!$C$6:$U$35,19,FALSE))</f>
        <v/>
      </c>
      <c r="AB261" s="467" t="str">
        <f>IF(AB259="","",VLOOKUP(AB259,'シフト記号表（勤務時間帯）'!$C$6:$U$35,19,FALSE))</f>
        <v/>
      </c>
      <c r="AC261" s="467" t="str">
        <f>IF(AC259="","",VLOOKUP(AC259,'シフト記号表（勤務時間帯）'!$C$6:$U$35,19,FALSE))</f>
        <v/>
      </c>
      <c r="AD261" s="467" t="str">
        <f>IF(AD259="","",VLOOKUP(AD259,'シフト記号表（勤務時間帯）'!$C$6:$U$35,19,FALSE))</f>
        <v/>
      </c>
      <c r="AE261" s="467" t="str">
        <f>IF(AE259="","",VLOOKUP(AE259,'シフト記号表（勤務時間帯）'!$C$6:$U$35,19,FALSE))</f>
        <v/>
      </c>
      <c r="AF261" s="468" t="str">
        <f>IF(AF259="","",VLOOKUP(AF259,'シフト記号表（勤務時間帯）'!$C$6:$U$35,19,FALSE))</f>
        <v/>
      </c>
      <c r="AG261" s="466" t="str">
        <f>IF(AG259="","",VLOOKUP(AG259,'シフト記号表（勤務時間帯）'!$C$6:$U$35,19,FALSE))</f>
        <v/>
      </c>
      <c r="AH261" s="467" t="str">
        <f>IF(AH259="","",VLOOKUP(AH259,'シフト記号表（勤務時間帯）'!$C$6:$U$35,19,FALSE))</f>
        <v/>
      </c>
      <c r="AI261" s="467" t="str">
        <f>IF(AI259="","",VLOOKUP(AI259,'シフト記号表（勤務時間帯）'!$C$6:$U$35,19,FALSE))</f>
        <v/>
      </c>
      <c r="AJ261" s="467" t="str">
        <f>IF(AJ259="","",VLOOKUP(AJ259,'シフト記号表（勤務時間帯）'!$C$6:$U$35,19,FALSE))</f>
        <v/>
      </c>
      <c r="AK261" s="467" t="str">
        <f>IF(AK259="","",VLOOKUP(AK259,'シフト記号表（勤務時間帯）'!$C$6:$U$35,19,FALSE))</f>
        <v/>
      </c>
      <c r="AL261" s="467" t="str">
        <f>IF(AL259="","",VLOOKUP(AL259,'シフト記号表（勤務時間帯）'!$C$6:$U$35,19,FALSE))</f>
        <v/>
      </c>
      <c r="AM261" s="468" t="str">
        <f>IF(AM259="","",VLOOKUP(AM259,'シフト記号表（勤務時間帯）'!$C$6:$U$35,19,FALSE))</f>
        <v/>
      </c>
      <c r="AN261" s="466" t="str">
        <f>IF(AN259="","",VLOOKUP(AN259,'シフト記号表（勤務時間帯）'!$C$6:$U$35,19,FALSE))</f>
        <v/>
      </c>
      <c r="AO261" s="467" t="str">
        <f>IF(AO259="","",VLOOKUP(AO259,'シフト記号表（勤務時間帯）'!$C$6:$U$35,19,FALSE))</f>
        <v/>
      </c>
      <c r="AP261" s="467" t="str">
        <f>IF(AP259="","",VLOOKUP(AP259,'シフト記号表（勤務時間帯）'!$C$6:$U$35,19,FALSE))</f>
        <v/>
      </c>
      <c r="AQ261" s="467" t="str">
        <f>IF(AQ259="","",VLOOKUP(AQ259,'シフト記号表（勤務時間帯）'!$C$6:$U$35,19,FALSE))</f>
        <v/>
      </c>
      <c r="AR261" s="467" t="str">
        <f>IF(AR259="","",VLOOKUP(AR259,'シフト記号表（勤務時間帯）'!$C$6:$U$35,19,FALSE))</f>
        <v/>
      </c>
      <c r="AS261" s="467" t="str">
        <f>IF(AS259="","",VLOOKUP(AS259,'シフト記号表（勤務時間帯）'!$C$6:$U$35,19,FALSE))</f>
        <v/>
      </c>
      <c r="AT261" s="468" t="str">
        <f>IF(AT259="","",VLOOKUP(AT259,'シフト記号表（勤務時間帯）'!$C$6:$U$35,19,FALSE))</f>
        <v/>
      </c>
      <c r="AU261" s="466" t="str">
        <f>IF(AU259="","",VLOOKUP(AU259,'シフト記号表（勤務時間帯）'!$C$6:$U$35,19,FALSE))</f>
        <v/>
      </c>
      <c r="AV261" s="467" t="str">
        <f>IF(AV259="","",VLOOKUP(AV259,'シフト記号表（勤務時間帯）'!$C$6:$U$35,19,FALSE))</f>
        <v/>
      </c>
      <c r="AW261" s="467" t="str">
        <f>IF(AW259="","",VLOOKUP(AW259,'シフト記号表（勤務時間帯）'!$C$6:$U$35,19,FALSE))</f>
        <v/>
      </c>
      <c r="AX261" s="1146">
        <f>IF($BB$3="４週",SUM(S261:AT261),IF($BB$3="暦月",SUM(S261:AW261),""))</f>
        <v>0</v>
      </c>
      <c r="AY261" s="1147"/>
      <c r="AZ261" s="1148">
        <f>IF($BB$3="４週",AX261/4,IF($BB$3="暦月",'【標準様式1】勤務形態一覧（100名）'!AX261/('【標準様式1】勤務形態一覧（100名）'!$BB$8/7),""))</f>
        <v>0</v>
      </c>
      <c r="BA261" s="1149"/>
      <c r="BB261" s="1192"/>
      <c r="BC261" s="1096"/>
      <c r="BD261" s="1096"/>
      <c r="BE261" s="1096"/>
      <c r="BF261" s="1097"/>
    </row>
    <row r="262" spans="2:58" ht="20.25" customHeight="1" x14ac:dyDescent="0.3">
      <c r="B262" s="1176">
        <f>B259+1</f>
        <v>81</v>
      </c>
      <c r="C262" s="1178"/>
      <c r="D262" s="1179"/>
      <c r="E262" s="1180"/>
      <c r="F262" s="469"/>
      <c r="G262" s="1082"/>
      <c r="H262" s="1085"/>
      <c r="I262" s="1086"/>
      <c r="J262" s="1086"/>
      <c r="K262" s="1087"/>
      <c r="L262" s="1089"/>
      <c r="M262" s="1090"/>
      <c r="N262" s="1090"/>
      <c r="O262" s="1091"/>
      <c r="P262" s="1098" t="s">
        <v>215</v>
      </c>
      <c r="Q262" s="1099"/>
      <c r="R262" s="1100"/>
      <c r="S262" s="512"/>
      <c r="T262" s="513"/>
      <c r="U262" s="513"/>
      <c r="V262" s="513"/>
      <c r="W262" s="513"/>
      <c r="X262" s="513"/>
      <c r="Y262" s="514"/>
      <c r="Z262" s="512"/>
      <c r="AA262" s="513"/>
      <c r="AB262" s="513"/>
      <c r="AC262" s="513"/>
      <c r="AD262" s="513"/>
      <c r="AE262" s="513"/>
      <c r="AF262" s="514"/>
      <c r="AG262" s="512"/>
      <c r="AH262" s="513"/>
      <c r="AI262" s="513"/>
      <c r="AJ262" s="513"/>
      <c r="AK262" s="513"/>
      <c r="AL262" s="513"/>
      <c r="AM262" s="514"/>
      <c r="AN262" s="512"/>
      <c r="AO262" s="513"/>
      <c r="AP262" s="513"/>
      <c r="AQ262" s="513"/>
      <c r="AR262" s="513"/>
      <c r="AS262" s="513"/>
      <c r="AT262" s="514"/>
      <c r="AU262" s="512"/>
      <c r="AV262" s="513"/>
      <c r="AW262" s="513"/>
      <c r="AX262" s="1295"/>
      <c r="AY262" s="1296"/>
      <c r="AZ262" s="1297"/>
      <c r="BA262" s="1298"/>
      <c r="BB262" s="1131"/>
      <c r="BC262" s="1090"/>
      <c r="BD262" s="1090"/>
      <c r="BE262" s="1090"/>
      <c r="BF262" s="1091"/>
    </row>
    <row r="263" spans="2:58" ht="20.25" customHeight="1" x14ac:dyDescent="0.3">
      <c r="B263" s="1176"/>
      <c r="C263" s="1181"/>
      <c r="D263" s="1182"/>
      <c r="E263" s="1183"/>
      <c r="F263" s="461"/>
      <c r="G263" s="1083"/>
      <c r="H263" s="1088"/>
      <c r="I263" s="1086"/>
      <c r="J263" s="1086"/>
      <c r="K263" s="1087"/>
      <c r="L263" s="1092"/>
      <c r="M263" s="1093"/>
      <c r="N263" s="1093"/>
      <c r="O263" s="1094"/>
      <c r="P263" s="1136" t="s">
        <v>216</v>
      </c>
      <c r="Q263" s="1137"/>
      <c r="R263" s="1138"/>
      <c r="S263" s="462" t="str">
        <f>IF(S262="","",VLOOKUP(S262,'シフト記号表（勤務時間帯）'!$C$6:$K$35,9,FALSE))</f>
        <v/>
      </c>
      <c r="T263" s="463" t="str">
        <f>IF(T262="","",VLOOKUP(T262,'シフト記号表（勤務時間帯）'!$C$6:$K$35,9,FALSE))</f>
        <v/>
      </c>
      <c r="U263" s="463" t="str">
        <f>IF(U262="","",VLOOKUP(U262,'シフト記号表（勤務時間帯）'!$C$6:$K$35,9,FALSE))</f>
        <v/>
      </c>
      <c r="V263" s="463" t="str">
        <f>IF(V262="","",VLOOKUP(V262,'シフト記号表（勤務時間帯）'!$C$6:$K$35,9,FALSE))</f>
        <v/>
      </c>
      <c r="W263" s="463" t="str">
        <f>IF(W262="","",VLOOKUP(W262,'シフト記号表（勤務時間帯）'!$C$6:$K$35,9,FALSE))</f>
        <v/>
      </c>
      <c r="X263" s="463" t="str">
        <f>IF(X262="","",VLOOKUP(X262,'シフト記号表（勤務時間帯）'!$C$6:$K$35,9,FALSE))</f>
        <v/>
      </c>
      <c r="Y263" s="464" t="str">
        <f>IF(Y262="","",VLOOKUP(Y262,'シフト記号表（勤務時間帯）'!$C$6:$K$35,9,FALSE))</f>
        <v/>
      </c>
      <c r="Z263" s="462" t="str">
        <f>IF(Z262="","",VLOOKUP(Z262,'シフト記号表（勤務時間帯）'!$C$6:$K$35,9,FALSE))</f>
        <v/>
      </c>
      <c r="AA263" s="463" t="str">
        <f>IF(AA262="","",VLOOKUP(AA262,'シフト記号表（勤務時間帯）'!$C$6:$K$35,9,FALSE))</f>
        <v/>
      </c>
      <c r="AB263" s="463" t="str">
        <f>IF(AB262="","",VLOOKUP(AB262,'シフト記号表（勤務時間帯）'!$C$6:$K$35,9,FALSE))</f>
        <v/>
      </c>
      <c r="AC263" s="463" t="str">
        <f>IF(AC262="","",VLOOKUP(AC262,'シフト記号表（勤務時間帯）'!$C$6:$K$35,9,FALSE))</f>
        <v/>
      </c>
      <c r="AD263" s="463" t="str">
        <f>IF(AD262="","",VLOOKUP(AD262,'シフト記号表（勤務時間帯）'!$C$6:$K$35,9,FALSE))</f>
        <v/>
      </c>
      <c r="AE263" s="463" t="str">
        <f>IF(AE262="","",VLOOKUP(AE262,'シフト記号表（勤務時間帯）'!$C$6:$K$35,9,FALSE))</f>
        <v/>
      </c>
      <c r="AF263" s="464" t="str">
        <f>IF(AF262="","",VLOOKUP(AF262,'シフト記号表（勤務時間帯）'!$C$6:$K$35,9,FALSE))</f>
        <v/>
      </c>
      <c r="AG263" s="462" t="str">
        <f>IF(AG262="","",VLOOKUP(AG262,'シフト記号表（勤務時間帯）'!$C$6:$K$35,9,FALSE))</f>
        <v/>
      </c>
      <c r="AH263" s="463" t="str">
        <f>IF(AH262="","",VLOOKUP(AH262,'シフト記号表（勤務時間帯）'!$C$6:$K$35,9,FALSE))</f>
        <v/>
      </c>
      <c r="AI263" s="463" t="str">
        <f>IF(AI262="","",VLOOKUP(AI262,'シフト記号表（勤務時間帯）'!$C$6:$K$35,9,FALSE))</f>
        <v/>
      </c>
      <c r="AJ263" s="463" t="str">
        <f>IF(AJ262="","",VLOOKUP(AJ262,'シフト記号表（勤務時間帯）'!$C$6:$K$35,9,FALSE))</f>
        <v/>
      </c>
      <c r="AK263" s="463" t="str">
        <f>IF(AK262="","",VLOOKUP(AK262,'シフト記号表（勤務時間帯）'!$C$6:$K$35,9,FALSE))</f>
        <v/>
      </c>
      <c r="AL263" s="463" t="str">
        <f>IF(AL262="","",VLOOKUP(AL262,'シフト記号表（勤務時間帯）'!$C$6:$K$35,9,FALSE))</f>
        <v/>
      </c>
      <c r="AM263" s="464" t="str">
        <f>IF(AM262="","",VLOOKUP(AM262,'シフト記号表（勤務時間帯）'!$C$6:$K$35,9,FALSE))</f>
        <v/>
      </c>
      <c r="AN263" s="462" t="str">
        <f>IF(AN262="","",VLOOKUP(AN262,'シフト記号表（勤務時間帯）'!$C$6:$K$35,9,FALSE))</f>
        <v/>
      </c>
      <c r="AO263" s="463" t="str">
        <f>IF(AO262="","",VLOOKUP(AO262,'シフト記号表（勤務時間帯）'!$C$6:$K$35,9,FALSE))</f>
        <v/>
      </c>
      <c r="AP263" s="463" t="str">
        <f>IF(AP262="","",VLOOKUP(AP262,'シフト記号表（勤務時間帯）'!$C$6:$K$35,9,FALSE))</f>
        <v/>
      </c>
      <c r="AQ263" s="463" t="str">
        <f>IF(AQ262="","",VLOOKUP(AQ262,'シフト記号表（勤務時間帯）'!$C$6:$K$35,9,FALSE))</f>
        <v/>
      </c>
      <c r="AR263" s="463" t="str">
        <f>IF(AR262="","",VLOOKUP(AR262,'シフト記号表（勤務時間帯）'!$C$6:$K$35,9,FALSE))</f>
        <v/>
      </c>
      <c r="AS263" s="463" t="str">
        <f>IF(AS262="","",VLOOKUP(AS262,'シフト記号表（勤務時間帯）'!$C$6:$K$35,9,FALSE))</f>
        <v/>
      </c>
      <c r="AT263" s="464" t="str">
        <f>IF(AT262="","",VLOOKUP(AT262,'シフト記号表（勤務時間帯）'!$C$6:$K$35,9,FALSE))</f>
        <v/>
      </c>
      <c r="AU263" s="462" t="str">
        <f>IF(AU262="","",VLOOKUP(AU262,'シフト記号表（勤務時間帯）'!$C$6:$K$35,9,FALSE))</f>
        <v/>
      </c>
      <c r="AV263" s="463" t="str">
        <f>IF(AV262="","",VLOOKUP(AV262,'シフト記号表（勤務時間帯）'!$C$6:$K$35,9,FALSE))</f>
        <v/>
      </c>
      <c r="AW263" s="463" t="str">
        <f>IF(AW262="","",VLOOKUP(AW262,'シフト記号表（勤務時間帯）'!$C$6:$K$35,9,FALSE))</f>
        <v/>
      </c>
      <c r="AX263" s="1139">
        <f>IF($BB$3="４週",SUM(S263:AT263),IF($BB$3="暦月",SUM(S263:AW263),""))</f>
        <v>0</v>
      </c>
      <c r="AY263" s="1140"/>
      <c r="AZ263" s="1141">
        <f>IF($BB$3="４週",AX263/4,IF($BB$3="暦月",'【標準様式1】勤務形態一覧（100名）'!AX263/('【標準様式1】勤務形態一覧（100名）'!$BB$8/7),""))</f>
        <v>0</v>
      </c>
      <c r="BA263" s="1142"/>
      <c r="BB263" s="1132"/>
      <c r="BC263" s="1093"/>
      <c r="BD263" s="1093"/>
      <c r="BE263" s="1093"/>
      <c r="BF263" s="1094"/>
    </row>
    <row r="264" spans="2:58" ht="20.25" customHeight="1" x14ac:dyDescent="0.3">
      <c r="B264" s="1176"/>
      <c r="C264" s="1184"/>
      <c r="D264" s="1185"/>
      <c r="E264" s="1186"/>
      <c r="F264" s="515">
        <f>C262</f>
        <v>0</v>
      </c>
      <c r="G264" s="1084"/>
      <c r="H264" s="1088"/>
      <c r="I264" s="1086"/>
      <c r="J264" s="1086"/>
      <c r="K264" s="1087"/>
      <c r="L264" s="1095"/>
      <c r="M264" s="1096"/>
      <c r="N264" s="1096"/>
      <c r="O264" s="1097"/>
      <c r="P264" s="1173" t="s">
        <v>217</v>
      </c>
      <c r="Q264" s="1174"/>
      <c r="R264" s="1175"/>
      <c r="S264" s="466" t="str">
        <f>IF(S262="","",VLOOKUP(S262,'シフト記号表（勤務時間帯）'!$C$6:$U$35,19,FALSE))</f>
        <v/>
      </c>
      <c r="T264" s="467" t="str">
        <f>IF(T262="","",VLOOKUP(T262,'シフト記号表（勤務時間帯）'!$C$6:$U$35,19,FALSE))</f>
        <v/>
      </c>
      <c r="U264" s="467" t="str">
        <f>IF(U262="","",VLOOKUP(U262,'シフト記号表（勤務時間帯）'!$C$6:$U$35,19,FALSE))</f>
        <v/>
      </c>
      <c r="V264" s="467" t="str">
        <f>IF(V262="","",VLOOKUP(V262,'シフト記号表（勤務時間帯）'!$C$6:$U$35,19,FALSE))</f>
        <v/>
      </c>
      <c r="W264" s="467" t="str">
        <f>IF(W262="","",VLOOKUP(W262,'シフト記号表（勤務時間帯）'!$C$6:$U$35,19,FALSE))</f>
        <v/>
      </c>
      <c r="X264" s="467" t="str">
        <f>IF(X262="","",VLOOKUP(X262,'シフト記号表（勤務時間帯）'!$C$6:$U$35,19,FALSE))</f>
        <v/>
      </c>
      <c r="Y264" s="468" t="str">
        <f>IF(Y262="","",VLOOKUP(Y262,'シフト記号表（勤務時間帯）'!$C$6:$U$35,19,FALSE))</f>
        <v/>
      </c>
      <c r="Z264" s="466" t="str">
        <f>IF(Z262="","",VLOOKUP(Z262,'シフト記号表（勤務時間帯）'!$C$6:$U$35,19,FALSE))</f>
        <v/>
      </c>
      <c r="AA264" s="467" t="str">
        <f>IF(AA262="","",VLOOKUP(AA262,'シフト記号表（勤務時間帯）'!$C$6:$U$35,19,FALSE))</f>
        <v/>
      </c>
      <c r="AB264" s="467" t="str">
        <f>IF(AB262="","",VLOOKUP(AB262,'シフト記号表（勤務時間帯）'!$C$6:$U$35,19,FALSE))</f>
        <v/>
      </c>
      <c r="AC264" s="467" t="str">
        <f>IF(AC262="","",VLOOKUP(AC262,'シフト記号表（勤務時間帯）'!$C$6:$U$35,19,FALSE))</f>
        <v/>
      </c>
      <c r="AD264" s="467" t="str">
        <f>IF(AD262="","",VLOOKUP(AD262,'シフト記号表（勤務時間帯）'!$C$6:$U$35,19,FALSE))</f>
        <v/>
      </c>
      <c r="AE264" s="467" t="str">
        <f>IF(AE262="","",VLOOKUP(AE262,'シフト記号表（勤務時間帯）'!$C$6:$U$35,19,FALSE))</f>
        <v/>
      </c>
      <c r="AF264" s="468" t="str">
        <f>IF(AF262="","",VLOOKUP(AF262,'シフト記号表（勤務時間帯）'!$C$6:$U$35,19,FALSE))</f>
        <v/>
      </c>
      <c r="AG264" s="466" t="str">
        <f>IF(AG262="","",VLOOKUP(AG262,'シフト記号表（勤務時間帯）'!$C$6:$U$35,19,FALSE))</f>
        <v/>
      </c>
      <c r="AH264" s="467" t="str">
        <f>IF(AH262="","",VLOOKUP(AH262,'シフト記号表（勤務時間帯）'!$C$6:$U$35,19,FALSE))</f>
        <v/>
      </c>
      <c r="AI264" s="467" t="str">
        <f>IF(AI262="","",VLOOKUP(AI262,'シフト記号表（勤務時間帯）'!$C$6:$U$35,19,FALSE))</f>
        <v/>
      </c>
      <c r="AJ264" s="467" t="str">
        <f>IF(AJ262="","",VLOOKUP(AJ262,'シフト記号表（勤務時間帯）'!$C$6:$U$35,19,FALSE))</f>
        <v/>
      </c>
      <c r="AK264" s="467" t="str">
        <f>IF(AK262="","",VLOOKUP(AK262,'シフト記号表（勤務時間帯）'!$C$6:$U$35,19,FALSE))</f>
        <v/>
      </c>
      <c r="AL264" s="467" t="str">
        <f>IF(AL262="","",VLOOKUP(AL262,'シフト記号表（勤務時間帯）'!$C$6:$U$35,19,FALSE))</f>
        <v/>
      </c>
      <c r="AM264" s="468" t="str">
        <f>IF(AM262="","",VLOOKUP(AM262,'シフト記号表（勤務時間帯）'!$C$6:$U$35,19,FALSE))</f>
        <v/>
      </c>
      <c r="AN264" s="466" t="str">
        <f>IF(AN262="","",VLOOKUP(AN262,'シフト記号表（勤務時間帯）'!$C$6:$U$35,19,FALSE))</f>
        <v/>
      </c>
      <c r="AO264" s="467" t="str">
        <f>IF(AO262="","",VLOOKUP(AO262,'シフト記号表（勤務時間帯）'!$C$6:$U$35,19,FALSE))</f>
        <v/>
      </c>
      <c r="AP264" s="467" t="str">
        <f>IF(AP262="","",VLOOKUP(AP262,'シフト記号表（勤務時間帯）'!$C$6:$U$35,19,FALSE))</f>
        <v/>
      </c>
      <c r="AQ264" s="467" t="str">
        <f>IF(AQ262="","",VLOOKUP(AQ262,'シフト記号表（勤務時間帯）'!$C$6:$U$35,19,FALSE))</f>
        <v/>
      </c>
      <c r="AR264" s="467" t="str">
        <f>IF(AR262="","",VLOOKUP(AR262,'シフト記号表（勤務時間帯）'!$C$6:$U$35,19,FALSE))</f>
        <v/>
      </c>
      <c r="AS264" s="467" t="str">
        <f>IF(AS262="","",VLOOKUP(AS262,'シフト記号表（勤務時間帯）'!$C$6:$U$35,19,FALSE))</f>
        <v/>
      </c>
      <c r="AT264" s="468" t="str">
        <f>IF(AT262="","",VLOOKUP(AT262,'シフト記号表（勤務時間帯）'!$C$6:$U$35,19,FALSE))</f>
        <v/>
      </c>
      <c r="AU264" s="466" t="str">
        <f>IF(AU262="","",VLOOKUP(AU262,'シフト記号表（勤務時間帯）'!$C$6:$U$35,19,FALSE))</f>
        <v/>
      </c>
      <c r="AV264" s="467" t="str">
        <f>IF(AV262="","",VLOOKUP(AV262,'シフト記号表（勤務時間帯）'!$C$6:$U$35,19,FALSE))</f>
        <v/>
      </c>
      <c r="AW264" s="467" t="str">
        <f>IF(AW262="","",VLOOKUP(AW262,'シフト記号表（勤務時間帯）'!$C$6:$U$35,19,FALSE))</f>
        <v/>
      </c>
      <c r="AX264" s="1146">
        <f>IF($BB$3="４週",SUM(S264:AT264),IF($BB$3="暦月",SUM(S264:AW264),""))</f>
        <v>0</v>
      </c>
      <c r="AY264" s="1147"/>
      <c r="AZ264" s="1148">
        <f>IF($BB$3="４週",AX264/4,IF($BB$3="暦月",'【標準様式1】勤務形態一覧（100名）'!AX264/('【標準様式1】勤務形態一覧（100名）'!$BB$8/7),""))</f>
        <v>0</v>
      </c>
      <c r="BA264" s="1149"/>
      <c r="BB264" s="1192"/>
      <c r="BC264" s="1096"/>
      <c r="BD264" s="1096"/>
      <c r="BE264" s="1096"/>
      <c r="BF264" s="1097"/>
    </row>
    <row r="265" spans="2:58" ht="20.25" customHeight="1" x14ac:dyDescent="0.3">
      <c r="B265" s="1176">
        <f>B262+1</f>
        <v>82</v>
      </c>
      <c r="C265" s="1178"/>
      <c r="D265" s="1179"/>
      <c r="E265" s="1180"/>
      <c r="F265" s="469"/>
      <c r="G265" s="1082"/>
      <c r="H265" s="1085"/>
      <c r="I265" s="1086"/>
      <c r="J265" s="1086"/>
      <c r="K265" s="1087"/>
      <c r="L265" s="1089"/>
      <c r="M265" s="1090"/>
      <c r="N265" s="1090"/>
      <c r="O265" s="1091"/>
      <c r="P265" s="1098" t="s">
        <v>215</v>
      </c>
      <c r="Q265" s="1099"/>
      <c r="R265" s="1100"/>
      <c r="S265" s="512"/>
      <c r="T265" s="513"/>
      <c r="U265" s="513"/>
      <c r="V265" s="513"/>
      <c r="W265" s="513"/>
      <c r="X265" s="513"/>
      <c r="Y265" s="514"/>
      <c r="Z265" s="512"/>
      <c r="AA265" s="513"/>
      <c r="AB265" s="513"/>
      <c r="AC265" s="513"/>
      <c r="AD265" s="513"/>
      <c r="AE265" s="513"/>
      <c r="AF265" s="514"/>
      <c r="AG265" s="512"/>
      <c r="AH265" s="513"/>
      <c r="AI265" s="513"/>
      <c r="AJ265" s="513"/>
      <c r="AK265" s="513"/>
      <c r="AL265" s="513"/>
      <c r="AM265" s="514"/>
      <c r="AN265" s="512"/>
      <c r="AO265" s="513"/>
      <c r="AP265" s="513"/>
      <c r="AQ265" s="513"/>
      <c r="AR265" s="513"/>
      <c r="AS265" s="513"/>
      <c r="AT265" s="514"/>
      <c r="AU265" s="512"/>
      <c r="AV265" s="513"/>
      <c r="AW265" s="513"/>
      <c r="AX265" s="1295"/>
      <c r="AY265" s="1296"/>
      <c r="AZ265" s="1297"/>
      <c r="BA265" s="1298"/>
      <c r="BB265" s="1131"/>
      <c r="BC265" s="1090"/>
      <c r="BD265" s="1090"/>
      <c r="BE265" s="1090"/>
      <c r="BF265" s="1091"/>
    </row>
    <row r="266" spans="2:58" ht="20.25" customHeight="1" x14ac:dyDescent="0.3">
      <c r="B266" s="1176"/>
      <c r="C266" s="1181"/>
      <c r="D266" s="1182"/>
      <c r="E266" s="1183"/>
      <c r="F266" s="461"/>
      <c r="G266" s="1083"/>
      <c r="H266" s="1088"/>
      <c r="I266" s="1086"/>
      <c r="J266" s="1086"/>
      <c r="K266" s="1087"/>
      <c r="L266" s="1092"/>
      <c r="M266" s="1093"/>
      <c r="N266" s="1093"/>
      <c r="O266" s="1094"/>
      <c r="P266" s="1136" t="s">
        <v>216</v>
      </c>
      <c r="Q266" s="1137"/>
      <c r="R266" s="1138"/>
      <c r="S266" s="462" t="str">
        <f>IF(S265="","",VLOOKUP(S265,'シフト記号表（勤務時間帯）'!$C$6:$K$35,9,FALSE))</f>
        <v/>
      </c>
      <c r="T266" s="463" t="str">
        <f>IF(T265="","",VLOOKUP(T265,'シフト記号表（勤務時間帯）'!$C$6:$K$35,9,FALSE))</f>
        <v/>
      </c>
      <c r="U266" s="463" t="str">
        <f>IF(U265="","",VLOOKUP(U265,'シフト記号表（勤務時間帯）'!$C$6:$K$35,9,FALSE))</f>
        <v/>
      </c>
      <c r="V266" s="463" t="str">
        <f>IF(V265="","",VLOOKUP(V265,'シフト記号表（勤務時間帯）'!$C$6:$K$35,9,FALSE))</f>
        <v/>
      </c>
      <c r="W266" s="463" t="str">
        <f>IF(W265="","",VLOOKUP(W265,'シフト記号表（勤務時間帯）'!$C$6:$K$35,9,FALSE))</f>
        <v/>
      </c>
      <c r="X266" s="463" t="str">
        <f>IF(X265="","",VLOOKUP(X265,'シフト記号表（勤務時間帯）'!$C$6:$K$35,9,FALSE))</f>
        <v/>
      </c>
      <c r="Y266" s="464" t="str">
        <f>IF(Y265="","",VLOOKUP(Y265,'シフト記号表（勤務時間帯）'!$C$6:$K$35,9,FALSE))</f>
        <v/>
      </c>
      <c r="Z266" s="462" t="str">
        <f>IF(Z265="","",VLOOKUP(Z265,'シフト記号表（勤務時間帯）'!$C$6:$K$35,9,FALSE))</f>
        <v/>
      </c>
      <c r="AA266" s="463" t="str">
        <f>IF(AA265="","",VLOOKUP(AA265,'シフト記号表（勤務時間帯）'!$C$6:$K$35,9,FALSE))</f>
        <v/>
      </c>
      <c r="AB266" s="463" t="str">
        <f>IF(AB265="","",VLOOKUP(AB265,'シフト記号表（勤務時間帯）'!$C$6:$K$35,9,FALSE))</f>
        <v/>
      </c>
      <c r="AC266" s="463" t="str">
        <f>IF(AC265="","",VLOOKUP(AC265,'シフト記号表（勤務時間帯）'!$C$6:$K$35,9,FALSE))</f>
        <v/>
      </c>
      <c r="AD266" s="463" t="str">
        <f>IF(AD265="","",VLOOKUP(AD265,'シフト記号表（勤務時間帯）'!$C$6:$K$35,9,FALSE))</f>
        <v/>
      </c>
      <c r="AE266" s="463" t="str">
        <f>IF(AE265="","",VLOOKUP(AE265,'シフト記号表（勤務時間帯）'!$C$6:$K$35,9,FALSE))</f>
        <v/>
      </c>
      <c r="AF266" s="464" t="str">
        <f>IF(AF265="","",VLOOKUP(AF265,'シフト記号表（勤務時間帯）'!$C$6:$K$35,9,FALSE))</f>
        <v/>
      </c>
      <c r="AG266" s="462" t="str">
        <f>IF(AG265="","",VLOOKUP(AG265,'シフト記号表（勤務時間帯）'!$C$6:$K$35,9,FALSE))</f>
        <v/>
      </c>
      <c r="AH266" s="463" t="str">
        <f>IF(AH265="","",VLOOKUP(AH265,'シフト記号表（勤務時間帯）'!$C$6:$K$35,9,FALSE))</f>
        <v/>
      </c>
      <c r="AI266" s="463" t="str">
        <f>IF(AI265="","",VLOOKUP(AI265,'シフト記号表（勤務時間帯）'!$C$6:$K$35,9,FALSE))</f>
        <v/>
      </c>
      <c r="AJ266" s="463" t="str">
        <f>IF(AJ265="","",VLOOKUP(AJ265,'シフト記号表（勤務時間帯）'!$C$6:$K$35,9,FALSE))</f>
        <v/>
      </c>
      <c r="AK266" s="463" t="str">
        <f>IF(AK265="","",VLOOKUP(AK265,'シフト記号表（勤務時間帯）'!$C$6:$K$35,9,FALSE))</f>
        <v/>
      </c>
      <c r="AL266" s="463" t="str">
        <f>IF(AL265="","",VLOOKUP(AL265,'シフト記号表（勤務時間帯）'!$C$6:$K$35,9,FALSE))</f>
        <v/>
      </c>
      <c r="AM266" s="464" t="str">
        <f>IF(AM265="","",VLOOKUP(AM265,'シフト記号表（勤務時間帯）'!$C$6:$K$35,9,FALSE))</f>
        <v/>
      </c>
      <c r="AN266" s="462" t="str">
        <f>IF(AN265="","",VLOOKUP(AN265,'シフト記号表（勤務時間帯）'!$C$6:$K$35,9,FALSE))</f>
        <v/>
      </c>
      <c r="AO266" s="463" t="str">
        <f>IF(AO265="","",VLOOKUP(AO265,'シフト記号表（勤務時間帯）'!$C$6:$K$35,9,FALSE))</f>
        <v/>
      </c>
      <c r="AP266" s="463" t="str">
        <f>IF(AP265="","",VLOOKUP(AP265,'シフト記号表（勤務時間帯）'!$C$6:$K$35,9,FALSE))</f>
        <v/>
      </c>
      <c r="AQ266" s="463" t="str">
        <f>IF(AQ265="","",VLOOKUP(AQ265,'シフト記号表（勤務時間帯）'!$C$6:$K$35,9,FALSE))</f>
        <v/>
      </c>
      <c r="AR266" s="463" t="str">
        <f>IF(AR265="","",VLOOKUP(AR265,'シフト記号表（勤務時間帯）'!$C$6:$K$35,9,FALSE))</f>
        <v/>
      </c>
      <c r="AS266" s="463" t="str">
        <f>IF(AS265="","",VLOOKUP(AS265,'シフト記号表（勤務時間帯）'!$C$6:$K$35,9,FALSE))</f>
        <v/>
      </c>
      <c r="AT266" s="464" t="str">
        <f>IF(AT265="","",VLOOKUP(AT265,'シフト記号表（勤務時間帯）'!$C$6:$K$35,9,FALSE))</f>
        <v/>
      </c>
      <c r="AU266" s="462" t="str">
        <f>IF(AU265="","",VLOOKUP(AU265,'シフト記号表（勤務時間帯）'!$C$6:$K$35,9,FALSE))</f>
        <v/>
      </c>
      <c r="AV266" s="463" t="str">
        <f>IF(AV265="","",VLOOKUP(AV265,'シフト記号表（勤務時間帯）'!$C$6:$K$35,9,FALSE))</f>
        <v/>
      </c>
      <c r="AW266" s="463" t="str">
        <f>IF(AW265="","",VLOOKUP(AW265,'シフト記号表（勤務時間帯）'!$C$6:$K$35,9,FALSE))</f>
        <v/>
      </c>
      <c r="AX266" s="1139">
        <f>IF($BB$3="４週",SUM(S266:AT266),IF($BB$3="暦月",SUM(S266:AW266),""))</f>
        <v>0</v>
      </c>
      <c r="AY266" s="1140"/>
      <c r="AZ266" s="1141">
        <f>IF($BB$3="４週",AX266/4,IF($BB$3="暦月",'【標準様式1】勤務形態一覧（100名）'!AX266/('【標準様式1】勤務形態一覧（100名）'!$BB$8/7),""))</f>
        <v>0</v>
      </c>
      <c r="BA266" s="1142"/>
      <c r="BB266" s="1132"/>
      <c r="BC266" s="1093"/>
      <c r="BD266" s="1093"/>
      <c r="BE266" s="1093"/>
      <c r="BF266" s="1094"/>
    </row>
    <row r="267" spans="2:58" ht="20.25" customHeight="1" x14ac:dyDescent="0.3">
      <c r="B267" s="1176"/>
      <c r="C267" s="1184"/>
      <c r="D267" s="1185"/>
      <c r="E267" s="1186"/>
      <c r="F267" s="515">
        <f>C265</f>
        <v>0</v>
      </c>
      <c r="G267" s="1084"/>
      <c r="H267" s="1088"/>
      <c r="I267" s="1086"/>
      <c r="J267" s="1086"/>
      <c r="K267" s="1087"/>
      <c r="L267" s="1095"/>
      <c r="M267" s="1096"/>
      <c r="N267" s="1096"/>
      <c r="O267" s="1097"/>
      <c r="P267" s="1173" t="s">
        <v>217</v>
      </c>
      <c r="Q267" s="1174"/>
      <c r="R267" s="1175"/>
      <c r="S267" s="466" t="str">
        <f>IF(S265="","",VLOOKUP(S265,'シフト記号表（勤務時間帯）'!$C$6:$U$35,19,FALSE))</f>
        <v/>
      </c>
      <c r="T267" s="467" t="str">
        <f>IF(T265="","",VLOOKUP(T265,'シフト記号表（勤務時間帯）'!$C$6:$U$35,19,FALSE))</f>
        <v/>
      </c>
      <c r="U267" s="467" t="str">
        <f>IF(U265="","",VLOOKUP(U265,'シフト記号表（勤務時間帯）'!$C$6:$U$35,19,FALSE))</f>
        <v/>
      </c>
      <c r="V267" s="467" t="str">
        <f>IF(V265="","",VLOOKUP(V265,'シフト記号表（勤務時間帯）'!$C$6:$U$35,19,FALSE))</f>
        <v/>
      </c>
      <c r="W267" s="467" t="str">
        <f>IF(W265="","",VLOOKUP(W265,'シフト記号表（勤務時間帯）'!$C$6:$U$35,19,FALSE))</f>
        <v/>
      </c>
      <c r="X267" s="467" t="str">
        <f>IF(X265="","",VLOOKUP(X265,'シフト記号表（勤務時間帯）'!$C$6:$U$35,19,FALSE))</f>
        <v/>
      </c>
      <c r="Y267" s="468" t="str">
        <f>IF(Y265="","",VLOOKUP(Y265,'シフト記号表（勤務時間帯）'!$C$6:$U$35,19,FALSE))</f>
        <v/>
      </c>
      <c r="Z267" s="466" t="str">
        <f>IF(Z265="","",VLOOKUP(Z265,'シフト記号表（勤務時間帯）'!$C$6:$U$35,19,FALSE))</f>
        <v/>
      </c>
      <c r="AA267" s="467" t="str">
        <f>IF(AA265="","",VLOOKUP(AA265,'シフト記号表（勤務時間帯）'!$C$6:$U$35,19,FALSE))</f>
        <v/>
      </c>
      <c r="AB267" s="467" t="str">
        <f>IF(AB265="","",VLOOKUP(AB265,'シフト記号表（勤務時間帯）'!$C$6:$U$35,19,FALSE))</f>
        <v/>
      </c>
      <c r="AC267" s="467" t="str">
        <f>IF(AC265="","",VLOOKUP(AC265,'シフト記号表（勤務時間帯）'!$C$6:$U$35,19,FALSE))</f>
        <v/>
      </c>
      <c r="AD267" s="467" t="str">
        <f>IF(AD265="","",VLOOKUP(AD265,'シフト記号表（勤務時間帯）'!$C$6:$U$35,19,FALSE))</f>
        <v/>
      </c>
      <c r="AE267" s="467" t="str">
        <f>IF(AE265="","",VLOOKUP(AE265,'シフト記号表（勤務時間帯）'!$C$6:$U$35,19,FALSE))</f>
        <v/>
      </c>
      <c r="AF267" s="468" t="str">
        <f>IF(AF265="","",VLOOKUP(AF265,'シフト記号表（勤務時間帯）'!$C$6:$U$35,19,FALSE))</f>
        <v/>
      </c>
      <c r="AG267" s="466" t="str">
        <f>IF(AG265="","",VLOOKUP(AG265,'シフト記号表（勤務時間帯）'!$C$6:$U$35,19,FALSE))</f>
        <v/>
      </c>
      <c r="AH267" s="467" t="str">
        <f>IF(AH265="","",VLOOKUP(AH265,'シフト記号表（勤務時間帯）'!$C$6:$U$35,19,FALSE))</f>
        <v/>
      </c>
      <c r="AI267" s="467" t="str">
        <f>IF(AI265="","",VLOOKUP(AI265,'シフト記号表（勤務時間帯）'!$C$6:$U$35,19,FALSE))</f>
        <v/>
      </c>
      <c r="AJ267" s="467" t="str">
        <f>IF(AJ265="","",VLOOKUP(AJ265,'シフト記号表（勤務時間帯）'!$C$6:$U$35,19,FALSE))</f>
        <v/>
      </c>
      <c r="AK267" s="467" t="str">
        <f>IF(AK265="","",VLOOKUP(AK265,'シフト記号表（勤務時間帯）'!$C$6:$U$35,19,FALSE))</f>
        <v/>
      </c>
      <c r="AL267" s="467" t="str">
        <f>IF(AL265="","",VLOOKUP(AL265,'シフト記号表（勤務時間帯）'!$C$6:$U$35,19,FALSE))</f>
        <v/>
      </c>
      <c r="AM267" s="468" t="str">
        <f>IF(AM265="","",VLOOKUP(AM265,'シフト記号表（勤務時間帯）'!$C$6:$U$35,19,FALSE))</f>
        <v/>
      </c>
      <c r="AN267" s="466" t="str">
        <f>IF(AN265="","",VLOOKUP(AN265,'シフト記号表（勤務時間帯）'!$C$6:$U$35,19,FALSE))</f>
        <v/>
      </c>
      <c r="AO267" s="467" t="str">
        <f>IF(AO265="","",VLOOKUP(AO265,'シフト記号表（勤務時間帯）'!$C$6:$U$35,19,FALSE))</f>
        <v/>
      </c>
      <c r="AP267" s="467" t="str">
        <f>IF(AP265="","",VLOOKUP(AP265,'シフト記号表（勤務時間帯）'!$C$6:$U$35,19,FALSE))</f>
        <v/>
      </c>
      <c r="AQ267" s="467" t="str">
        <f>IF(AQ265="","",VLOOKUP(AQ265,'シフト記号表（勤務時間帯）'!$C$6:$U$35,19,FALSE))</f>
        <v/>
      </c>
      <c r="AR267" s="467" t="str">
        <f>IF(AR265="","",VLOOKUP(AR265,'シフト記号表（勤務時間帯）'!$C$6:$U$35,19,FALSE))</f>
        <v/>
      </c>
      <c r="AS267" s="467" t="str">
        <f>IF(AS265="","",VLOOKUP(AS265,'シフト記号表（勤務時間帯）'!$C$6:$U$35,19,FALSE))</f>
        <v/>
      </c>
      <c r="AT267" s="468" t="str">
        <f>IF(AT265="","",VLOOKUP(AT265,'シフト記号表（勤務時間帯）'!$C$6:$U$35,19,FALSE))</f>
        <v/>
      </c>
      <c r="AU267" s="466" t="str">
        <f>IF(AU265="","",VLOOKUP(AU265,'シフト記号表（勤務時間帯）'!$C$6:$U$35,19,FALSE))</f>
        <v/>
      </c>
      <c r="AV267" s="467" t="str">
        <f>IF(AV265="","",VLOOKUP(AV265,'シフト記号表（勤務時間帯）'!$C$6:$U$35,19,FALSE))</f>
        <v/>
      </c>
      <c r="AW267" s="467" t="str">
        <f>IF(AW265="","",VLOOKUP(AW265,'シフト記号表（勤務時間帯）'!$C$6:$U$35,19,FALSE))</f>
        <v/>
      </c>
      <c r="AX267" s="1146">
        <f>IF($BB$3="４週",SUM(S267:AT267),IF($BB$3="暦月",SUM(S267:AW267),""))</f>
        <v>0</v>
      </c>
      <c r="AY267" s="1147"/>
      <c r="AZ267" s="1148">
        <f>IF($BB$3="４週",AX267/4,IF($BB$3="暦月",'【標準様式1】勤務形態一覧（100名）'!AX267/('【標準様式1】勤務形態一覧（100名）'!$BB$8/7),""))</f>
        <v>0</v>
      </c>
      <c r="BA267" s="1149"/>
      <c r="BB267" s="1192"/>
      <c r="BC267" s="1096"/>
      <c r="BD267" s="1096"/>
      <c r="BE267" s="1096"/>
      <c r="BF267" s="1097"/>
    </row>
    <row r="268" spans="2:58" ht="20.25" customHeight="1" x14ac:dyDescent="0.3">
      <c r="B268" s="1176">
        <f>B265+1</f>
        <v>83</v>
      </c>
      <c r="C268" s="1178"/>
      <c r="D268" s="1179"/>
      <c r="E268" s="1180"/>
      <c r="F268" s="469"/>
      <c r="G268" s="1082"/>
      <c r="H268" s="1085"/>
      <c r="I268" s="1086"/>
      <c r="J268" s="1086"/>
      <c r="K268" s="1087"/>
      <c r="L268" s="1089"/>
      <c r="M268" s="1090"/>
      <c r="N268" s="1090"/>
      <c r="O268" s="1091"/>
      <c r="P268" s="1098" t="s">
        <v>215</v>
      </c>
      <c r="Q268" s="1099"/>
      <c r="R268" s="1100"/>
      <c r="S268" s="512"/>
      <c r="T268" s="513"/>
      <c r="U268" s="513"/>
      <c r="V268" s="513"/>
      <c r="W268" s="513"/>
      <c r="X268" s="513"/>
      <c r="Y268" s="514"/>
      <c r="Z268" s="512"/>
      <c r="AA268" s="513"/>
      <c r="AB268" s="513"/>
      <c r="AC268" s="513"/>
      <c r="AD268" s="513"/>
      <c r="AE268" s="513"/>
      <c r="AF268" s="514"/>
      <c r="AG268" s="512"/>
      <c r="AH268" s="513"/>
      <c r="AI268" s="513"/>
      <c r="AJ268" s="513"/>
      <c r="AK268" s="513"/>
      <c r="AL268" s="513"/>
      <c r="AM268" s="514"/>
      <c r="AN268" s="512"/>
      <c r="AO268" s="513"/>
      <c r="AP268" s="513"/>
      <c r="AQ268" s="513"/>
      <c r="AR268" s="513"/>
      <c r="AS268" s="513"/>
      <c r="AT268" s="514"/>
      <c r="AU268" s="512"/>
      <c r="AV268" s="513"/>
      <c r="AW268" s="513"/>
      <c r="AX268" s="1295"/>
      <c r="AY268" s="1296"/>
      <c r="AZ268" s="1297"/>
      <c r="BA268" s="1298"/>
      <c r="BB268" s="1131"/>
      <c r="BC268" s="1090"/>
      <c r="BD268" s="1090"/>
      <c r="BE268" s="1090"/>
      <c r="BF268" s="1091"/>
    </row>
    <row r="269" spans="2:58" ht="20.25" customHeight="1" x14ac:dyDescent="0.3">
      <c r="B269" s="1176"/>
      <c r="C269" s="1181"/>
      <c r="D269" s="1182"/>
      <c r="E269" s="1183"/>
      <c r="F269" s="461"/>
      <c r="G269" s="1083"/>
      <c r="H269" s="1088"/>
      <c r="I269" s="1086"/>
      <c r="J269" s="1086"/>
      <c r="K269" s="1087"/>
      <c r="L269" s="1092"/>
      <c r="M269" s="1093"/>
      <c r="N269" s="1093"/>
      <c r="O269" s="1094"/>
      <c r="P269" s="1136" t="s">
        <v>216</v>
      </c>
      <c r="Q269" s="1137"/>
      <c r="R269" s="1138"/>
      <c r="S269" s="462" t="str">
        <f>IF(S268="","",VLOOKUP(S268,'シフト記号表（勤務時間帯）'!$C$6:$K$35,9,FALSE))</f>
        <v/>
      </c>
      <c r="T269" s="463" t="str">
        <f>IF(T268="","",VLOOKUP(T268,'シフト記号表（勤務時間帯）'!$C$6:$K$35,9,FALSE))</f>
        <v/>
      </c>
      <c r="U269" s="463" t="str">
        <f>IF(U268="","",VLOOKUP(U268,'シフト記号表（勤務時間帯）'!$C$6:$K$35,9,FALSE))</f>
        <v/>
      </c>
      <c r="V269" s="463" t="str">
        <f>IF(V268="","",VLOOKUP(V268,'シフト記号表（勤務時間帯）'!$C$6:$K$35,9,FALSE))</f>
        <v/>
      </c>
      <c r="W269" s="463" t="str">
        <f>IF(W268="","",VLOOKUP(W268,'シフト記号表（勤務時間帯）'!$C$6:$K$35,9,FALSE))</f>
        <v/>
      </c>
      <c r="X269" s="463" t="str">
        <f>IF(X268="","",VLOOKUP(X268,'シフト記号表（勤務時間帯）'!$C$6:$K$35,9,FALSE))</f>
        <v/>
      </c>
      <c r="Y269" s="464" t="str">
        <f>IF(Y268="","",VLOOKUP(Y268,'シフト記号表（勤務時間帯）'!$C$6:$K$35,9,FALSE))</f>
        <v/>
      </c>
      <c r="Z269" s="462" t="str">
        <f>IF(Z268="","",VLOOKUP(Z268,'シフト記号表（勤務時間帯）'!$C$6:$K$35,9,FALSE))</f>
        <v/>
      </c>
      <c r="AA269" s="463" t="str">
        <f>IF(AA268="","",VLOOKUP(AA268,'シフト記号表（勤務時間帯）'!$C$6:$K$35,9,FALSE))</f>
        <v/>
      </c>
      <c r="AB269" s="463" t="str">
        <f>IF(AB268="","",VLOOKUP(AB268,'シフト記号表（勤務時間帯）'!$C$6:$K$35,9,FALSE))</f>
        <v/>
      </c>
      <c r="AC269" s="463" t="str">
        <f>IF(AC268="","",VLOOKUP(AC268,'シフト記号表（勤務時間帯）'!$C$6:$K$35,9,FALSE))</f>
        <v/>
      </c>
      <c r="AD269" s="463" t="str">
        <f>IF(AD268="","",VLOOKUP(AD268,'シフト記号表（勤務時間帯）'!$C$6:$K$35,9,FALSE))</f>
        <v/>
      </c>
      <c r="AE269" s="463" t="str">
        <f>IF(AE268="","",VLOOKUP(AE268,'シフト記号表（勤務時間帯）'!$C$6:$K$35,9,FALSE))</f>
        <v/>
      </c>
      <c r="AF269" s="464" t="str">
        <f>IF(AF268="","",VLOOKUP(AF268,'シフト記号表（勤務時間帯）'!$C$6:$K$35,9,FALSE))</f>
        <v/>
      </c>
      <c r="AG269" s="462" t="str">
        <f>IF(AG268="","",VLOOKUP(AG268,'シフト記号表（勤務時間帯）'!$C$6:$K$35,9,FALSE))</f>
        <v/>
      </c>
      <c r="AH269" s="463" t="str">
        <f>IF(AH268="","",VLOOKUP(AH268,'シフト記号表（勤務時間帯）'!$C$6:$K$35,9,FALSE))</f>
        <v/>
      </c>
      <c r="AI269" s="463" t="str">
        <f>IF(AI268="","",VLOOKUP(AI268,'シフト記号表（勤務時間帯）'!$C$6:$K$35,9,FALSE))</f>
        <v/>
      </c>
      <c r="AJ269" s="463" t="str">
        <f>IF(AJ268="","",VLOOKUP(AJ268,'シフト記号表（勤務時間帯）'!$C$6:$K$35,9,FALSE))</f>
        <v/>
      </c>
      <c r="AK269" s="463" t="str">
        <f>IF(AK268="","",VLOOKUP(AK268,'シフト記号表（勤務時間帯）'!$C$6:$K$35,9,FALSE))</f>
        <v/>
      </c>
      <c r="AL269" s="463" t="str">
        <f>IF(AL268="","",VLOOKUP(AL268,'シフト記号表（勤務時間帯）'!$C$6:$K$35,9,FALSE))</f>
        <v/>
      </c>
      <c r="AM269" s="464" t="str">
        <f>IF(AM268="","",VLOOKUP(AM268,'シフト記号表（勤務時間帯）'!$C$6:$K$35,9,FALSE))</f>
        <v/>
      </c>
      <c r="AN269" s="462" t="str">
        <f>IF(AN268="","",VLOOKUP(AN268,'シフト記号表（勤務時間帯）'!$C$6:$K$35,9,FALSE))</f>
        <v/>
      </c>
      <c r="AO269" s="463" t="str">
        <f>IF(AO268="","",VLOOKUP(AO268,'シフト記号表（勤務時間帯）'!$C$6:$K$35,9,FALSE))</f>
        <v/>
      </c>
      <c r="AP269" s="463" t="str">
        <f>IF(AP268="","",VLOOKUP(AP268,'シフト記号表（勤務時間帯）'!$C$6:$K$35,9,FALSE))</f>
        <v/>
      </c>
      <c r="AQ269" s="463" t="str">
        <f>IF(AQ268="","",VLOOKUP(AQ268,'シフト記号表（勤務時間帯）'!$C$6:$K$35,9,FALSE))</f>
        <v/>
      </c>
      <c r="AR269" s="463" t="str">
        <f>IF(AR268="","",VLOOKUP(AR268,'シフト記号表（勤務時間帯）'!$C$6:$K$35,9,FALSE))</f>
        <v/>
      </c>
      <c r="AS269" s="463" t="str">
        <f>IF(AS268="","",VLOOKUP(AS268,'シフト記号表（勤務時間帯）'!$C$6:$K$35,9,FALSE))</f>
        <v/>
      </c>
      <c r="AT269" s="464" t="str">
        <f>IF(AT268="","",VLOOKUP(AT268,'シフト記号表（勤務時間帯）'!$C$6:$K$35,9,FALSE))</f>
        <v/>
      </c>
      <c r="AU269" s="462" t="str">
        <f>IF(AU268="","",VLOOKUP(AU268,'シフト記号表（勤務時間帯）'!$C$6:$K$35,9,FALSE))</f>
        <v/>
      </c>
      <c r="AV269" s="463" t="str">
        <f>IF(AV268="","",VLOOKUP(AV268,'シフト記号表（勤務時間帯）'!$C$6:$K$35,9,FALSE))</f>
        <v/>
      </c>
      <c r="AW269" s="463" t="str">
        <f>IF(AW268="","",VLOOKUP(AW268,'シフト記号表（勤務時間帯）'!$C$6:$K$35,9,FALSE))</f>
        <v/>
      </c>
      <c r="AX269" s="1139">
        <f>IF($BB$3="４週",SUM(S269:AT269),IF($BB$3="暦月",SUM(S269:AW269),""))</f>
        <v>0</v>
      </c>
      <c r="AY269" s="1140"/>
      <c r="AZ269" s="1141">
        <f>IF($BB$3="４週",AX269/4,IF($BB$3="暦月",'【標準様式1】勤務形態一覧（100名）'!AX269/('【標準様式1】勤務形態一覧（100名）'!$BB$8/7),""))</f>
        <v>0</v>
      </c>
      <c r="BA269" s="1142"/>
      <c r="BB269" s="1132"/>
      <c r="BC269" s="1093"/>
      <c r="BD269" s="1093"/>
      <c r="BE269" s="1093"/>
      <c r="BF269" s="1094"/>
    </row>
    <row r="270" spans="2:58" ht="20.25" customHeight="1" x14ac:dyDescent="0.3">
      <c r="B270" s="1176"/>
      <c r="C270" s="1184"/>
      <c r="D270" s="1185"/>
      <c r="E270" s="1186"/>
      <c r="F270" s="515">
        <f>C268</f>
        <v>0</v>
      </c>
      <c r="G270" s="1084"/>
      <c r="H270" s="1088"/>
      <c r="I270" s="1086"/>
      <c r="J270" s="1086"/>
      <c r="K270" s="1087"/>
      <c r="L270" s="1095"/>
      <c r="M270" s="1096"/>
      <c r="N270" s="1096"/>
      <c r="O270" s="1097"/>
      <c r="P270" s="1173" t="s">
        <v>217</v>
      </c>
      <c r="Q270" s="1174"/>
      <c r="R270" s="1175"/>
      <c r="S270" s="466" t="str">
        <f>IF(S268="","",VLOOKUP(S268,'シフト記号表（勤務時間帯）'!$C$6:$U$35,19,FALSE))</f>
        <v/>
      </c>
      <c r="T270" s="467" t="str">
        <f>IF(T268="","",VLOOKUP(T268,'シフト記号表（勤務時間帯）'!$C$6:$U$35,19,FALSE))</f>
        <v/>
      </c>
      <c r="U270" s="467" t="str">
        <f>IF(U268="","",VLOOKUP(U268,'シフト記号表（勤務時間帯）'!$C$6:$U$35,19,FALSE))</f>
        <v/>
      </c>
      <c r="V270" s="467" t="str">
        <f>IF(V268="","",VLOOKUP(V268,'シフト記号表（勤務時間帯）'!$C$6:$U$35,19,FALSE))</f>
        <v/>
      </c>
      <c r="W270" s="467" t="str">
        <f>IF(W268="","",VLOOKUP(W268,'シフト記号表（勤務時間帯）'!$C$6:$U$35,19,FALSE))</f>
        <v/>
      </c>
      <c r="X270" s="467" t="str">
        <f>IF(X268="","",VLOOKUP(X268,'シフト記号表（勤務時間帯）'!$C$6:$U$35,19,FALSE))</f>
        <v/>
      </c>
      <c r="Y270" s="468" t="str">
        <f>IF(Y268="","",VLOOKUP(Y268,'シフト記号表（勤務時間帯）'!$C$6:$U$35,19,FALSE))</f>
        <v/>
      </c>
      <c r="Z270" s="466" t="str">
        <f>IF(Z268="","",VLOOKUP(Z268,'シフト記号表（勤務時間帯）'!$C$6:$U$35,19,FALSE))</f>
        <v/>
      </c>
      <c r="AA270" s="467" t="str">
        <f>IF(AA268="","",VLOOKUP(AA268,'シフト記号表（勤務時間帯）'!$C$6:$U$35,19,FALSE))</f>
        <v/>
      </c>
      <c r="AB270" s="467" t="str">
        <f>IF(AB268="","",VLOOKUP(AB268,'シフト記号表（勤務時間帯）'!$C$6:$U$35,19,FALSE))</f>
        <v/>
      </c>
      <c r="AC270" s="467" t="str">
        <f>IF(AC268="","",VLOOKUP(AC268,'シフト記号表（勤務時間帯）'!$C$6:$U$35,19,FALSE))</f>
        <v/>
      </c>
      <c r="AD270" s="467" t="str">
        <f>IF(AD268="","",VLOOKUP(AD268,'シフト記号表（勤務時間帯）'!$C$6:$U$35,19,FALSE))</f>
        <v/>
      </c>
      <c r="AE270" s="467" t="str">
        <f>IF(AE268="","",VLOOKUP(AE268,'シフト記号表（勤務時間帯）'!$C$6:$U$35,19,FALSE))</f>
        <v/>
      </c>
      <c r="AF270" s="468" t="str">
        <f>IF(AF268="","",VLOOKUP(AF268,'シフト記号表（勤務時間帯）'!$C$6:$U$35,19,FALSE))</f>
        <v/>
      </c>
      <c r="AG270" s="466" t="str">
        <f>IF(AG268="","",VLOOKUP(AG268,'シフト記号表（勤務時間帯）'!$C$6:$U$35,19,FALSE))</f>
        <v/>
      </c>
      <c r="AH270" s="467" t="str">
        <f>IF(AH268="","",VLOOKUP(AH268,'シフト記号表（勤務時間帯）'!$C$6:$U$35,19,FALSE))</f>
        <v/>
      </c>
      <c r="AI270" s="467" t="str">
        <f>IF(AI268="","",VLOOKUP(AI268,'シフト記号表（勤務時間帯）'!$C$6:$U$35,19,FALSE))</f>
        <v/>
      </c>
      <c r="AJ270" s="467" t="str">
        <f>IF(AJ268="","",VLOOKUP(AJ268,'シフト記号表（勤務時間帯）'!$C$6:$U$35,19,FALSE))</f>
        <v/>
      </c>
      <c r="AK270" s="467" t="str">
        <f>IF(AK268="","",VLOOKUP(AK268,'シフト記号表（勤務時間帯）'!$C$6:$U$35,19,FALSE))</f>
        <v/>
      </c>
      <c r="AL270" s="467" t="str">
        <f>IF(AL268="","",VLOOKUP(AL268,'シフト記号表（勤務時間帯）'!$C$6:$U$35,19,FALSE))</f>
        <v/>
      </c>
      <c r="AM270" s="468" t="str">
        <f>IF(AM268="","",VLOOKUP(AM268,'シフト記号表（勤務時間帯）'!$C$6:$U$35,19,FALSE))</f>
        <v/>
      </c>
      <c r="AN270" s="466" t="str">
        <f>IF(AN268="","",VLOOKUP(AN268,'シフト記号表（勤務時間帯）'!$C$6:$U$35,19,FALSE))</f>
        <v/>
      </c>
      <c r="AO270" s="467" t="str">
        <f>IF(AO268="","",VLOOKUP(AO268,'シフト記号表（勤務時間帯）'!$C$6:$U$35,19,FALSE))</f>
        <v/>
      </c>
      <c r="AP270" s="467" t="str">
        <f>IF(AP268="","",VLOOKUP(AP268,'シフト記号表（勤務時間帯）'!$C$6:$U$35,19,FALSE))</f>
        <v/>
      </c>
      <c r="AQ270" s="467" t="str">
        <f>IF(AQ268="","",VLOOKUP(AQ268,'シフト記号表（勤務時間帯）'!$C$6:$U$35,19,FALSE))</f>
        <v/>
      </c>
      <c r="AR270" s="467" t="str">
        <f>IF(AR268="","",VLOOKUP(AR268,'シフト記号表（勤務時間帯）'!$C$6:$U$35,19,FALSE))</f>
        <v/>
      </c>
      <c r="AS270" s="467" t="str">
        <f>IF(AS268="","",VLOOKUP(AS268,'シフト記号表（勤務時間帯）'!$C$6:$U$35,19,FALSE))</f>
        <v/>
      </c>
      <c r="AT270" s="468" t="str">
        <f>IF(AT268="","",VLOOKUP(AT268,'シフト記号表（勤務時間帯）'!$C$6:$U$35,19,FALSE))</f>
        <v/>
      </c>
      <c r="AU270" s="466" t="str">
        <f>IF(AU268="","",VLOOKUP(AU268,'シフト記号表（勤務時間帯）'!$C$6:$U$35,19,FALSE))</f>
        <v/>
      </c>
      <c r="AV270" s="467" t="str">
        <f>IF(AV268="","",VLOOKUP(AV268,'シフト記号表（勤務時間帯）'!$C$6:$U$35,19,FALSE))</f>
        <v/>
      </c>
      <c r="AW270" s="467" t="str">
        <f>IF(AW268="","",VLOOKUP(AW268,'シフト記号表（勤務時間帯）'!$C$6:$U$35,19,FALSE))</f>
        <v/>
      </c>
      <c r="AX270" s="1146">
        <f>IF($BB$3="４週",SUM(S270:AT270),IF($BB$3="暦月",SUM(S270:AW270),""))</f>
        <v>0</v>
      </c>
      <c r="AY270" s="1147"/>
      <c r="AZ270" s="1148">
        <f>IF($BB$3="４週",AX270/4,IF($BB$3="暦月",'【標準様式1】勤務形態一覧（100名）'!AX270/('【標準様式1】勤務形態一覧（100名）'!$BB$8/7),""))</f>
        <v>0</v>
      </c>
      <c r="BA270" s="1149"/>
      <c r="BB270" s="1192"/>
      <c r="BC270" s="1096"/>
      <c r="BD270" s="1096"/>
      <c r="BE270" s="1096"/>
      <c r="BF270" s="1097"/>
    </row>
    <row r="271" spans="2:58" ht="20.25" customHeight="1" x14ac:dyDescent="0.3">
      <c r="B271" s="1176">
        <f>B268+1</f>
        <v>84</v>
      </c>
      <c r="C271" s="1178"/>
      <c r="D271" s="1179"/>
      <c r="E271" s="1180"/>
      <c r="F271" s="469"/>
      <c r="G271" s="1082"/>
      <c r="H271" s="1085"/>
      <c r="I271" s="1086"/>
      <c r="J271" s="1086"/>
      <c r="K271" s="1087"/>
      <c r="L271" s="1089"/>
      <c r="M271" s="1090"/>
      <c r="N271" s="1090"/>
      <c r="O271" s="1091"/>
      <c r="P271" s="1098" t="s">
        <v>215</v>
      </c>
      <c r="Q271" s="1099"/>
      <c r="R271" s="1100"/>
      <c r="S271" s="512"/>
      <c r="T271" s="513"/>
      <c r="U271" s="513"/>
      <c r="V271" s="513"/>
      <c r="W271" s="513"/>
      <c r="X271" s="513"/>
      <c r="Y271" s="514"/>
      <c r="Z271" s="512"/>
      <c r="AA271" s="513"/>
      <c r="AB271" s="513"/>
      <c r="AC271" s="513"/>
      <c r="AD271" s="513"/>
      <c r="AE271" s="513"/>
      <c r="AF271" s="514"/>
      <c r="AG271" s="512"/>
      <c r="AH271" s="513"/>
      <c r="AI271" s="513"/>
      <c r="AJ271" s="513"/>
      <c r="AK271" s="513"/>
      <c r="AL271" s="513"/>
      <c r="AM271" s="514"/>
      <c r="AN271" s="512"/>
      <c r="AO271" s="513"/>
      <c r="AP271" s="513"/>
      <c r="AQ271" s="513"/>
      <c r="AR271" s="513"/>
      <c r="AS271" s="513"/>
      <c r="AT271" s="514"/>
      <c r="AU271" s="512"/>
      <c r="AV271" s="513"/>
      <c r="AW271" s="513"/>
      <c r="AX271" s="1295"/>
      <c r="AY271" s="1296"/>
      <c r="AZ271" s="1297"/>
      <c r="BA271" s="1298"/>
      <c r="BB271" s="1131"/>
      <c r="BC271" s="1090"/>
      <c r="BD271" s="1090"/>
      <c r="BE271" s="1090"/>
      <c r="BF271" s="1091"/>
    </row>
    <row r="272" spans="2:58" ht="20.25" customHeight="1" x14ac:dyDescent="0.3">
      <c r="B272" s="1176"/>
      <c r="C272" s="1181"/>
      <c r="D272" s="1182"/>
      <c r="E272" s="1183"/>
      <c r="F272" s="461"/>
      <c r="G272" s="1083"/>
      <c r="H272" s="1088"/>
      <c r="I272" s="1086"/>
      <c r="J272" s="1086"/>
      <c r="K272" s="1087"/>
      <c r="L272" s="1092"/>
      <c r="M272" s="1093"/>
      <c r="N272" s="1093"/>
      <c r="O272" s="1094"/>
      <c r="P272" s="1136" t="s">
        <v>216</v>
      </c>
      <c r="Q272" s="1137"/>
      <c r="R272" s="1138"/>
      <c r="S272" s="462" t="str">
        <f>IF(S271="","",VLOOKUP(S271,'シフト記号表（勤務時間帯）'!$C$6:$K$35,9,FALSE))</f>
        <v/>
      </c>
      <c r="T272" s="463" t="str">
        <f>IF(T271="","",VLOOKUP(T271,'シフト記号表（勤務時間帯）'!$C$6:$K$35,9,FALSE))</f>
        <v/>
      </c>
      <c r="U272" s="463" t="str">
        <f>IF(U271="","",VLOOKUP(U271,'シフト記号表（勤務時間帯）'!$C$6:$K$35,9,FALSE))</f>
        <v/>
      </c>
      <c r="V272" s="463" t="str">
        <f>IF(V271="","",VLOOKUP(V271,'シフト記号表（勤務時間帯）'!$C$6:$K$35,9,FALSE))</f>
        <v/>
      </c>
      <c r="W272" s="463" t="str">
        <f>IF(W271="","",VLOOKUP(W271,'シフト記号表（勤務時間帯）'!$C$6:$K$35,9,FALSE))</f>
        <v/>
      </c>
      <c r="X272" s="463" t="str">
        <f>IF(X271="","",VLOOKUP(X271,'シフト記号表（勤務時間帯）'!$C$6:$K$35,9,FALSE))</f>
        <v/>
      </c>
      <c r="Y272" s="464" t="str">
        <f>IF(Y271="","",VLOOKUP(Y271,'シフト記号表（勤務時間帯）'!$C$6:$K$35,9,FALSE))</f>
        <v/>
      </c>
      <c r="Z272" s="462" t="str">
        <f>IF(Z271="","",VLOOKUP(Z271,'シフト記号表（勤務時間帯）'!$C$6:$K$35,9,FALSE))</f>
        <v/>
      </c>
      <c r="AA272" s="463" t="str">
        <f>IF(AA271="","",VLOOKUP(AA271,'シフト記号表（勤務時間帯）'!$C$6:$K$35,9,FALSE))</f>
        <v/>
      </c>
      <c r="AB272" s="463" t="str">
        <f>IF(AB271="","",VLOOKUP(AB271,'シフト記号表（勤務時間帯）'!$C$6:$K$35,9,FALSE))</f>
        <v/>
      </c>
      <c r="AC272" s="463" t="str">
        <f>IF(AC271="","",VLOOKUP(AC271,'シフト記号表（勤務時間帯）'!$C$6:$K$35,9,FALSE))</f>
        <v/>
      </c>
      <c r="AD272" s="463" t="str">
        <f>IF(AD271="","",VLOOKUP(AD271,'シフト記号表（勤務時間帯）'!$C$6:$K$35,9,FALSE))</f>
        <v/>
      </c>
      <c r="AE272" s="463" t="str">
        <f>IF(AE271="","",VLOOKUP(AE271,'シフト記号表（勤務時間帯）'!$C$6:$K$35,9,FALSE))</f>
        <v/>
      </c>
      <c r="AF272" s="464" t="str">
        <f>IF(AF271="","",VLOOKUP(AF271,'シフト記号表（勤務時間帯）'!$C$6:$K$35,9,FALSE))</f>
        <v/>
      </c>
      <c r="AG272" s="462" t="str">
        <f>IF(AG271="","",VLOOKUP(AG271,'シフト記号表（勤務時間帯）'!$C$6:$K$35,9,FALSE))</f>
        <v/>
      </c>
      <c r="AH272" s="463" t="str">
        <f>IF(AH271="","",VLOOKUP(AH271,'シフト記号表（勤務時間帯）'!$C$6:$K$35,9,FALSE))</f>
        <v/>
      </c>
      <c r="AI272" s="463" t="str">
        <f>IF(AI271="","",VLOOKUP(AI271,'シフト記号表（勤務時間帯）'!$C$6:$K$35,9,FALSE))</f>
        <v/>
      </c>
      <c r="AJ272" s="463" t="str">
        <f>IF(AJ271="","",VLOOKUP(AJ271,'シフト記号表（勤務時間帯）'!$C$6:$K$35,9,FALSE))</f>
        <v/>
      </c>
      <c r="AK272" s="463" t="str">
        <f>IF(AK271="","",VLOOKUP(AK271,'シフト記号表（勤務時間帯）'!$C$6:$K$35,9,FALSE))</f>
        <v/>
      </c>
      <c r="AL272" s="463" t="str">
        <f>IF(AL271="","",VLOOKUP(AL271,'シフト記号表（勤務時間帯）'!$C$6:$K$35,9,FALSE))</f>
        <v/>
      </c>
      <c r="AM272" s="464" t="str">
        <f>IF(AM271="","",VLOOKUP(AM271,'シフト記号表（勤務時間帯）'!$C$6:$K$35,9,FALSE))</f>
        <v/>
      </c>
      <c r="AN272" s="462" t="str">
        <f>IF(AN271="","",VLOOKUP(AN271,'シフト記号表（勤務時間帯）'!$C$6:$K$35,9,FALSE))</f>
        <v/>
      </c>
      <c r="AO272" s="463" t="str">
        <f>IF(AO271="","",VLOOKUP(AO271,'シフト記号表（勤務時間帯）'!$C$6:$K$35,9,FALSE))</f>
        <v/>
      </c>
      <c r="AP272" s="463" t="str">
        <f>IF(AP271="","",VLOOKUP(AP271,'シフト記号表（勤務時間帯）'!$C$6:$K$35,9,FALSE))</f>
        <v/>
      </c>
      <c r="AQ272" s="463" t="str">
        <f>IF(AQ271="","",VLOOKUP(AQ271,'シフト記号表（勤務時間帯）'!$C$6:$K$35,9,FALSE))</f>
        <v/>
      </c>
      <c r="AR272" s="463" t="str">
        <f>IF(AR271="","",VLOOKUP(AR271,'シフト記号表（勤務時間帯）'!$C$6:$K$35,9,FALSE))</f>
        <v/>
      </c>
      <c r="AS272" s="463" t="str">
        <f>IF(AS271="","",VLOOKUP(AS271,'シフト記号表（勤務時間帯）'!$C$6:$K$35,9,FALSE))</f>
        <v/>
      </c>
      <c r="AT272" s="464" t="str">
        <f>IF(AT271="","",VLOOKUP(AT271,'シフト記号表（勤務時間帯）'!$C$6:$K$35,9,FALSE))</f>
        <v/>
      </c>
      <c r="AU272" s="462" t="str">
        <f>IF(AU271="","",VLOOKUP(AU271,'シフト記号表（勤務時間帯）'!$C$6:$K$35,9,FALSE))</f>
        <v/>
      </c>
      <c r="AV272" s="463" t="str">
        <f>IF(AV271="","",VLOOKUP(AV271,'シフト記号表（勤務時間帯）'!$C$6:$K$35,9,FALSE))</f>
        <v/>
      </c>
      <c r="AW272" s="463" t="str">
        <f>IF(AW271="","",VLOOKUP(AW271,'シフト記号表（勤務時間帯）'!$C$6:$K$35,9,FALSE))</f>
        <v/>
      </c>
      <c r="AX272" s="1139">
        <f>IF($BB$3="４週",SUM(S272:AT272),IF($BB$3="暦月",SUM(S272:AW272),""))</f>
        <v>0</v>
      </c>
      <c r="AY272" s="1140"/>
      <c r="AZ272" s="1141">
        <f>IF($BB$3="４週",AX272/4,IF($BB$3="暦月",'【標準様式1】勤務形態一覧（100名）'!AX272/('【標準様式1】勤務形態一覧（100名）'!$BB$8/7),""))</f>
        <v>0</v>
      </c>
      <c r="BA272" s="1142"/>
      <c r="BB272" s="1132"/>
      <c r="BC272" s="1093"/>
      <c r="BD272" s="1093"/>
      <c r="BE272" s="1093"/>
      <c r="BF272" s="1094"/>
    </row>
    <row r="273" spans="2:58" ht="20.25" customHeight="1" x14ac:dyDescent="0.3">
      <c r="B273" s="1176"/>
      <c r="C273" s="1184"/>
      <c r="D273" s="1185"/>
      <c r="E273" s="1186"/>
      <c r="F273" s="515">
        <f>C271</f>
        <v>0</v>
      </c>
      <c r="G273" s="1084"/>
      <c r="H273" s="1088"/>
      <c r="I273" s="1086"/>
      <c r="J273" s="1086"/>
      <c r="K273" s="1087"/>
      <c r="L273" s="1095"/>
      <c r="M273" s="1096"/>
      <c r="N273" s="1096"/>
      <c r="O273" s="1097"/>
      <c r="P273" s="1173" t="s">
        <v>217</v>
      </c>
      <c r="Q273" s="1174"/>
      <c r="R273" s="1175"/>
      <c r="S273" s="466" t="str">
        <f>IF(S271="","",VLOOKUP(S271,'シフト記号表（勤務時間帯）'!$C$6:$U$35,19,FALSE))</f>
        <v/>
      </c>
      <c r="T273" s="467" t="str">
        <f>IF(T271="","",VLOOKUP(T271,'シフト記号表（勤務時間帯）'!$C$6:$U$35,19,FALSE))</f>
        <v/>
      </c>
      <c r="U273" s="467" t="str">
        <f>IF(U271="","",VLOOKUP(U271,'シフト記号表（勤務時間帯）'!$C$6:$U$35,19,FALSE))</f>
        <v/>
      </c>
      <c r="V273" s="467" t="str">
        <f>IF(V271="","",VLOOKUP(V271,'シフト記号表（勤務時間帯）'!$C$6:$U$35,19,FALSE))</f>
        <v/>
      </c>
      <c r="W273" s="467" t="str">
        <f>IF(W271="","",VLOOKUP(W271,'シフト記号表（勤務時間帯）'!$C$6:$U$35,19,FALSE))</f>
        <v/>
      </c>
      <c r="X273" s="467" t="str">
        <f>IF(X271="","",VLOOKUP(X271,'シフト記号表（勤務時間帯）'!$C$6:$U$35,19,FALSE))</f>
        <v/>
      </c>
      <c r="Y273" s="468" t="str">
        <f>IF(Y271="","",VLOOKUP(Y271,'シフト記号表（勤務時間帯）'!$C$6:$U$35,19,FALSE))</f>
        <v/>
      </c>
      <c r="Z273" s="466" t="str">
        <f>IF(Z271="","",VLOOKUP(Z271,'シフト記号表（勤務時間帯）'!$C$6:$U$35,19,FALSE))</f>
        <v/>
      </c>
      <c r="AA273" s="467" t="str">
        <f>IF(AA271="","",VLOOKUP(AA271,'シフト記号表（勤務時間帯）'!$C$6:$U$35,19,FALSE))</f>
        <v/>
      </c>
      <c r="AB273" s="467" t="str">
        <f>IF(AB271="","",VLOOKUP(AB271,'シフト記号表（勤務時間帯）'!$C$6:$U$35,19,FALSE))</f>
        <v/>
      </c>
      <c r="AC273" s="467" t="str">
        <f>IF(AC271="","",VLOOKUP(AC271,'シフト記号表（勤務時間帯）'!$C$6:$U$35,19,FALSE))</f>
        <v/>
      </c>
      <c r="AD273" s="467" t="str">
        <f>IF(AD271="","",VLOOKUP(AD271,'シフト記号表（勤務時間帯）'!$C$6:$U$35,19,FALSE))</f>
        <v/>
      </c>
      <c r="AE273" s="467" t="str">
        <f>IF(AE271="","",VLOOKUP(AE271,'シフト記号表（勤務時間帯）'!$C$6:$U$35,19,FALSE))</f>
        <v/>
      </c>
      <c r="AF273" s="468" t="str">
        <f>IF(AF271="","",VLOOKUP(AF271,'シフト記号表（勤務時間帯）'!$C$6:$U$35,19,FALSE))</f>
        <v/>
      </c>
      <c r="AG273" s="466" t="str">
        <f>IF(AG271="","",VLOOKUP(AG271,'シフト記号表（勤務時間帯）'!$C$6:$U$35,19,FALSE))</f>
        <v/>
      </c>
      <c r="AH273" s="467" t="str">
        <f>IF(AH271="","",VLOOKUP(AH271,'シフト記号表（勤務時間帯）'!$C$6:$U$35,19,FALSE))</f>
        <v/>
      </c>
      <c r="AI273" s="467" t="str">
        <f>IF(AI271="","",VLOOKUP(AI271,'シフト記号表（勤務時間帯）'!$C$6:$U$35,19,FALSE))</f>
        <v/>
      </c>
      <c r="AJ273" s="467" t="str">
        <f>IF(AJ271="","",VLOOKUP(AJ271,'シフト記号表（勤務時間帯）'!$C$6:$U$35,19,FALSE))</f>
        <v/>
      </c>
      <c r="AK273" s="467" t="str">
        <f>IF(AK271="","",VLOOKUP(AK271,'シフト記号表（勤務時間帯）'!$C$6:$U$35,19,FALSE))</f>
        <v/>
      </c>
      <c r="AL273" s="467" t="str">
        <f>IF(AL271="","",VLOOKUP(AL271,'シフト記号表（勤務時間帯）'!$C$6:$U$35,19,FALSE))</f>
        <v/>
      </c>
      <c r="AM273" s="468" t="str">
        <f>IF(AM271="","",VLOOKUP(AM271,'シフト記号表（勤務時間帯）'!$C$6:$U$35,19,FALSE))</f>
        <v/>
      </c>
      <c r="AN273" s="466" t="str">
        <f>IF(AN271="","",VLOOKUP(AN271,'シフト記号表（勤務時間帯）'!$C$6:$U$35,19,FALSE))</f>
        <v/>
      </c>
      <c r="AO273" s="467" t="str">
        <f>IF(AO271="","",VLOOKUP(AO271,'シフト記号表（勤務時間帯）'!$C$6:$U$35,19,FALSE))</f>
        <v/>
      </c>
      <c r="AP273" s="467" t="str">
        <f>IF(AP271="","",VLOOKUP(AP271,'シフト記号表（勤務時間帯）'!$C$6:$U$35,19,FALSE))</f>
        <v/>
      </c>
      <c r="AQ273" s="467" t="str">
        <f>IF(AQ271="","",VLOOKUP(AQ271,'シフト記号表（勤務時間帯）'!$C$6:$U$35,19,FALSE))</f>
        <v/>
      </c>
      <c r="AR273" s="467" t="str">
        <f>IF(AR271="","",VLOOKUP(AR271,'シフト記号表（勤務時間帯）'!$C$6:$U$35,19,FALSE))</f>
        <v/>
      </c>
      <c r="AS273" s="467" t="str">
        <f>IF(AS271="","",VLOOKUP(AS271,'シフト記号表（勤務時間帯）'!$C$6:$U$35,19,FALSE))</f>
        <v/>
      </c>
      <c r="AT273" s="468" t="str">
        <f>IF(AT271="","",VLOOKUP(AT271,'シフト記号表（勤務時間帯）'!$C$6:$U$35,19,FALSE))</f>
        <v/>
      </c>
      <c r="AU273" s="466" t="str">
        <f>IF(AU271="","",VLOOKUP(AU271,'シフト記号表（勤務時間帯）'!$C$6:$U$35,19,FALSE))</f>
        <v/>
      </c>
      <c r="AV273" s="467" t="str">
        <f>IF(AV271="","",VLOOKUP(AV271,'シフト記号表（勤務時間帯）'!$C$6:$U$35,19,FALSE))</f>
        <v/>
      </c>
      <c r="AW273" s="467" t="str">
        <f>IF(AW271="","",VLOOKUP(AW271,'シフト記号表（勤務時間帯）'!$C$6:$U$35,19,FALSE))</f>
        <v/>
      </c>
      <c r="AX273" s="1146">
        <f>IF($BB$3="４週",SUM(S273:AT273),IF($BB$3="暦月",SUM(S273:AW273),""))</f>
        <v>0</v>
      </c>
      <c r="AY273" s="1147"/>
      <c r="AZ273" s="1148">
        <f>IF($BB$3="４週",AX273/4,IF($BB$3="暦月",'【標準様式1】勤務形態一覧（100名）'!AX273/('【標準様式1】勤務形態一覧（100名）'!$BB$8/7),""))</f>
        <v>0</v>
      </c>
      <c r="BA273" s="1149"/>
      <c r="BB273" s="1192"/>
      <c r="BC273" s="1096"/>
      <c r="BD273" s="1096"/>
      <c r="BE273" s="1096"/>
      <c r="BF273" s="1097"/>
    </row>
    <row r="274" spans="2:58" ht="20.25" customHeight="1" x14ac:dyDescent="0.3">
      <c r="B274" s="1176">
        <f>B271+1</f>
        <v>85</v>
      </c>
      <c r="C274" s="1178"/>
      <c r="D274" s="1179"/>
      <c r="E274" s="1180"/>
      <c r="F274" s="469"/>
      <c r="G274" s="1082"/>
      <c r="H274" s="1085"/>
      <c r="I274" s="1086"/>
      <c r="J274" s="1086"/>
      <c r="K274" s="1087"/>
      <c r="L274" s="1089"/>
      <c r="M274" s="1090"/>
      <c r="N274" s="1090"/>
      <c r="O274" s="1091"/>
      <c r="P274" s="1098" t="s">
        <v>215</v>
      </c>
      <c r="Q274" s="1099"/>
      <c r="R274" s="1100"/>
      <c r="S274" s="512"/>
      <c r="T274" s="513"/>
      <c r="U274" s="513"/>
      <c r="V274" s="513"/>
      <c r="W274" s="513"/>
      <c r="X274" s="513"/>
      <c r="Y274" s="514"/>
      <c r="Z274" s="512"/>
      <c r="AA274" s="513"/>
      <c r="AB274" s="513"/>
      <c r="AC274" s="513"/>
      <c r="AD274" s="513"/>
      <c r="AE274" s="513"/>
      <c r="AF274" s="514"/>
      <c r="AG274" s="512"/>
      <c r="AH274" s="513"/>
      <c r="AI274" s="513"/>
      <c r="AJ274" s="513"/>
      <c r="AK274" s="513"/>
      <c r="AL274" s="513"/>
      <c r="AM274" s="514"/>
      <c r="AN274" s="512"/>
      <c r="AO274" s="513"/>
      <c r="AP274" s="513"/>
      <c r="AQ274" s="513"/>
      <c r="AR274" s="513"/>
      <c r="AS274" s="513"/>
      <c r="AT274" s="514"/>
      <c r="AU274" s="512"/>
      <c r="AV274" s="513"/>
      <c r="AW274" s="513"/>
      <c r="AX274" s="1295"/>
      <c r="AY274" s="1296"/>
      <c r="AZ274" s="1297"/>
      <c r="BA274" s="1298"/>
      <c r="BB274" s="1131"/>
      <c r="BC274" s="1090"/>
      <c r="BD274" s="1090"/>
      <c r="BE274" s="1090"/>
      <c r="BF274" s="1091"/>
    </row>
    <row r="275" spans="2:58" ht="20.25" customHeight="1" x14ac:dyDescent="0.3">
      <c r="B275" s="1176"/>
      <c r="C275" s="1181"/>
      <c r="D275" s="1182"/>
      <c r="E275" s="1183"/>
      <c r="F275" s="461"/>
      <c r="G275" s="1083"/>
      <c r="H275" s="1088"/>
      <c r="I275" s="1086"/>
      <c r="J275" s="1086"/>
      <c r="K275" s="1087"/>
      <c r="L275" s="1092"/>
      <c r="M275" s="1093"/>
      <c r="N275" s="1093"/>
      <c r="O275" s="1094"/>
      <c r="P275" s="1136" t="s">
        <v>216</v>
      </c>
      <c r="Q275" s="1137"/>
      <c r="R275" s="1138"/>
      <c r="S275" s="462" t="str">
        <f>IF(S274="","",VLOOKUP(S274,'シフト記号表（勤務時間帯）'!$C$6:$K$35,9,FALSE))</f>
        <v/>
      </c>
      <c r="T275" s="463" t="str">
        <f>IF(T274="","",VLOOKUP(T274,'シフト記号表（勤務時間帯）'!$C$6:$K$35,9,FALSE))</f>
        <v/>
      </c>
      <c r="U275" s="463" t="str">
        <f>IF(U274="","",VLOOKUP(U274,'シフト記号表（勤務時間帯）'!$C$6:$K$35,9,FALSE))</f>
        <v/>
      </c>
      <c r="V275" s="463" t="str">
        <f>IF(V274="","",VLOOKUP(V274,'シフト記号表（勤務時間帯）'!$C$6:$K$35,9,FALSE))</f>
        <v/>
      </c>
      <c r="W275" s="463" t="str">
        <f>IF(W274="","",VLOOKUP(W274,'シフト記号表（勤務時間帯）'!$C$6:$K$35,9,FALSE))</f>
        <v/>
      </c>
      <c r="X275" s="463" t="str">
        <f>IF(X274="","",VLOOKUP(X274,'シフト記号表（勤務時間帯）'!$C$6:$K$35,9,FALSE))</f>
        <v/>
      </c>
      <c r="Y275" s="464" t="str">
        <f>IF(Y274="","",VLOOKUP(Y274,'シフト記号表（勤務時間帯）'!$C$6:$K$35,9,FALSE))</f>
        <v/>
      </c>
      <c r="Z275" s="462" t="str">
        <f>IF(Z274="","",VLOOKUP(Z274,'シフト記号表（勤務時間帯）'!$C$6:$K$35,9,FALSE))</f>
        <v/>
      </c>
      <c r="AA275" s="463" t="str">
        <f>IF(AA274="","",VLOOKUP(AA274,'シフト記号表（勤務時間帯）'!$C$6:$K$35,9,FALSE))</f>
        <v/>
      </c>
      <c r="AB275" s="463" t="str">
        <f>IF(AB274="","",VLOOKUP(AB274,'シフト記号表（勤務時間帯）'!$C$6:$K$35,9,FALSE))</f>
        <v/>
      </c>
      <c r="AC275" s="463" t="str">
        <f>IF(AC274="","",VLOOKUP(AC274,'シフト記号表（勤務時間帯）'!$C$6:$K$35,9,FALSE))</f>
        <v/>
      </c>
      <c r="AD275" s="463" t="str">
        <f>IF(AD274="","",VLOOKUP(AD274,'シフト記号表（勤務時間帯）'!$C$6:$K$35,9,FALSE))</f>
        <v/>
      </c>
      <c r="AE275" s="463" t="str">
        <f>IF(AE274="","",VLOOKUP(AE274,'シフト記号表（勤務時間帯）'!$C$6:$K$35,9,FALSE))</f>
        <v/>
      </c>
      <c r="AF275" s="464" t="str">
        <f>IF(AF274="","",VLOOKUP(AF274,'シフト記号表（勤務時間帯）'!$C$6:$K$35,9,FALSE))</f>
        <v/>
      </c>
      <c r="AG275" s="462" t="str">
        <f>IF(AG274="","",VLOOKUP(AG274,'シフト記号表（勤務時間帯）'!$C$6:$K$35,9,FALSE))</f>
        <v/>
      </c>
      <c r="AH275" s="463" t="str">
        <f>IF(AH274="","",VLOOKUP(AH274,'シフト記号表（勤務時間帯）'!$C$6:$K$35,9,FALSE))</f>
        <v/>
      </c>
      <c r="AI275" s="463" t="str">
        <f>IF(AI274="","",VLOOKUP(AI274,'シフト記号表（勤務時間帯）'!$C$6:$K$35,9,FALSE))</f>
        <v/>
      </c>
      <c r="AJ275" s="463" t="str">
        <f>IF(AJ274="","",VLOOKUP(AJ274,'シフト記号表（勤務時間帯）'!$C$6:$K$35,9,FALSE))</f>
        <v/>
      </c>
      <c r="AK275" s="463" t="str">
        <f>IF(AK274="","",VLOOKUP(AK274,'シフト記号表（勤務時間帯）'!$C$6:$K$35,9,FALSE))</f>
        <v/>
      </c>
      <c r="AL275" s="463" t="str">
        <f>IF(AL274="","",VLOOKUP(AL274,'シフト記号表（勤務時間帯）'!$C$6:$K$35,9,FALSE))</f>
        <v/>
      </c>
      <c r="AM275" s="464" t="str">
        <f>IF(AM274="","",VLOOKUP(AM274,'シフト記号表（勤務時間帯）'!$C$6:$K$35,9,FALSE))</f>
        <v/>
      </c>
      <c r="AN275" s="462" t="str">
        <f>IF(AN274="","",VLOOKUP(AN274,'シフト記号表（勤務時間帯）'!$C$6:$K$35,9,FALSE))</f>
        <v/>
      </c>
      <c r="AO275" s="463" t="str">
        <f>IF(AO274="","",VLOOKUP(AO274,'シフト記号表（勤務時間帯）'!$C$6:$K$35,9,FALSE))</f>
        <v/>
      </c>
      <c r="AP275" s="463" t="str">
        <f>IF(AP274="","",VLOOKUP(AP274,'シフト記号表（勤務時間帯）'!$C$6:$K$35,9,FALSE))</f>
        <v/>
      </c>
      <c r="AQ275" s="463" t="str">
        <f>IF(AQ274="","",VLOOKUP(AQ274,'シフト記号表（勤務時間帯）'!$C$6:$K$35,9,FALSE))</f>
        <v/>
      </c>
      <c r="AR275" s="463" t="str">
        <f>IF(AR274="","",VLOOKUP(AR274,'シフト記号表（勤務時間帯）'!$C$6:$K$35,9,FALSE))</f>
        <v/>
      </c>
      <c r="AS275" s="463" t="str">
        <f>IF(AS274="","",VLOOKUP(AS274,'シフト記号表（勤務時間帯）'!$C$6:$K$35,9,FALSE))</f>
        <v/>
      </c>
      <c r="AT275" s="464" t="str">
        <f>IF(AT274="","",VLOOKUP(AT274,'シフト記号表（勤務時間帯）'!$C$6:$K$35,9,FALSE))</f>
        <v/>
      </c>
      <c r="AU275" s="462" t="str">
        <f>IF(AU274="","",VLOOKUP(AU274,'シフト記号表（勤務時間帯）'!$C$6:$K$35,9,FALSE))</f>
        <v/>
      </c>
      <c r="AV275" s="463" t="str">
        <f>IF(AV274="","",VLOOKUP(AV274,'シフト記号表（勤務時間帯）'!$C$6:$K$35,9,FALSE))</f>
        <v/>
      </c>
      <c r="AW275" s="463" t="str">
        <f>IF(AW274="","",VLOOKUP(AW274,'シフト記号表（勤務時間帯）'!$C$6:$K$35,9,FALSE))</f>
        <v/>
      </c>
      <c r="AX275" s="1139">
        <f>IF($BB$3="４週",SUM(S275:AT275),IF($BB$3="暦月",SUM(S275:AW275),""))</f>
        <v>0</v>
      </c>
      <c r="AY275" s="1140"/>
      <c r="AZ275" s="1141">
        <f>IF($BB$3="４週",AX275/4,IF($BB$3="暦月",'【標準様式1】勤務形態一覧（100名）'!AX275/('【標準様式1】勤務形態一覧（100名）'!$BB$8/7),""))</f>
        <v>0</v>
      </c>
      <c r="BA275" s="1142"/>
      <c r="BB275" s="1132"/>
      <c r="BC275" s="1093"/>
      <c r="BD275" s="1093"/>
      <c r="BE275" s="1093"/>
      <c r="BF275" s="1094"/>
    </row>
    <row r="276" spans="2:58" ht="20.25" customHeight="1" x14ac:dyDescent="0.3">
      <c r="B276" s="1176"/>
      <c r="C276" s="1184"/>
      <c r="D276" s="1185"/>
      <c r="E276" s="1186"/>
      <c r="F276" s="515">
        <f>C274</f>
        <v>0</v>
      </c>
      <c r="G276" s="1084"/>
      <c r="H276" s="1088"/>
      <c r="I276" s="1086"/>
      <c r="J276" s="1086"/>
      <c r="K276" s="1087"/>
      <c r="L276" s="1095"/>
      <c r="M276" s="1096"/>
      <c r="N276" s="1096"/>
      <c r="O276" s="1097"/>
      <c r="P276" s="1173" t="s">
        <v>217</v>
      </c>
      <c r="Q276" s="1174"/>
      <c r="R276" s="1175"/>
      <c r="S276" s="466" t="str">
        <f>IF(S274="","",VLOOKUP(S274,'シフト記号表（勤務時間帯）'!$C$6:$U$35,19,FALSE))</f>
        <v/>
      </c>
      <c r="T276" s="467" t="str">
        <f>IF(T274="","",VLOOKUP(T274,'シフト記号表（勤務時間帯）'!$C$6:$U$35,19,FALSE))</f>
        <v/>
      </c>
      <c r="U276" s="467" t="str">
        <f>IF(U274="","",VLOOKUP(U274,'シフト記号表（勤務時間帯）'!$C$6:$U$35,19,FALSE))</f>
        <v/>
      </c>
      <c r="V276" s="467" t="str">
        <f>IF(V274="","",VLOOKUP(V274,'シフト記号表（勤務時間帯）'!$C$6:$U$35,19,FALSE))</f>
        <v/>
      </c>
      <c r="W276" s="467" t="str">
        <f>IF(W274="","",VLOOKUP(W274,'シフト記号表（勤務時間帯）'!$C$6:$U$35,19,FALSE))</f>
        <v/>
      </c>
      <c r="X276" s="467" t="str">
        <f>IF(X274="","",VLOOKUP(X274,'シフト記号表（勤務時間帯）'!$C$6:$U$35,19,FALSE))</f>
        <v/>
      </c>
      <c r="Y276" s="468" t="str">
        <f>IF(Y274="","",VLOOKUP(Y274,'シフト記号表（勤務時間帯）'!$C$6:$U$35,19,FALSE))</f>
        <v/>
      </c>
      <c r="Z276" s="466" t="str">
        <f>IF(Z274="","",VLOOKUP(Z274,'シフト記号表（勤務時間帯）'!$C$6:$U$35,19,FALSE))</f>
        <v/>
      </c>
      <c r="AA276" s="467" t="str">
        <f>IF(AA274="","",VLOOKUP(AA274,'シフト記号表（勤務時間帯）'!$C$6:$U$35,19,FALSE))</f>
        <v/>
      </c>
      <c r="AB276" s="467" t="str">
        <f>IF(AB274="","",VLOOKUP(AB274,'シフト記号表（勤務時間帯）'!$C$6:$U$35,19,FALSE))</f>
        <v/>
      </c>
      <c r="AC276" s="467" t="str">
        <f>IF(AC274="","",VLOOKUP(AC274,'シフト記号表（勤務時間帯）'!$C$6:$U$35,19,FALSE))</f>
        <v/>
      </c>
      <c r="AD276" s="467" t="str">
        <f>IF(AD274="","",VLOOKUP(AD274,'シフト記号表（勤務時間帯）'!$C$6:$U$35,19,FALSE))</f>
        <v/>
      </c>
      <c r="AE276" s="467" t="str">
        <f>IF(AE274="","",VLOOKUP(AE274,'シフト記号表（勤務時間帯）'!$C$6:$U$35,19,FALSE))</f>
        <v/>
      </c>
      <c r="AF276" s="468" t="str">
        <f>IF(AF274="","",VLOOKUP(AF274,'シフト記号表（勤務時間帯）'!$C$6:$U$35,19,FALSE))</f>
        <v/>
      </c>
      <c r="AG276" s="466" t="str">
        <f>IF(AG274="","",VLOOKUP(AG274,'シフト記号表（勤務時間帯）'!$C$6:$U$35,19,FALSE))</f>
        <v/>
      </c>
      <c r="AH276" s="467" t="str">
        <f>IF(AH274="","",VLOOKUP(AH274,'シフト記号表（勤務時間帯）'!$C$6:$U$35,19,FALSE))</f>
        <v/>
      </c>
      <c r="AI276" s="467" t="str">
        <f>IF(AI274="","",VLOOKUP(AI274,'シフト記号表（勤務時間帯）'!$C$6:$U$35,19,FALSE))</f>
        <v/>
      </c>
      <c r="AJ276" s="467" t="str">
        <f>IF(AJ274="","",VLOOKUP(AJ274,'シフト記号表（勤務時間帯）'!$C$6:$U$35,19,FALSE))</f>
        <v/>
      </c>
      <c r="AK276" s="467" t="str">
        <f>IF(AK274="","",VLOOKUP(AK274,'シフト記号表（勤務時間帯）'!$C$6:$U$35,19,FALSE))</f>
        <v/>
      </c>
      <c r="AL276" s="467" t="str">
        <f>IF(AL274="","",VLOOKUP(AL274,'シフト記号表（勤務時間帯）'!$C$6:$U$35,19,FALSE))</f>
        <v/>
      </c>
      <c r="AM276" s="468" t="str">
        <f>IF(AM274="","",VLOOKUP(AM274,'シフト記号表（勤務時間帯）'!$C$6:$U$35,19,FALSE))</f>
        <v/>
      </c>
      <c r="AN276" s="466" t="str">
        <f>IF(AN274="","",VLOOKUP(AN274,'シフト記号表（勤務時間帯）'!$C$6:$U$35,19,FALSE))</f>
        <v/>
      </c>
      <c r="AO276" s="467" t="str">
        <f>IF(AO274="","",VLOOKUP(AO274,'シフト記号表（勤務時間帯）'!$C$6:$U$35,19,FALSE))</f>
        <v/>
      </c>
      <c r="AP276" s="467" t="str">
        <f>IF(AP274="","",VLOOKUP(AP274,'シフト記号表（勤務時間帯）'!$C$6:$U$35,19,FALSE))</f>
        <v/>
      </c>
      <c r="AQ276" s="467" t="str">
        <f>IF(AQ274="","",VLOOKUP(AQ274,'シフト記号表（勤務時間帯）'!$C$6:$U$35,19,FALSE))</f>
        <v/>
      </c>
      <c r="AR276" s="467" t="str">
        <f>IF(AR274="","",VLOOKUP(AR274,'シフト記号表（勤務時間帯）'!$C$6:$U$35,19,FALSE))</f>
        <v/>
      </c>
      <c r="AS276" s="467" t="str">
        <f>IF(AS274="","",VLOOKUP(AS274,'シフト記号表（勤務時間帯）'!$C$6:$U$35,19,FALSE))</f>
        <v/>
      </c>
      <c r="AT276" s="468" t="str">
        <f>IF(AT274="","",VLOOKUP(AT274,'シフト記号表（勤務時間帯）'!$C$6:$U$35,19,FALSE))</f>
        <v/>
      </c>
      <c r="AU276" s="466" t="str">
        <f>IF(AU274="","",VLOOKUP(AU274,'シフト記号表（勤務時間帯）'!$C$6:$U$35,19,FALSE))</f>
        <v/>
      </c>
      <c r="AV276" s="467" t="str">
        <f>IF(AV274="","",VLOOKUP(AV274,'シフト記号表（勤務時間帯）'!$C$6:$U$35,19,FALSE))</f>
        <v/>
      </c>
      <c r="AW276" s="467" t="str">
        <f>IF(AW274="","",VLOOKUP(AW274,'シフト記号表（勤務時間帯）'!$C$6:$U$35,19,FALSE))</f>
        <v/>
      </c>
      <c r="AX276" s="1146">
        <f>IF($BB$3="４週",SUM(S276:AT276),IF($BB$3="暦月",SUM(S276:AW276),""))</f>
        <v>0</v>
      </c>
      <c r="AY276" s="1147"/>
      <c r="AZ276" s="1148">
        <f>IF($BB$3="４週",AX276/4,IF($BB$3="暦月",'【標準様式1】勤務形態一覧（100名）'!AX276/('【標準様式1】勤務形態一覧（100名）'!$BB$8/7),""))</f>
        <v>0</v>
      </c>
      <c r="BA276" s="1149"/>
      <c r="BB276" s="1192"/>
      <c r="BC276" s="1096"/>
      <c r="BD276" s="1096"/>
      <c r="BE276" s="1096"/>
      <c r="BF276" s="1097"/>
    </row>
    <row r="277" spans="2:58" ht="20.25" customHeight="1" x14ac:dyDescent="0.3">
      <c r="B277" s="1176">
        <f>B274+1</f>
        <v>86</v>
      </c>
      <c r="C277" s="1178"/>
      <c r="D277" s="1179"/>
      <c r="E277" s="1180"/>
      <c r="F277" s="469"/>
      <c r="G277" s="1082"/>
      <c r="H277" s="1085"/>
      <c r="I277" s="1086"/>
      <c r="J277" s="1086"/>
      <c r="K277" s="1087"/>
      <c r="L277" s="1089"/>
      <c r="M277" s="1090"/>
      <c r="N277" s="1090"/>
      <c r="O277" s="1091"/>
      <c r="P277" s="1098" t="s">
        <v>215</v>
      </c>
      <c r="Q277" s="1099"/>
      <c r="R277" s="1100"/>
      <c r="S277" s="512"/>
      <c r="T277" s="513"/>
      <c r="U277" s="513"/>
      <c r="V277" s="513"/>
      <c r="W277" s="513"/>
      <c r="X277" s="513"/>
      <c r="Y277" s="514"/>
      <c r="Z277" s="512"/>
      <c r="AA277" s="513"/>
      <c r="AB277" s="513"/>
      <c r="AC277" s="513"/>
      <c r="AD277" s="513"/>
      <c r="AE277" s="513"/>
      <c r="AF277" s="514"/>
      <c r="AG277" s="512"/>
      <c r="AH277" s="513"/>
      <c r="AI277" s="513"/>
      <c r="AJ277" s="513"/>
      <c r="AK277" s="513"/>
      <c r="AL277" s="513"/>
      <c r="AM277" s="514"/>
      <c r="AN277" s="512"/>
      <c r="AO277" s="513"/>
      <c r="AP277" s="513"/>
      <c r="AQ277" s="513"/>
      <c r="AR277" s="513"/>
      <c r="AS277" s="513"/>
      <c r="AT277" s="514"/>
      <c r="AU277" s="512"/>
      <c r="AV277" s="513"/>
      <c r="AW277" s="513"/>
      <c r="AX277" s="1295"/>
      <c r="AY277" s="1296"/>
      <c r="AZ277" s="1297"/>
      <c r="BA277" s="1298"/>
      <c r="BB277" s="1131"/>
      <c r="BC277" s="1090"/>
      <c r="BD277" s="1090"/>
      <c r="BE277" s="1090"/>
      <c r="BF277" s="1091"/>
    </row>
    <row r="278" spans="2:58" ht="20.25" customHeight="1" x14ac:dyDescent="0.3">
      <c r="B278" s="1176"/>
      <c r="C278" s="1181"/>
      <c r="D278" s="1182"/>
      <c r="E278" s="1183"/>
      <c r="F278" s="461"/>
      <c r="G278" s="1083"/>
      <c r="H278" s="1088"/>
      <c r="I278" s="1086"/>
      <c r="J278" s="1086"/>
      <c r="K278" s="1087"/>
      <c r="L278" s="1092"/>
      <c r="M278" s="1093"/>
      <c r="N278" s="1093"/>
      <c r="O278" s="1094"/>
      <c r="P278" s="1136" t="s">
        <v>216</v>
      </c>
      <c r="Q278" s="1137"/>
      <c r="R278" s="1138"/>
      <c r="S278" s="462" t="str">
        <f>IF(S277="","",VLOOKUP(S277,'シフト記号表（勤務時間帯）'!$C$6:$K$35,9,FALSE))</f>
        <v/>
      </c>
      <c r="T278" s="463" t="str">
        <f>IF(T277="","",VLOOKUP(T277,'シフト記号表（勤務時間帯）'!$C$6:$K$35,9,FALSE))</f>
        <v/>
      </c>
      <c r="U278" s="463" t="str">
        <f>IF(U277="","",VLOOKUP(U277,'シフト記号表（勤務時間帯）'!$C$6:$K$35,9,FALSE))</f>
        <v/>
      </c>
      <c r="V278" s="463" t="str">
        <f>IF(V277="","",VLOOKUP(V277,'シフト記号表（勤務時間帯）'!$C$6:$K$35,9,FALSE))</f>
        <v/>
      </c>
      <c r="W278" s="463" t="str">
        <f>IF(W277="","",VLOOKUP(W277,'シフト記号表（勤務時間帯）'!$C$6:$K$35,9,FALSE))</f>
        <v/>
      </c>
      <c r="X278" s="463" t="str">
        <f>IF(X277="","",VLOOKUP(X277,'シフト記号表（勤務時間帯）'!$C$6:$K$35,9,FALSE))</f>
        <v/>
      </c>
      <c r="Y278" s="464" t="str">
        <f>IF(Y277="","",VLOOKUP(Y277,'シフト記号表（勤務時間帯）'!$C$6:$K$35,9,FALSE))</f>
        <v/>
      </c>
      <c r="Z278" s="462" t="str">
        <f>IF(Z277="","",VLOOKUP(Z277,'シフト記号表（勤務時間帯）'!$C$6:$K$35,9,FALSE))</f>
        <v/>
      </c>
      <c r="AA278" s="463" t="str">
        <f>IF(AA277="","",VLOOKUP(AA277,'シフト記号表（勤務時間帯）'!$C$6:$K$35,9,FALSE))</f>
        <v/>
      </c>
      <c r="AB278" s="463" t="str">
        <f>IF(AB277="","",VLOOKUP(AB277,'シフト記号表（勤務時間帯）'!$C$6:$K$35,9,FALSE))</f>
        <v/>
      </c>
      <c r="AC278" s="463" t="str">
        <f>IF(AC277="","",VLOOKUP(AC277,'シフト記号表（勤務時間帯）'!$C$6:$K$35,9,FALSE))</f>
        <v/>
      </c>
      <c r="AD278" s="463" t="str">
        <f>IF(AD277="","",VLOOKUP(AD277,'シフト記号表（勤務時間帯）'!$C$6:$K$35,9,FALSE))</f>
        <v/>
      </c>
      <c r="AE278" s="463" t="str">
        <f>IF(AE277="","",VLOOKUP(AE277,'シフト記号表（勤務時間帯）'!$C$6:$K$35,9,FALSE))</f>
        <v/>
      </c>
      <c r="AF278" s="464" t="str">
        <f>IF(AF277="","",VLOOKUP(AF277,'シフト記号表（勤務時間帯）'!$C$6:$K$35,9,FALSE))</f>
        <v/>
      </c>
      <c r="AG278" s="462" t="str">
        <f>IF(AG277="","",VLOOKUP(AG277,'シフト記号表（勤務時間帯）'!$C$6:$K$35,9,FALSE))</f>
        <v/>
      </c>
      <c r="AH278" s="463" t="str">
        <f>IF(AH277="","",VLOOKUP(AH277,'シフト記号表（勤務時間帯）'!$C$6:$K$35,9,FALSE))</f>
        <v/>
      </c>
      <c r="AI278" s="463" t="str">
        <f>IF(AI277="","",VLOOKUP(AI277,'シフト記号表（勤務時間帯）'!$C$6:$K$35,9,FALSE))</f>
        <v/>
      </c>
      <c r="AJ278" s="463" t="str">
        <f>IF(AJ277="","",VLOOKUP(AJ277,'シフト記号表（勤務時間帯）'!$C$6:$K$35,9,FALSE))</f>
        <v/>
      </c>
      <c r="AK278" s="463" t="str">
        <f>IF(AK277="","",VLOOKUP(AK277,'シフト記号表（勤務時間帯）'!$C$6:$K$35,9,FALSE))</f>
        <v/>
      </c>
      <c r="AL278" s="463" t="str">
        <f>IF(AL277="","",VLOOKUP(AL277,'シフト記号表（勤務時間帯）'!$C$6:$K$35,9,FALSE))</f>
        <v/>
      </c>
      <c r="AM278" s="464" t="str">
        <f>IF(AM277="","",VLOOKUP(AM277,'シフト記号表（勤務時間帯）'!$C$6:$K$35,9,FALSE))</f>
        <v/>
      </c>
      <c r="AN278" s="462" t="str">
        <f>IF(AN277="","",VLOOKUP(AN277,'シフト記号表（勤務時間帯）'!$C$6:$K$35,9,FALSE))</f>
        <v/>
      </c>
      <c r="AO278" s="463" t="str">
        <f>IF(AO277="","",VLOOKUP(AO277,'シフト記号表（勤務時間帯）'!$C$6:$K$35,9,FALSE))</f>
        <v/>
      </c>
      <c r="AP278" s="463" t="str">
        <f>IF(AP277="","",VLOOKUP(AP277,'シフト記号表（勤務時間帯）'!$C$6:$K$35,9,FALSE))</f>
        <v/>
      </c>
      <c r="AQ278" s="463" t="str">
        <f>IF(AQ277="","",VLOOKUP(AQ277,'シフト記号表（勤務時間帯）'!$C$6:$K$35,9,FALSE))</f>
        <v/>
      </c>
      <c r="AR278" s="463" t="str">
        <f>IF(AR277="","",VLOOKUP(AR277,'シフト記号表（勤務時間帯）'!$C$6:$K$35,9,FALSE))</f>
        <v/>
      </c>
      <c r="AS278" s="463" t="str">
        <f>IF(AS277="","",VLOOKUP(AS277,'シフト記号表（勤務時間帯）'!$C$6:$K$35,9,FALSE))</f>
        <v/>
      </c>
      <c r="AT278" s="464" t="str">
        <f>IF(AT277="","",VLOOKUP(AT277,'シフト記号表（勤務時間帯）'!$C$6:$K$35,9,FALSE))</f>
        <v/>
      </c>
      <c r="AU278" s="462" t="str">
        <f>IF(AU277="","",VLOOKUP(AU277,'シフト記号表（勤務時間帯）'!$C$6:$K$35,9,FALSE))</f>
        <v/>
      </c>
      <c r="AV278" s="463" t="str">
        <f>IF(AV277="","",VLOOKUP(AV277,'シフト記号表（勤務時間帯）'!$C$6:$K$35,9,FALSE))</f>
        <v/>
      </c>
      <c r="AW278" s="463" t="str">
        <f>IF(AW277="","",VLOOKUP(AW277,'シフト記号表（勤務時間帯）'!$C$6:$K$35,9,FALSE))</f>
        <v/>
      </c>
      <c r="AX278" s="1139">
        <f>IF($BB$3="４週",SUM(S278:AT278),IF($BB$3="暦月",SUM(S278:AW278),""))</f>
        <v>0</v>
      </c>
      <c r="AY278" s="1140"/>
      <c r="AZ278" s="1141">
        <f>IF($BB$3="４週",AX278/4,IF($BB$3="暦月",'【標準様式1】勤務形態一覧（100名）'!AX278/('【標準様式1】勤務形態一覧（100名）'!$BB$8/7),""))</f>
        <v>0</v>
      </c>
      <c r="BA278" s="1142"/>
      <c r="BB278" s="1132"/>
      <c r="BC278" s="1093"/>
      <c r="BD278" s="1093"/>
      <c r="BE278" s="1093"/>
      <c r="BF278" s="1094"/>
    </row>
    <row r="279" spans="2:58" ht="20.25" customHeight="1" x14ac:dyDescent="0.3">
      <c r="B279" s="1176"/>
      <c r="C279" s="1184"/>
      <c r="D279" s="1185"/>
      <c r="E279" s="1186"/>
      <c r="F279" s="515">
        <f>C277</f>
        <v>0</v>
      </c>
      <c r="G279" s="1084"/>
      <c r="H279" s="1088"/>
      <c r="I279" s="1086"/>
      <c r="J279" s="1086"/>
      <c r="K279" s="1087"/>
      <c r="L279" s="1095"/>
      <c r="M279" s="1096"/>
      <c r="N279" s="1096"/>
      <c r="O279" s="1097"/>
      <c r="P279" s="1173" t="s">
        <v>217</v>
      </c>
      <c r="Q279" s="1174"/>
      <c r="R279" s="1175"/>
      <c r="S279" s="466" t="str">
        <f>IF(S277="","",VLOOKUP(S277,'シフト記号表（勤務時間帯）'!$C$6:$U$35,19,FALSE))</f>
        <v/>
      </c>
      <c r="T279" s="467" t="str">
        <f>IF(T277="","",VLOOKUP(T277,'シフト記号表（勤務時間帯）'!$C$6:$U$35,19,FALSE))</f>
        <v/>
      </c>
      <c r="U279" s="467" t="str">
        <f>IF(U277="","",VLOOKUP(U277,'シフト記号表（勤務時間帯）'!$C$6:$U$35,19,FALSE))</f>
        <v/>
      </c>
      <c r="V279" s="467" t="str">
        <f>IF(V277="","",VLOOKUP(V277,'シフト記号表（勤務時間帯）'!$C$6:$U$35,19,FALSE))</f>
        <v/>
      </c>
      <c r="W279" s="467" t="str">
        <f>IF(W277="","",VLOOKUP(W277,'シフト記号表（勤務時間帯）'!$C$6:$U$35,19,FALSE))</f>
        <v/>
      </c>
      <c r="X279" s="467" t="str">
        <f>IF(X277="","",VLOOKUP(X277,'シフト記号表（勤務時間帯）'!$C$6:$U$35,19,FALSE))</f>
        <v/>
      </c>
      <c r="Y279" s="468" t="str">
        <f>IF(Y277="","",VLOOKUP(Y277,'シフト記号表（勤務時間帯）'!$C$6:$U$35,19,FALSE))</f>
        <v/>
      </c>
      <c r="Z279" s="466" t="str">
        <f>IF(Z277="","",VLOOKUP(Z277,'シフト記号表（勤務時間帯）'!$C$6:$U$35,19,FALSE))</f>
        <v/>
      </c>
      <c r="AA279" s="467" t="str">
        <f>IF(AA277="","",VLOOKUP(AA277,'シフト記号表（勤務時間帯）'!$C$6:$U$35,19,FALSE))</f>
        <v/>
      </c>
      <c r="AB279" s="467" t="str">
        <f>IF(AB277="","",VLOOKUP(AB277,'シフト記号表（勤務時間帯）'!$C$6:$U$35,19,FALSE))</f>
        <v/>
      </c>
      <c r="AC279" s="467" t="str">
        <f>IF(AC277="","",VLOOKUP(AC277,'シフト記号表（勤務時間帯）'!$C$6:$U$35,19,FALSE))</f>
        <v/>
      </c>
      <c r="AD279" s="467" t="str">
        <f>IF(AD277="","",VLOOKUP(AD277,'シフト記号表（勤務時間帯）'!$C$6:$U$35,19,FALSE))</f>
        <v/>
      </c>
      <c r="AE279" s="467" t="str">
        <f>IF(AE277="","",VLOOKUP(AE277,'シフト記号表（勤務時間帯）'!$C$6:$U$35,19,FALSE))</f>
        <v/>
      </c>
      <c r="AF279" s="468" t="str">
        <f>IF(AF277="","",VLOOKUP(AF277,'シフト記号表（勤務時間帯）'!$C$6:$U$35,19,FALSE))</f>
        <v/>
      </c>
      <c r="AG279" s="466" t="str">
        <f>IF(AG277="","",VLOOKUP(AG277,'シフト記号表（勤務時間帯）'!$C$6:$U$35,19,FALSE))</f>
        <v/>
      </c>
      <c r="AH279" s="467" t="str">
        <f>IF(AH277="","",VLOOKUP(AH277,'シフト記号表（勤務時間帯）'!$C$6:$U$35,19,FALSE))</f>
        <v/>
      </c>
      <c r="AI279" s="467" t="str">
        <f>IF(AI277="","",VLOOKUP(AI277,'シフト記号表（勤務時間帯）'!$C$6:$U$35,19,FALSE))</f>
        <v/>
      </c>
      <c r="AJ279" s="467" t="str">
        <f>IF(AJ277="","",VLOOKUP(AJ277,'シフト記号表（勤務時間帯）'!$C$6:$U$35,19,FALSE))</f>
        <v/>
      </c>
      <c r="AK279" s="467" t="str">
        <f>IF(AK277="","",VLOOKUP(AK277,'シフト記号表（勤務時間帯）'!$C$6:$U$35,19,FALSE))</f>
        <v/>
      </c>
      <c r="AL279" s="467" t="str">
        <f>IF(AL277="","",VLOOKUP(AL277,'シフト記号表（勤務時間帯）'!$C$6:$U$35,19,FALSE))</f>
        <v/>
      </c>
      <c r="AM279" s="468" t="str">
        <f>IF(AM277="","",VLOOKUP(AM277,'シフト記号表（勤務時間帯）'!$C$6:$U$35,19,FALSE))</f>
        <v/>
      </c>
      <c r="AN279" s="466" t="str">
        <f>IF(AN277="","",VLOOKUP(AN277,'シフト記号表（勤務時間帯）'!$C$6:$U$35,19,FALSE))</f>
        <v/>
      </c>
      <c r="AO279" s="467" t="str">
        <f>IF(AO277="","",VLOOKUP(AO277,'シフト記号表（勤務時間帯）'!$C$6:$U$35,19,FALSE))</f>
        <v/>
      </c>
      <c r="AP279" s="467" t="str">
        <f>IF(AP277="","",VLOOKUP(AP277,'シフト記号表（勤務時間帯）'!$C$6:$U$35,19,FALSE))</f>
        <v/>
      </c>
      <c r="AQ279" s="467" t="str">
        <f>IF(AQ277="","",VLOOKUP(AQ277,'シフト記号表（勤務時間帯）'!$C$6:$U$35,19,FALSE))</f>
        <v/>
      </c>
      <c r="AR279" s="467" t="str">
        <f>IF(AR277="","",VLOOKUP(AR277,'シフト記号表（勤務時間帯）'!$C$6:$U$35,19,FALSE))</f>
        <v/>
      </c>
      <c r="AS279" s="467" t="str">
        <f>IF(AS277="","",VLOOKUP(AS277,'シフト記号表（勤務時間帯）'!$C$6:$U$35,19,FALSE))</f>
        <v/>
      </c>
      <c r="AT279" s="468" t="str">
        <f>IF(AT277="","",VLOOKUP(AT277,'シフト記号表（勤務時間帯）'!$C$6:$U$35,19,FALSE))</f>
        <v/>
      </c>
      <c r="AU279" s="466" t="str">
        <f>IF(AU277="","",VLOOKUP(AU277,'シフト記号表（勤務時間帯）'!$C$6:$U$35,19,FALSE))</f>
        <v/>
      </c>
      <c r="AV279" s="467" t="str">
        <f>IF(AV277="","",VLOOKUP(AV277,'シフト記号表（勤務時間帯）'!$C$6:$U$35,19,FALSE))</f>
        <v/>
      </c>
      <c r="AW279" s="467" t="str">
        <f>IF(AW277="","",VLOOKUP(AW277,'シフト記号表（勤務時間帯）'!$C$6:$U$35,19,FALSE))</f>
        <v/>
      </c>
      <c r="AX279" s="1146">
        <f>IF($BB$3="４週",SUM(S279:AT279),IF($BB$3="暦月",SUM(S279:AW279),""))</f>
        <v>0</v>
      </c>
      <c r="AY279" s="1147"/>
      <c r="AZ279" s="1148">
        <f>IF($BB$3="４週",AX279/4,IF($BB$3="暦月",'【標準様式1】勤務形態一覧（100名）'!AX279/('【標準様式1】勤務形態一覧（100名）'!$BB$8/7),""))</f>
        <v>0</v>
      </c>
      <c r="BA279" s="1149"/>
      <c r="BB279" s="1192"/>
      <c r="BC279" s="1096"/>
      <c r="BD279" s="1096"/>
      <c r="BE279" s="1096"/>
      <c r="BF279" s="1097"/>
    </row>
    <row r="280" spans="2:58" ht="20.25" customHeight="1" x14ac:dyDescent="0.3">
      <c r="B280" s="1176">
        <f>B277+1</f>
        <v>87</v>
      </c>
      <c r="C280" s="1178"/>
      <c r="D280" s="1179"/>
      <c r="E280" s="1180"/>
      <c r="F280" s="469"/>
      <c r="G280" s="1082"/>
      <c r="H280" s="1085"/>
      <c r="I280" s="1086"/>
      <c r="J280" s="1086"/>
      <c r="K280" s="1087"/>
      <c r="L280" s="1089"/>
      <c r="M280" s="1090"/>
      <c r="N280" s="1090"/>
      <c r="O280" s="1091"/>
      <c r="P280" s="1098" t="s">
        <v>215</v>
      </c>
      <c r="Q280" s="1099"/>
      <c r="R280" s="1100"/>
      <c r="S280" s="512"/>
      <c r="T280" s="513"/>
      <c r="U280" s="513"/>
      <c r="V280" s="513"/>
      <c r="W280" s="513"/>
      <c r="X280" s="513"/>
      <c r="Y280" s="514"/>
      <c r="Z280" s="512"/>
      <c r="AA280" s="513"/>
      <c r="AB280" s="513"/>
      <c r="AC280" s="513"/>
      <c r="AD280" s="513"/>
      <c r="AE280" s="513"/>
      <c r="AF280" s="514"/>
      <c r="AG280" s="512"/>
      <c r="AH280" s="513"/>
      <c r="AI280" s="513"/>
      <c r="AJ280" s="513"/>
      <c r="AK280" s="513"/>
      <c r="AL280" s="513"/>
      <c r="AM280" s="514"/>
      <c r="AN280" s="512"/>
      <c r="AO280" s="513"/>
      <c r="AP280" s="513"/>
      <c r="AQ280" s="513"/>
      <c r="AR280" s="513"/>
      <c r="AS280" s="513"/>
      <c r="AT280" s="514"/>
      <c r="AU280" s="512"/>
      <c r="AV280" s="513"/>
      <c r="AW280" s="513"/>
      <c r="AX280" s="1295"/>
      <c r="AY280" s="1296"/>
      <c r="AZ280" s="1297"/>
      <c r="BA280" s="1298"/>
      <c r="BB280" s="1131"/>
      <c r="BC280" s="1090"/>
      <c r="BD280" s="1090"/>
      <c r="BE280" s="1090"/>
      <c r="BF280" s="1091"/>
    </row>
    <row r="281" spans="2:58" ht="20.25" customHeight="1" x14ac:dyDescent="0.3">
      <c r="B281" s="1176"/>
      <c r="C281" s="1181"/>
      <c r="D281" s="1182"/>
      <c r="E281" s="1183"/>
      <c r="F281" s="461"/>
      <c r="G281" s="1083"/>
      <c r="H281" s="1088"/>
      <c r="I281" s="1086"/>
      <c r="J281" s="1086"/>
      <c r="K281" s="1087"/>
      <c r="L281" s="1092"/>
      <c r="M281" s="1093"/>
      <c r="N281" s="1093"/>
      <c r="O281" s="1094"/>
      <c r="P281" s="1136" t="s">
        <v>216</v>
      </c>
      <c r="Q281" s="1137"/>
      <c r="R281" s="1138"/>
      <c r="S281" s="462" t="str">
        <f>IF(S280="","",VLOOKUP(S280,'シフト記号表（勤務時間帯）'!$C$6:$K$35,9,FALSE))</f>
        <v/>
      </c>
      <c r="T281" s="463" t="str">
        <f>IF(T280="","",VLOOKUP(T280,'シフト記号表（勤務時間帯）'!$C$6:$K$35,9,FALSE))</f>
        <v/>
      </c>
      <c r="U281" s="463" t="str">
        <f>IF(U280="","",VLOOKUP(U280,'シフト記号表（勤務時間帯）'!$C$6:$K$35,9,FALSE))</f>
        <v/>
      </c>
      <c r="V281" s="463" t="str">
        <f>IF(V280="","",VLOOKUP(V280,'シフト記号表（勤務時間帯）'!$C$6:$K$35,9,FALSE))</f>
        <v/>
      </c>
      <c r="W281" s="463" t="str">
        <f>IF(W280="","",VLOOKUP(W280,'シフト記号表（勤務時間帯）'!$C$6:$K$35,9,FALSE))</f>
        <v/>
      </c>
      <c r="X281" s="463" t="str">
        <f>IF(X280="","",VLOOKUP(X280,'シフト記号表（勤務時間帯）'!$C$6:$K$35,9,FALSE))</f>
        <v/>
      </c>
      <c r="Y281" s="464" t="str">
        <f>IF(Y280="","",VLOOKUP(Y280,'シフト記号表（勤務時間帯）'!$C$6:$K$35,9,FALSE))</f>
        <v/>
      </c>
      <c r="Z281" s="462" t="str">
        <f>IF(Z280="","",VLOOKUP(Z280,'シフト記号表（勤務時間帯）'!$C$6:$K$35,9,FALSE))</f>
        <v/>
      </c>
      <c r="AA281" s="463" t="str">
        <f>IF(AA280="","",VLOOKUP(AA280,'シフト記号表（勤務時間帯）'!$C$6:$K$35,9,FALSE))</f>
        <v/>
      </c>
      <c r="AB281" s="463" t="str">
        <f>IF(AB280="","",VLOOKUP(AB280,'シフト記号表（勤務時間帯）'!$C$6:$K$35,9,FALSE))</f>
        <v/>
      </c>
      <c r="AC281" s="463" t="str">
        <f>IF(AC280="","",VLOOKUP(AC280,'シフト記号表（勤務時間帯）'!$C$6:$K$35,9,FALSE))</f>
        <v/>
      </c>
      <c r="AD281" s="463" t="str">
        <f>IF(AD280="","",VLOOKUP(AD280,'シフト記号表（勤務時間帯）'!$C$6:$K$35,9,FALSE))</f>
        <v/>
      </c>
      <c r="AE281" s="463" t="str">
        <f>IF(AE280="","",VLOOKUP(AE280,'シフト記号表（勤務時間帯）'!$C$6:$K$35,9,FALSE))</f>
        <v/>
      </c>
      <c r="AF281" s="464" t="str">
        <f>IF(AF280="","",VLOOKUP(AF280,'シフト記号表（勤務時間帯）'!$C$6:$K$35,9,FALSE))</f>
        <v/>
      </c>
      <c r="AG281" s="462" t="str">
        <f>IF(AG280="","",VLOOKUP(AG280,'シフト記号表（勤務時間帯）'!$C$6:$K$35,9,FALSE))</f>
        <v/>
      </c>
      <c r="AH281" s="463" t="str">
        <f>IF(AH280="","",VLOOKUP(AH280,'シフト記号表（勤務時間帯）'!$C$6:$K$35,9,FALSE))</f>
        <v/>
      </c>
      <c r="AI281" s="463" t="str">
        <f>IF(AI280="","",VLOOKUP(AI280,'シフト記号表（勤務時間帯）'!$C$6:$K$35,9,FALSE))</f>
        <v/>
      </c>
      <c r="AJ281" s="463" t="str">
        <f>IF(AJ280="","",VLOOKUP(AJ280,'シフト記号表（勤務時間帯）'!$C$6:$K$35,9,FALSE))</f>
        <v/>
      </c>
      <c r="AK281" s="463" t="str">
        <f>IF(AK280="","",VLOOKUP(AK280,'シフト記号表（勤務時間帯）'!$C$6:$K$35,9,FALSE))</f>
        <v/>
      </c>
      <c r="AL281" s="463" t="str">
        <f>IF(AL280="","",VLOOKUP(AL280,'シフト記号表（勤務時間帯）'!$C$6:$K$35,9,FALSE))</f>
        <v/>
      </c>
      <c r="AM281" s="464" t="str">
        <f>IF(AM280="","",VLOOKUP(AM280,'シフト記号表（勤務時間帯）'!$C$6:$K$35,9,FALSE))</f>
        <v/>
      </c>
      <c r="AN281" s="462" t="str">
        <f>IF(AN280="","",VLOOKUP(AN280,'シフト記号表（勤務時間帯）'!$C$6:$K$35,9,FALSE))</f>
        <v/>
      </c>
      <c r="AO281" s="463" t="str">
        <f>IF(AO280="","",VLOOKUP(AO280,'シフト記号表（勤務時間帯）'!$C$6:$K$35,9,FALSE))</f>
        <v/>
      </c>
      <c r="AP281" s="463" t="str">
        <f>IF(AP280="","",VLOOKUP(AP280,'シフト記号表（勤務時間帯）'!$C$6:$K$35,9,FALSE))</f>
        <v/>
      </c>
      <c r="AQ281" s="463" t="str">
        <f>IF(AQ280="","",VLOOKUP(AQ280,'シフト記号表（勤務時間帯）'!$C$6:$K$35,9,FALSE))</f>
        <v/>
      </c>
      <c r="AR281" s="463" t="str">
        <f>IF(AR280="","",VLOOKUP(AR280,'シフト記号表（勤務時間帯）'!$C$6:$K$35,9,FALSE))</f>
        <v/>
      </c>
      <c r="AS281" s="463" t="str">
        <f>IF(AS280="","",VLOOKUP(AS280,'シフト記号表（勤務時間帯）'!$C$6:$K$35,9,FALSE))</f>
        <v/>
      </c>
      <c r="AT281" s="464" t="str">
        <f>IF(AT280="","",VLOOKUP(AT280,'シフト記号表（勤務時間帯）'!$C$6:$K$35,9,FALSE))</f>
        <v/>
      </c>
      <c r="AU281" s="462" t="str">
        <f>IF(AU280="","",VLOOKUP(AU280,'シフト記号表（勤務時間帯）'!$C$6:$K$35,9,FALSE))</f>
        <v/>
      </c>
      <c r="AV281" s="463" t="str">
        <f>IF(AV280="","",VLOOKUP(AV280,'シフト記号表（勤務時間帯）'!$C$6:$K$35,9,FALSE))</f>
        <v/>
      </c>
      <c r="AW281" s="463" t="str">
        <f>IF(AW280="","",VLOOKUP(AW280,'シフト記号表（勤務時間帯）'!$C$6:$K$35,9,FALSE))</f>
        <v/>
      </c>
      <c r="AX281" s="1139">
        <f>IF($BB$3="４週",SUM(S281:AT281),IF($BB$3="暦月",SUM(S281:AW281),""))</f>
        <v>0</v>
      </c>
      <c r="AY281" s="1140"/>
      <c r="AZ281" s="1141">
        <f>IF($BB$3="４週",AX281/4,IF($BB$3="暦月",'【標準様式1】勤務形態一覧（100名）'!AX281/('【標準様式1】勤務形態一覧（100名）'!$BB$8/7),""))</f>
        <v>0</v>
      </c>
      <c r="BA281" s="1142"/>
      <c r="BB281" s="1132"/>
      <c r="BC281" s="1093"/>
      <c r="BD281" s="1093"/>
      <c r="BE281" s="1093"/>
      <c r="BF281" s="1094"/>
    </row>
    <row r="282" spans="2:58" ht="20.25" customHeight="1" x14ac:dyDescent="0.3">
      <c r="B282" s="1176"/>
      <c r="C282" s="1184"/>
      <c r="D282" s="1185"/>
      <c r="E282" s="1186"/>
      <c r="F282" s="515">
        <f>C280</f>
        <v>0</v>
      </c>
      <c r="G282" s="1084"/>
      <c r="H282" s="1088"/>
      <c r="I282" s="1086"/>
      <c r="J282" s="1086"/>
      <c r="K282" s="1087"/>
      <c r="L282" s="1095"/>
      <c r="M282" s="1096"/>
      <c r="N282" s="1096"/>
      <c r="O282" s="1097"/>
      <c r="P282" s="1173" t="s">
        <v>217</v>
      </c>
      <c r="Q282" s="1174"/>
      <c r="R282" s="1175"/>
      <c r="S282" s="466" t="str">
        <f>IF(S280="","",VLOOKUP(S280,'シフト記号表（勤務時間帯）'!$C$6:$U$35,19,FALSE))</f>
        <v/>
      </c>
      <c r="T282" s="467" t="str">
        <f>IF(T280="","",VLOOKUP(T280,'シフト記号表（勤務時間帯）'!$C$6:$U$35,19,FALSE))</f>
        <v/>
      </c>
      <c r="U282" s="467" t="str">
        <f>IF(U280="","",VLOOKUP(U280,'シフト記号表（勤務時間帯）'!$C$6:$U$35,19,FALSE))</f>
        <v/>
      </c>
      <c r="V282" s="467" t="str">
        <f>IF(V280="","",VLOOKUP(V280,'シフト記号表（勤務時間帯）'!$C$6:$U$35,19,FALSE))</f>
        <v/>
      </c>
      <c r="W282" s="467" t="str">
        <f>IF(W280="","",VLOOKUP(W280,'シフト記号表（勤務時間帯）'!$C$6:$U$35,19,FALSE))</f>
        <v/>
      </c>
      <c r="X282" s="467" t="str">
        <f>IF(X280="","",VLOOKUP(X280,'シフト記号表（勤務時間帯）'!$C$6:$U$35,19,FALSE))</f>
        <v/>
      </c>
      <c r="Y282" s="468" t="str">
        <f>IF(Y280="","",VLOOKUP(Y280,'シフト記号表（勤務時間帯）'!$C$6:$U$35,19,FALSE))</f>
        <v/>
      </c>
      <c r="Z282" s="466" t="str">
        <f>IF(Z280="","",VLOOKUP(Z280,'シフト記号表（勤務時間帯）'!$C$6:$U$35,19,FALSE))</f>
        <v/>
      </c>
      <c r="AA282" s="467" t="str">
        <f>IF(AA280="","",VLOOKUP(AA280,'シフト記号表（勤務時間帯）'!$C$6:$U$35,19,FALSE))</f>
        <v/>
      </c>
      <c r="AB282" s="467" t="str">
        <f>IF(AB280="","",VLOOKUP(AB280,'シフト記号表（勤務時間帯）'!$C$6:$U$35,19,FALSE))</f>
        <v/>
      </c>
      <c r="AC282" s="467" t="str">
        <f>IF(AC280="","",VLOOKUP(AC280,'シフト記号表（勤務時間帯）'!$C$6:$U$35,19,FALSE))</f>
        <v/>
      </c>
      <c r="AD282" s="467" t="str">
        <f>IF(AD280="","",VLOOKUP(AD280,'シフト記号表（勤務時間帯）'!$C$6:$U$35,19,FALSE))</f>
        <v/>
      </c>
      <c r="AE282" s="467" t="str">
        <f>IF(AE280="","",VLOOKUP(AE280,'シフト記号表（勤務時間帯）'!$C$6:$U$35,19,FALSE))</f>
        <v/>
      </c>
      <c r="AF282" s="468" t="str">
        <f>IF(AF280="","",VLOOKUP(AF280,'シフト記号表（勤務時間帯）'!$C$6:$U$35,19,FALSE))</f>
        <v/>
      </c>
      <c r="AG282" s="466" t="str">
        <f>IF(AG280="","",VLOOKUP(AG280,'シフト記号表（勤務時間帯）'!$C$6:$U$35,19,FALSE))</f>
        <v/>
      </c>
      <c r="AH282" s="467" t="str">
        <f>IF(AH280="","",VLOOKUP(AH280,'シフト記号表（勤務時間帯）'!$C$6:$U$35,19,FALSE))</f>
        <v/>
      </c>
      <c r="AI282" s="467" t="str">
        <f>IF(AI280="","",VLOOKUP(AI280,'シフト記号表（勤務時間帯）'!$C$6:$U$35,19,FALSE))</f>
        <v/>
      </c>
      <c r="AJ282" s="467" t="str">
        <f>IF(AJ280="","",VLOOKUP(AJ280,'シフト記号表（勤務時間帯）'!$C$6:$U$35,19,FALSE))</f>
        <v/>
      </c>
      <c r="AK282" s="467" t="str">
        <f>IF(AK280="","",VLOOKUP(AK280,'シフト記号表（勤務時間帯）'!$C$6:$U$35,19,FALSE))</f>
        <v/>
      </c>
      <c r="AL282" s="467" t="str">
        <f>IF(AL280="","",VLOOKUP(AL280,'シフト記号表（勤務時間帯）'!$C$6:$U$35,19,FALSE))</f>
        <v/>
      </c>
      <c r="AM282" s="468" t="str">
        <f>IF(AM280="","",VLOOKUP(AM280,'シフト記号表（勤務時間帯）'!$C$6:$U$35,19,FALSE))</f>
        <v/>
      </c>
      <c r="AN282" s="466" t="str">
        <f>IF(AN280="","",VLOOKUP(AN280,'シフト記号表（勤務時間帯）'!$C$6:$U$35,19,FALSE))</f>
        <v/>
      </c>
      <c r="AO282" s="467" t="str">
        <f>IF(AO280="","",VLOOKUP(AO280,'シフト記号表（勤務時間帯）'!$C$6:$U$35,19,FALSE))</f>
        <v/>
      </c>
      <c r="AP282" s="467" t="str">
        <f>IF(AP280="","",VLOOKUP(AP280,'シフト記号表（勤務時間帯）'!$C$6:$U$35,19,FALSE))</f>
        <v/>
      </c>
      <c r="AQ282" s="467" t="str">
        <f>IF(AQ280="","",VLOOKUP(AQ280,'シフト記号表（勤務時間帯）'!$C$6:$U$35,19,FALSE))</f>
        <v/>
      </c>
      <c r="AR282" s="467" t="str">
        <f>IF(AR280="","",VLOOKUP(AR280,'シフト記号表（勤務時間帯）'!$C$6:$U$35,19,FALSE))</f>
        <v/>
      </c>
      <c r="AS282" s="467" t="str">
        <f>IF(AS280="","",VLOOKUP(AS280,'シフト記号表（勤務時間帯）'!$C$6:$U$35,19,FALSE))</f>
        <v/>
      </c>
      <c r="AT282" s="468" t="str">
        <f>IF(AT280="","",VLOOKUP(AT280,'シフト記号表（勤務時間帯）'!$C$6:$U$35,19,FALSE))</f>
        <v/>
      </c>
      <c r="AU282" s="466" t="str">
        <f>IF(AU280="","",VLOOKUP(AU280,'シフト記号表（勤務時間帯）'!$C$6:$U$35,19,FALSE))</f>
        <v/>
      </c>
      <c r="AV282" s="467" t="str">
        <f>IF(AV280="","",VLOOKUP(AV280,'シフト記号表（勤務時間帯）'!$C$6:$U$35,19,FALSE))</f>
        <v/>
      </c>
      <c r="AW282" s="467" t="str">
        <f>IF(AW280="","",VLOOKUP(AW280,'シフト記号表（勤務時間帯）'!$C$6:$U$35,19,FALSE))</f>
        <v/>
      </c>
      <c r="AX282" s="1146">
        <f>IF($BB$3="４週",SUM(S282:AT282),IF($BB$3="暦月",SUM(S282:AW282),""))</f>
        <v>0</v>
      </c>
      <c r="AY282" s="1147"/>
      <c r="AZ282" s="1148">
        <f>IF($BB$3="４週",AX282/4,IF($BB$3="暦月",'【標準様式1】勤務形態一覧（100名）'!AX282/('【標準様式1】勤務形態一覧（100名）'!$BB$8/7),""))</f>
        <v>0</v>
      </c>
      <c r="BA282" s="1149"/>
      <c r="BB282" s="1192"/>
      <c r="BC282" s="1096"/>
      <c r="BD282" s="1096"/>
      <c r="BE282" s="1096"/>
      <c r="BF282" s="1097"/>
    </row>
    <row r="283" spans="2:58" ht="20.25" customHeight="1" x14ac:dyDescent="0.3">
      <c r="B283" s="1176">
        <f>B280+1</f>
        <v>88</v>
      </c>
      <c r="C283" s="1178"/>
      <c r="D283" s="1179"/>
      <c r="E283" s="1180"/>
      <c r="F283" s="469"/>
      <c r="G283" s="1082"/>
      <c r="H283" s="1085"/>
      <c r="I283" s="1086"/>
      <c r="J283" s="1086"/>
      <c r="K283" s="1087"/>
      <c r="L283" s="1089"/>
      <c r="M283" s="1090"/>
      <c r="N283" s="1090"/>
      <c r="O283" s="1091"/>
      <c r="P283" s="1098" t="s">
        <v>215</v>
      </c>
      <c r="Q283" s="1099"/>
      <c r="R283" s="1100"/>
      <c r="S283" s="512"/>
      <c r="T283" s="513"/>
      <c r="U283" s="513"/>
      <c r="V283" s="513"/>
      <c r="W283" s="513"/>
      <c r="X283" s="513"/>
      <c r="Y283" s="514"/>
      <c r="Z283" s="512"/>
      <c r="AA283" s="513"/>
      <c r="AB283" s="513"/>
      <c r="AC283" s="513"/>
      <c r="AD283" s="513"/>
      <c r="AE283" s="513"/>
      <c r="AF283" s="514"/>
      <c r="AG283" s="512"/>
      <c r="AH283" s="513"/>
      <c r="AI283" s="513"/>
      <c r="AJ283" s="513"/>
      <c r="AK283" s="513"/>
      <c r="AL283" s="513"/>
      <c r="AM283" s="514"/>
      <c r="AN283" s="512"/>
      <c r="AO283" s="513"/>
      <c r="AP283" s="513"/>
      <c r="AQ283" s="513"/>
      <c r="AR283" s="513"/>
      <c r="AS283" s="513"/>
      <c r="AT283" s="514"/>
      <c r="AU283" s="512"/>
      <c r="AV283" s="513"/>
      <c r="AW283" s="513"/>
      <c r="AX283" s="1295"/>
      <c r="AY283" s="1296"/>
      <c r="AZ283" s="1297"/>
      <c r="BA283" s="1298"/>
      <c r="BB283" s="1131"/>
      <c r="BC283" s="1090"/>
      <c r="BD283" s="1090"/>
      <c r="BE283" s="1090"/>
      <c r="BF283" s="1091"/>
    </row>
    <row r="284" spans="2:58" ht="20.25" customHeight="1" x14ac:dyDescent="0.3">
      <c r="B284" s="1176"/>
      <c r="C284" s="1181"/>
      <c r="D284" s="1182"/>
      <c r="E284" s="1183"/>
      <c r="F284" s="461"/>
      <c r="G284" s="1083"/>
      <c r="H284" s="1088"/>
      <c r="I284" s="1086"/>
      <c r="J284" s="1086"/>
      <c r="K284" s="1087"/>
      <c r="L284" s="1092"/>
      <c r="M284" s="1093"/>
      <c r="N284" s="1093"/>
      <c r="O284" s="1094"/>
      <c r="P284" s="1136" t="s">
        <v>216</v>
      </c>
      <c r="Q284" s="1137"/>
      <c r="R284" s="1138"/>
      <c r="S284" s="462" t="str">
        <f>IF(S283="","",VLOOKUP(S283,'シフト記号表（勤務時間帯）'!$C$6:$K$35,9,FALSE))</f>
        <v/>
      </c>
      <c r="T284" s="463" t="str">
        <f>IF(T283="","",VLOOKUP(T283,'シフト記号表（勤務時間帯）'!$C$6:$K$35,9,FALSE))</f>
        <v/>
      </c>
      <c r="U284" s="463" t="str">
        <f>IF(U283="","",VLOOKUP(U283,'シフト記号表（勤務時間帯）'!$C$6:$K$35,9,FALSE))</f>
        <v/>
      </c>
      <c r="V284" s="463" t="str">
        <f>IF(V283="","",VLOOKUP(V283,'シフト記号表（勤務時間帯）'!$C$6:$K$35,9,FALSE))</f>
        <v/>
      </c>
      <c r="W284" s="463" t="str">
        <f>IF(W283="","",VLOOKUP(W283,'シフト記号表（勤務時間帯）'!$C$6:$K$35,9,FALSE))</f>
        <v/>
      </c>
      <c r="X284" s="463" t="str">
        <f>IF(X283="","",VLOOKUP(X283,'シフト記号表（勤務時間帯）'!$C$6:$K$35,9,FALSE))</f>
        <v/>
      </c>
      <c r="Y284" s="464" t="str">
        <f>IF(Y283="","",VLOOKUP(Y283,'シフト記号表（勤務時間帯）'!$C$6:$K$35,9,FALSE))</f>
        <v/>
      </c>
      <c r="Z284" s="462" t="str">
        <f>IF(Z283="","",VLOOKUP(Z283,'シフト記号表（勤務時間帯）'!$C$6:$K$35,9,FALSE))</f>
        <v/>
      </c>
      <c r="AA284" s="463" t="str">
        <f>IF(AA283="","",VLOOKUP(AA283,'シフト記号表（勤務時間帯）'!$C$6:$K$35,9,FALSE))</f>
        <v/>
      </c>
      <c r="AB284" s="463" t="str">
        <f>IF(AB283="","",VLOOKUP(AB283,'シフト記号表（勤務時間帯）'!$C$6:$K$35,9,FALSE))</f>
        <v/>
      </c>
      <c r="AC284" s="463" t="str">
        <f>IF(AC283="","",VLOOKUP(AC283,'シフト記号表（勤務時間帯）'!$C$6:$K$35,9,FALSE))</f>
        <v/>
      </c>
      <c r="AD284" s="463" t="str">
        <f>IF(AD283="","",VLOOKUP(AD283,'シフト記号表（勤務時間帯）'!$C$6:$K$35,9,FALSE))</f>
        <v/>
      </c>
      <c r="AE284" s="463" t="str">
        <f>IF(AE283="","",VLOOKUP(AE283,'シフト記号表（勤務時間帯）'!$C$6:$K$35,9,FALSE))</f>
        <v/>
      </c>
      <c r="AF284" s="464" t="str">
        <f>IF(AF283="","",VLOOKUP(AF283,'シフト記号表（勤務時間帯）'!$C$6:$K$35,9,FALSE))</f>
        <v/>
      </c>
      <c r="AG284" s="462" t="str">
        <f>IF(AG283="","",VLOOKUP(AG283,'シフト記号表（勤務時間帯）'!$C$6:$K$35,9,FALSE))</f>
        <v/>
      </c>
      <c r="AH284" s="463" t="str">
        <f>IF(AH283="","",VLOOKUP(AH283,'シフト記号表（勤務時間帯）'!$C$6:$K$35,9,FALSE))</f>
        <v/>
      </c>
      <c r="AI284" s="463" t="str">
        <f>IF(AI283="","",VLOOKUP(AI283,'シフト記号表（勤務時間帯）'!$C$6:$K$35,9,FALSE))</f>
        <v/>
      </c>
      <c r="AJ284" s="463" t="str">
        <f>IF(AJ283="","",VLOOKUP(AJ283,'シフト記号表（勤務時間帯）'!$C$6:$K$35,9,FALSE))</f>
        <v/>
      </c>
      <c r="AK284" s="463" t="str">
        <f>IF(AK283="","",VLOOKUP(AK283,'シフト記号表（勤務時間帯）'!$C$6:$K$35,9,FALSE))</f>
        <v/>
      </c>
      <c r="AL284" s="463" t="str">
        <f>IF(AL283="","",VLOOKUP(AL283,'シフト記号表（勤務時間帯）'!$C$6:$K$35,9,FALSE))</f>
        <v/>
      </c>
      <c r="AM284" s="464" t="str">
        <f>IF(AM283="","",VLOOKUP(AM283,'シフト記号表（勤務時間帯）'!$C$6:$K$35,9,FALSE))</f>
        <v/>
      </c>
      <c r="AN284" s="462" t="str">
        <f>IF(AN283="","",VLOOKUP(AN283,'シフト記号表（勤務時間帯）'!$C$6:$K$35,9,FALSE))</f>
        <v/>
      </c>
      <c r="AO284" s="463" t="str">
        <f>IF(AO283="","",VLOOKUP(AO283,'シフト記号表（勤務時間帯）'!$C$6:$K$35,9,FALSE))</f>
        <v/>
      </c>
      <c r="AP284" s="463" t="str">
        <f>IF(AP283="","",VLOOKUP(AP283,'シフト記号表（勤務時間帯）'!$C$6:$K$35,9,FALSE))</f>
        <v/>
      </c>
      <c r="AQ284" s="463" t="str">
        <f>IF(AQ283="","",VLOOKUP(AQ283,'シフト記号表（勤務時間帯）'!$C$6:$K$35,9,FALSE))</f>
        <v/>
      </c>
      <c r="AR284" s="463" t="str">
        <f>IF(AR283="","",VLOOKUP(AR283,'シフト記号表（勤務時間帯）'!$C$6:$K$35,9,FALSE))</f>
        <v/>
      </c>
      <c r="AS284" s="463" t="str">
        <f>IF(AS283="","",VLOOKUP(AS283,'シフト記号表（勤務時間帯）'!$C$6:$K$35,9,FALSE))</f>
        <v/>
      </c>
      <c r="AT284" s="464" t="str">
        <f>IF(AT283="","",VLOOKUP(AT283,'シフト記号表（勤務時間帯）'!$C$6:$K$35,9,FALSE))</f>
        <v/>
      </c>
      <c r="AU284" s="462" t="str">
        <f>IF(AU283="","",VLOOKUP(AU283,'シフト記号表（勤務時間帯）'!$C$6:$K$35,9,FALSE))</f>
        <v/>
      </c>
      <c r="AV284" s="463" t="str">
        <f>IF(AV283="","",VLOOKUP(AV283,'シフト記号表（勤務時間帯）'!$C$6:$K$35,9,FALSE))</f>
        <v/>
      </c>
      <c r="AW284" s="463" t="str">
        <f>IF(AW283="","",VLOOKUP(AW283,'シフト記号表（勤務時間帯）'!$C$6:$K$35,9,FALSE))</f>
        <v/>
      </c>
      <c r="AX284" s="1139">
        <f>IF($BB$3="４週",SUM(S284:AT284),IF($BB$3="暦月",SUM(S284:AW284),""))</f>
        <v>0</v>
      </c>
      <c r="AY284" s="1140"/>
      <c r="AZ284" s="1141">
        <f>IF($BB$3="４週",AX284/4,IF($BB$3="暦月",'【標準様式1】勤務形態一覧（100名）'!AX284/('【標準様式1】勤務形態一覧（100名）'!$BB$8/7),""))</f>
        <v>0</v>
      </c>
      <c r="BA284" s="1142"/>
      <c r="BB284" s="1132"/>
      <c r="BC284" s="1093"/>
      <c r="BD284" s="1093"/>
      <c r="BE284" s="1093"/>
      <c r="BF284" s="1094"/>
    </row>
    <row r="285" spans="2:58" ht="20.25" customHeight="1" x14ac:dyDescent="0.3">
      <c r="B285" s="1176"/>
      <c r="C285" s="1184"/>
      <c r="D285" s="1185"/>
      <c r="E285" s="1186"/>
      <c r="F285" s="515">
        <f>C283</f>
        <v>0</v>
      </c>
      <c r="G285" s="1084"/>
      <c r="H285" s="1088"/>
      <c r="I285" s="1086"/>
      <c r="J285" s="1086"/>
      <c r="K285" s="1087"/>
      <c r="L285" s="1095"/>
      <c r="M285" s="1096"/>
      <c r="N285" s="1096"/>
      <c r="O285" s="1097"/>
      <c r="P285" s="1173" t="s">
        <v>217</v>
      </c>
      <c r="Q285" s="1174"/>
      <c r="R285" s="1175"/>
      <c r="S285" s="466" t="str">
        <f>IF(S283="","",VLOOKUP(S283,'シフト記号表（勤務時間帯）'!$C$6:$U$35,19,FALSE))</f>
        <v/>
      </c>
      <c r="T285" s="467" t="str">
        <f>IF(T283="","",VLOOKUP(T283,'シフト記号表（勤務時間帯）'!$C$6:$U$35,19,FALSE))</f>
        <v/>
      </c>
      <c r="U285" s="467" t="str">
        <f>IF(U283="","",VLOOKUP(U283,'シフト記号表（勤務時間帯）'!$C$6:$U$35,19,FALSE))</f>
        <v/>
      </c>
      <c r="V285" s="467" t="str">
        <f>IF(V283="","",VLOOKUP(V283,'シフト記号表（勤務時間帯）'!$C$6:$U$35,19,FALSE))</f>
        <v/>
      </c>
      <c r="W285" s="467" t="str">
        <f>IF(W283="","",VLOOKUP(W283,'シフト記号表（勤務時間帯）'!$C$6:$U$35,19,FALSE))</f>
        <v/>
      </c>
      <c r="X285" s="467" t="str">
        <f>IF(X283="","",VLOOKUP(X283,'シフト記号表（勤務時間帯）'!$C$6:$U$35,19,FALSE))</f>
        <v/>
      </c>
      <c r="Y285" s="468" t="str">
        <f>IF(Y283="","",VLOOKUP(Y283,'シフト記号表（勤務時間帯）'!$C$6:$U$35,19,FALSE))</f>
        <v/>
      </c>
      <c r="Z285" s="466" t="str">
        <f>IF(Z283="","",VLOOKUP(Z283,'シフト記号表（勤務時間帯）'!$C$6:$U$35,19,FALSE))</f>
        <v/>
      </c>
      <c r="AA285" s="467" t="str">
        <f>IF(AA283="","",VLOOKUP(AA283,'シフト記号表（勤務時間帯）'!$C$6:$U$35,19,FALSE))</f>
        <v/>
      </c>
      <c r="AB285" s="467" t="str">
        <f>IF(AB283="","",VLOOKUP(AB283,'シフト記号表（勤務時間帯）'!$C$6:$U$35,19,FALSE))</f>
        <v/>
      </c>
      <c r="AC285" s="467" t="str">
        <f>IF(AC283="","",VLOOKUP(AC283,'シフト記号表（勤務時間帯）'!$C$6:$U$35,19,FALSE))</f>
        <v/>
      </c>
      <c r="AD285" s="467" t="str">
        <f>IF(AD283="","",VLOOKUP(AD283,'シフト記号表（勤務時間帯）'!$C$6:$U$35,19,FALSE))</f>
        <v/>
      </c>
      <c r="AE285" s="467" t="str">
        <f>IF(AE283="","",VLOOKUP(AE283,'シフト記号表（勤務時間帯）'!$C$6:$U$35,19,FALSE))</f>
        <v/>
      </c>
      <c r="AF285" s="468" t="str">
        <f>IF(AF283="","",VLOOKUP(AF283,'シフト記号表（勤務時間帯）'!$C$6:$U$35,19,FALSE))</f>
        <v/>
      </c>
      <c r="AG285" s="466" t="str">
        <f>IF(AG283="","",VLOOKUP(AG283,'シフト記号表（勤務時間帯）'!$C$6:$U$35,19,FALSE))</f>
        <v/>
      </c>
      <c r="AH285" s="467" t="str">
        <f>IF(AH283="","",VLOOKUP(AH283,'シフト記号表（勤務時間帯）'!$C$6:$U$35,19,FALSE))</f>
        <v/>
      </c>
      <c r="AI285" s="467" t="str">
        <f>IF(AI283="","",VLOOKUP(AI283,'シフト記号表（勤務時間帯）'!$C$6:$U$35,19,FALSE))</f>
        <v/>
      </c>
      <c r="AJ285" s="467" t="str">
        <f>IF(AJ283="","",VLOOKUP(AJ283,'シフト記号表（勤務時間帯）'!$C$6:$U$35,19,FALSE))</f>
        <v/>
      </c>
      <c r="AK285" s="467" t="str">
        <f>IF(AK283="","",VLOOKUP(AK283,'シフト記号表（勤務時間帯）'!$C$6:$U$35,19,FALSE))</f>
        <v/>
      </c>
      <c r="AL285" s="467" t="str">
        <f>IF(AL283="","",VLOOKUP(AL283,'シフト記号表（勤務時間帯）'!$C$6:$U$35,19,FALSE))</f>
        <v/>
      </c>
      <c r="AM285" s="468" t="str">
        <f>IF(AM283="","",VLOOKUP(AM283,'シフト記号表（勤務時間帯）'!$C$6:$U$35,19,FALSE))</f>
        <v/>
      </c>
      <c r="AN285" s="466" t="str">
        <f>IF(AN283="","",VLOOKUP(AN283,'シフト記号表（勤務時間帯）'!$C$6:$U$35,19,FALSE))</f>
        <v/>
      </c>
      <c r="AO285" s="467" t="str">
        <f>IF(AO283="","",VLOOKUP(AO283,'シフト記号表（勤務時間帯）'!$C$6:$U$35,19,FALSE))</f>
        <v/>
      </c>
      <c r="AP285" s="467" t="str">
        <f>IF(AP283="","",VLOOKUP(AP283,'シフト記号表（勤務時間帯）'!$C$6:$U$35,19,FALSE))</f>
        <v/>
      </c>
      <c r="AQ285" s="467" t="str">
        <f>IF(AQ283="","",VLOOKUP(AQ283,'シフト記号表（勤務時間帯）'!$C$6:$U$35,19,FALSE))</f>
        <v/>
      </c>
      <c r="AR285" s="467" t="str">
        <f>IF(AR283="","",VLOOKUP(AR283,'シフト記号表（勤務時間帯）'!$C$6:$U$35,19,FALSE))</f>
        <v/>
      </c>
      <c r="AS285" s="467" t="str">
        <f>IF(AS283="","",VLOOKUP(AS283,'シフト記号表（勤務時間帯）'!$C$6:$U$35,19,FALSE))</f>
        <v/>
      </c>
      <c r="AT285" s="468" t="str">
        <f>IF(AT283="","",VLOOKUP(AT283,'シフト記号表（勤務時間帯）'!$C$6:$U$35,19,FALSE))</f>
        <v/>
      </c>
      <c r="AU285" s="466" t="str">
        <f>IF(AU283="","",VLOOKUP(AU283,'シフト記号表（勤務時間帯）'!$C$6:$U$35,19,FALSE))</f>
        <v/>
      </c>
      <c r="AV285" s="467" t="str">
        <f>IF(AV283="","",VLOOKUP(AV283,'シフト記号表（勤務時間帯）'!$C$6:$U$35,19,FALSE))</f>
        <v/>
      </c>
      <c r="AW285" s="467" t="str">
        <f>IF(AW283="","",VLOOKUP(AW283,'シフト記号表（勤務時間帯）'!$C$6:$U$35,19,FALSE))</f>
        <v/>
      </c>
      <c r="AX285" s="1146">
        <f>IF($BB$3="４週",SUM(S285:AT285),IF($BB$3="暦月",SUM(S285:AW285),""))</f>
        <v>0</v>
      </c>
      <c r="AY285" s="1147"/>
      <c r="AZ285" s="1148">
        <f>IF($BB$3="４週",AX285/4,IF($BB$3="暦月",'【標準様式1】勤務形態一覧（100名）'!AX285/('【標準様式1】勤務形態一覧（100名）'!$BB$8/7),""))</f>
        <v>0</v>
      </c>
      <c r="BA285" s="1149"/>
      <c r="BB285" s="1192"/>
      <c r="BC285" s="1096"/>
      <c r="BD285" s="1096"/>
      <c r="BE285" s="1096"/>
      <c r="BF285" s="1097"/>
    </row>
    <row r="286" spans="2:58" ht="20.25" customHeight="1" x14ac:dyDescent="0.3">
      <c r="B286" s="1176">
        <f>B283+1</f>
        <v>89</v>
      </c>
      <c r="C286" s="1178"/>
      <c r="D286" s="1179"/>
      <c r="E286" s="1180"/>
      <c r="F286" s="469"/>
      <c r="G286" s="1082"/>
      <c r="H286" s="1085"/>
      <c r="I286" s="1086"/>
      <c r="J286" s="1086"/>
      <c r="K286" s="1087"/>
      <c r="L286" s="1089"/>
      <c r="M286" s="1090"/>
      <c r="N286" s="1090"/>
      <c r="O286" s="1091"/>
      <c r="P286" s="1098" t="s">
        <v>215</v>
      </c>
      <c r="Q286" s="1099"/>
      <c r="R286" s="1100"/>
      <c r="S286" s="512"/>
      <c r="T286" s="513"/>
      <c r="U286" s="513"/>
      <c r="V286" s="513"/>
      <c r="W286" s="513"/>
      <c r="X286" s="513"/>
      <c r="Y286" s="514"/>
      <c r="Z286" s="512"/>
      <c r="AA286" s="513"/>
      <c r="AB286" s="513"/>
      <c r="AC286" s="513"/>
      <c r="AD286" s="513"/>
      <c r="AE286" s="513"/>
      <c r="AF286" s="514"/>
      <c r="AG286" s="512"/>
      <c r="AH286" s="513"/>
      <c r="AI286" s="513"/>
      <c r="AJ286" s="513"/>
      <c r="AK286" s="513"/>
      <c r="AL286" s="513"/>
      <c r="AM286" s="514"/>
      <c r="AN286" s="512"/>
      <c r="AO286" s="513"/>
      <c r="AP286" s="513"/>
      <c r="AQ286" s="513"/>
      <c r="AR286" s="513"/>
      <c r="AS286" s="513"/>
      <c r="AT286" s="514"/>
      <c r="AU286" s="512"/>
      <c r="AV286" s="513"/>
      <c r="AW286" s="513"/>
      <c r="AX286" s="1295"/>
      <c r="AY286" s="1296"/>
      <c r="AZ286" s="1297"/>
      <c r="BA286" s="1298"/>
      <c r="BB286" s="1131"/>
      <c r="BC286" s="1090"/>
      <c r="BD286" s="1090"/>
      <c r="BE286" s="1090"/>
      <c r="BF286" s="1091"/>
    </row>
    <row r="287" spans="2:58" ht="20.25" customHeight="1" x14ac:dyDescent="0.3">
      <c r="B287" s="1176"/>
      <c r="C287" s="1181"/>
      <c r="D287" s="1182"/>
      <c r="E287" s="1183"/>
      <c r="F287" s="461"/>
      <c r="G287" s="1083"/>
      <c r="H287" s="1088"/>
      <c r="I287" s="1086"/>
      <c r="J287" s="1086"/>
      <c r="K287" s="1087"/>
      <c r="L287" s="1092"/>
      <c r="M287" s="1093"/>
      <c r="N287" s="1093"/>
      <c r="O287" s="1094"/>
      <c r="P287" s="1136" t="s">
        <v>216</v>
      </c>
      <c r="Q287" s="1137"/>
      <c r="R287" s="1138"/>
      <c r="S287" s="462" t="str">
        <f>IF(S286="","",VLOOKUP(S286,'シフト記号表（勤務時間帯）'!$C$6:$K$35,9,FALSE))</f>
        <v/>
      </c>
      <c r="T287" s="463" t="str">
        <f>IF(T286="","",VLOOKUP(T286,'シフト記号表（勤務時間帯）'!$C$6:$K$35,9,FALSE))</f>
        <v/>
      </c>
      <c r="U287" s="463" t="str">
        <f>IF(U286="","",VLOOKUP(U286,'シフト記号表（勤務時間帯）'!$C$6:$K$35,9,FALSE))</f>
        <v/>
      </c>
      <c r="V287" s="463" t="str">
        <f>IF(V286="","",VLOOKUP(V286,'シフト記号表（勤務時間帯）'!$C$6:$K$35,9,FALSE))</f>
        <v/>
      </c>
      <c r="W287" s="463" t="str">
        <f>IF(W286="","",VLOOKUP(W286,'シフト記号表（勤務時間帯）'!$C$6:$K$35,9,FALSE))</f>
        <v/>
      </c>
      <c r="X287" s="463" t="str">
        <f>IF(X286="","",VLOOKUP(X286,'シフト記号表（勤務時間帯）'!$C$6:$K$35,9,FALSE))</f>
        <v/>
      </c>
      <c r="Y287" s="464" t="str">
        <f>IF(Y286="","",VLOOKUP(Y286,'シフト記号表（勤務時間帯）'!$C$6:$K$35,9,FALSE))</f>
        <v/>
      </c>
      <c r="Z287" s="462" t="str">
        <f>IF(Z286="","",VLOOKUP(Z286,'シフト記号表（勤務時間帯）'!$C$6:$K$35,9,FALSE))</f>
        <v/>
      </c>
      <c r="AA287" s="463" t="str">
        <f>IF(AA286="","",VLOOKUP(AA286,'シフト記号表（勤務時間帯）'!$C$6:$K$35,9,FALSE))</f>
        <v/>
      </c>
      <c r="AB287" s="463" t="str">
        <f>IF(AB286="","",VLOOKUP(AB286,'シフト記号表（勤務時間帯）'!$C$6:$K$35,9,FALSE))</f>
        <v/>
      </c>
      <c r="AC287" s="463" t="str">
        <f>IF(AC286="","",VLOOKUP(AC286,'シフト記号表（勤務時間帯）'!$C$6:$K$35,9,FALSE))</f>
        <v/>
      </c>
      <c r="AD287" s="463" t="str">
        <f>IF(AD286="","",VLOOKUP(AD286,'シフト記号表（勤務時間帯）'!$C$6:$K$35,9,FALSE))</f>
        <v/>
      </c>
      <c r="AE287" s="463" t="str">
        <f>IF(AE286="","",VLOOKUP(AE286,'シフト記号表（勤務時間帯）'!$C$6:$K$35,9,FALSE))</f>
        <v/>
      </c>
      <c r="AF287" s="464" t="str">
        <f>IF(AF286="","",VLOOKUP(AF286,'シフト記号表（勤務時間帯）'!$C$6:$K$35,9,FALSE))</f>
        <v/>
      </c>
      <c r="AG287" s="462" t="str">
        <f>IF(AG286="","",VLOOKUP(AG286,'シフト記号表（勤務時間帯）'!$C$6:$K$35,9,FALSE))</f>
        <v/>
      </c>
      <c r="AH287" s="463" t="str">
        <f>IF(AH286="","",VLOOKUP(AH286,'シフト記号表（勤務時間帯）'!$C$6:$K$35,9,FALSE))</f>
        <v/>
      </c>
      <c r="AI287" s="463" t="str">
        <f>IF(AI286="","",VLOOKUP(AI286,'シフト記号表（勤務時間帯）'!$C$6:$K$35,9,FALSE))</f>
        <v/>
      </c>
      <c r="AJ287" s="463" t="str">
        <f>IF(AJ286="","",VLOOKUP(AJ286,'シフト記号表（勤務時間帯）'!$C$6:$K$35,9,FALSE))</f>
        <v/>
      </c>
      <c r="AK287" s="463" t="str">
        <f>IF(AK286="","",VLOOKUP(AK286,'シフト記号表（勤務時間帯）'!$C$6:$K$35,9,FALSE))</f>
        <v/>
      </c>
      <c r="AL287" s="463" t="str">
        <f>IF(AL286="","",VLOOKUP(AL286,'シフト記号表（勤務時間帯）'!$C$6:$K$35,9,FALSE))</f>
        <v/>
      </c>
      <c r="AM287" s="464" t="str">
        <f>IF(AM286="","",VLOOKUP(AM286,'シフト記号表（勤務時間帯）'!$C$6:$K$35,9,FALSE))</f>
        <v/>
      </c>
      <c r="AN287" s="462" t="str">
        <f>IF(AN286="","",VLOOKUP(AN286,'シフト記号表（勤務時間帯）'!$C$6:$K$35,9,FALSE))</f>
        <v/>
      </c>
      <c r="AO287" s="463" t="str">
        <f>IF(AO286="","",VLOOKUP(AO286,'シフト記号表（勤務時間帯）'!$C$6:$K$35,9,FALSE))</f>
        <v/>
      </c>
      <c r="AP287" s="463" t="str">
        <f>IF(AP286="","",VLOOKUP(AP286,'シフト記号表（勤務時間帯）'!$C$6:$K$35,9,FALSE))</f>
        <v/>
      </c>
      <c r="AQ287" s="463" t="str">
        <f>IF(AQ286="","",VLOOKUP(AQ286,'シフト記号表（勤務時間帯）'!$C$6:$K$35,9,FALSE))</f>
        <v/>
      </c>
      <c r="AR287" s="463" t="str">
        <f>IF(AR286="","",VLOOKUP(AR286,'シフト記号表（勤務時間帯）'!$C$6:$K$35,9,FALSE))</f>
        <v/>
      </c>
      <c r="AS287" s="463" t="str">
        <f>IF(AS286="","",VLOOKUP(AS286,'シフト記号表（勤務時間帯）'!$C$6:$K$35,9,FALSE))</f>
        <v/>
      </c>
      <c r="AT287" s="464" t="str">
        <f>IF(AT286="","",VLOOKUP(AT286,'シフト記号表（勤務時間帯）'!$C$6:$K$35,9,FALSE))</f>
        <v/>
      </c>
      <c r="AU287" s="462" t="str">
        <f>IF(AU286="","",VLOOKUP(AU286,'シフト記号表（勤務時間帯）'!$C$6:$K$35,9,FALSE))</f>
        <v/>
      </c>
      <c r="AV287" s="463" t="str">
        <f>IF(AV286="","",VLOOKUP(AV286,'シフト記号表（勤務時間帯）'!$C$6:$K$35,9,FALSE))</f>
        <v/>
      </c>
      <c r="AW287" s="463" t="str">
        <f>IF(AW286="","",VLOOKUP(AW286,'シフト記号表（勤務時間帯）'!$C$6:$K$35,9,FALSE))</f>
        <v/>
      </c>
      <c r="AX287" s="1139">
        <f>IF($BB$3="４週",SUM(S287:AT287),IF($BB$3="暦月",SUM(S287:AW287),""))</f>
        <v>0</v>
      </c>
      <c r="AY287" s="1140"/>
      <c r="AZ287" s="1141">
        <f>IF($BB$3="４週",AX287/4,IF($BB$3="暦月",'【標準様式1】勤務形態一覧（100名）'!AX287/('【標準様式1】勤務形態一覧（100名）'!$BB$8/7),""))</f>
        <v>0</v>
      </c>
      <c r="BA287" s="1142"/>
      <c r="BB287" s="1132"/>
      <c r="BC287" s="1093"/>
      <c r="BD287" s="1093"/>
      <c r="BE287" s="1093"/>
      <c r="BF287" s="1094"/>
    </row>
    <row r="288" spans="2:58" ht="20.25" customHeight="1" x14ac:dyDescent="0.3">
      <c r="B288" s="1176"/>
      <c r="C288" s="1184"/>
      <c r="D288" s="1185"/>
      <c r="E288" s="1186"/>
      <c r="F288" s="515">
        <f>C286</f>
        <v>0</v>
      </c>
      <c r="G288" s="1084"/>
      <c r="H288" s="1088"/>
      <c r="I288" s="1086"/>
      <c r="J288" s="1086"/>
      <c r="K288" s="1087"/>
      <c r="L288" s="1095"/>
      <c r="M288" s="1096"/>
      <c r="N288" s="1096"/>
      <c r="O288" s="1097"/>
      <c r="P288" s="1173" t="s">
        <v>217</v>
      </c>
      <c r="Q288" s="1174"/>
      <c r="R288" s="1175"/>
      <c r="S288" s="466" t="str">
        <f>IF(S286="","",VLOOKUP(S286,'シフト記号表（勤務時間帯）'!$C$6:$U$35,19,FALSE))</f>
        <v/>
      </c>
      <c r="T288" s="467" t="str">
        <f>IF(T286="","",VLOOKUP(T286,'シフト記号表（勤務時間帯）'!$C$6:$U$35,19,FALSE))</f>
        <v/>
      </c>
      <c r="U288" s="467" t="str">
        <f>IF(U286="","",VLOOKUP(U286,'シフト記号表（勤務時間帯）'!$C$6:$U$35,19,FALSE))</f>
        <v/>
      </c>
      <c r="V288" s="467" t="str">
        <f>IF(V286="","",VLOOKUP(V286,'シフト記号表（勤務時間帯）'!$C$6:$U$35,19,FALSE))</f>
        <v/>
      </c>
      <c r="W288" s="467" t="str">
        <f>IF(W286="","",VLOOKUP(W286,'シフト記号表（勤務時間帯）'!$C$6:$U$35,19,FALSE))</f>
        <v/>
      </c>
      <c r="X288" s="467" t="str">
        <f>IF(X286="","",VLOOKUP(X286,'シフト記号表（勤務時間帯）'!$C$6:$U$35,19,FALSE))</f>
        <v/>
      </c>
      <c r="Y288" s="468" t="str">
        <f>IF(Y286="","",VLOOKUP(Y286,'シフト記号表（勤務時間帯）'!$C$6:$U$35,19,FALSE))</f>
        <v/>
      </c>
      <c r="Z288" s="466" t="str">
        <f>IF(Z286="","",VLOOKUP(Z286,'シフト記号表（勤務時間帯）'!$C$6:$U$35,19,FALSE))</f>
        <v/>
      </c>
      <c r="AA288" s="467" t="str">
        <f>IF(AA286="","",VLOOKUP(AA286,'シフト記号表（勤務時間帯）'!$C$6:$U$35,19,FALSE))</f>
        <v/>
      </c>
      <c r="AB288" s="467" t="str">
        <f>IF(AB286="","",VLOOKUP(AB286,'シフト記号表（勤務時間帯）'!$C$6:$U$35,19,FALSE))</f>
        <v/>
      </c>
      <c r="AC288" s="467" t="str">
        <f>IF(AC286="","",VLOOKUP(AC286,'シフト記号表（勤務時間帯）'!$C$6:$U$35,19,FALSE))</f>
        <v/>
      </c>
      <c r="AD288" s="467" t="str">
        <f>IF(AD286="","",VLOOKUP(AD286,'シフト記号表（勤務時間帯）'!$C$6:$U$35,19,FALSE))</f>
        <v/>
      </c>
      <c r="AE288" s="467" t="str">
        <f>IF(AE286="","",VLOOKUP(AE286,'シフト記号表（勤務時間帯）'!$C$6:$U$35,19,FALSE))</f>
        <v/>
      </c>
      <c r="AF288" s="468" t="str">
        <f>IF(AF286="","",VLOOKUP(AF286,'シフト記号表（勤務時間帯）'!$C$6:$U$35,19,FALSE))</f>
        <v/>
      </c>
      <c r="AG288" s="466" t="str">
        <f>IF(AG286="","",VLOOKUP(AG286,'シフト記号表（勤務時間帯）'!$C$6:$U$35,19,FALSE))</f>
        <v/>
      </c>
      <c r="AH288" s="467" t="str">
        <f>IF(AH286="","",VLOOKUP(AH286,'シフト記号表（勤務時間帯）'!$C$6:$U$35,19,FALSE))</f>
        <v/>
      </c>
      <c r="AI288" s="467" t="str">
        <f>IF(AI286="","",VLOOKUP(AI286,'シフト記号表（勤務時間帯）'!$C$6:$U$35,19,FALSE))</f>
        <v/>
      </c>
      <c r="AJ288" s="467" t="str">
        <f>IF(AJ286="","",VLOOKUP(AJ286,'シフト記号表（勤務時間帯）'!$C$6:$U$35,19,FALSE))</f>
        <v/>
      </c>
      <c r="AK288" s="467" t="str">
        <f>IF(AK286="","",VLOOKUP(AK286,'シフト記号表（勤務時間帯）'!$C$6:$U$35,19,FALSE))</f>
        <v/>
      </c>
      <c r="AL288" s="467" t="str">
        <f>IF(AL286="","",VLOOKUP(AL286,'シフト記号表（勤務時間帯）'!$C$6:$U$35,19,FALSE))</f>
        <v/>
      </c>
      <c r="AM288" s="468" t="str">
        <f>IF(AM286="","",VLOOKUP(AM286,'シフト記号表（勤務時間帯）'!$C$6:$U$35,19,FALSE))</f>
        <v/>
      </c>
      <c r="AN288" s="466" t="str">
        <f>IF(AN286="","",VLOOKUP(AN286,'シフト記号表（勤務時間帯）'!$C$6:$U$35,19,FALSE))</f>
        <v/>
      </c>
      <c r="AO288" s="467" t="str">
        <f>IF(AO286="","",VLOOKUP(AO286,'シフト記号表（勤務時間帯）'!$C$6:$U$35,19,FALSE))</f>
        <v/>
      </c>
      <c r="AP288" s="467" t="str">
        <f>IF(AP286="","",VLOOKUP(AP286,'シフト記号表（勤務時間帯）'!$C$6:$U$35,19,FALSE))</f>
        <v/>
      </c>
      <c r="AQ288" s="467" t="str">
        <f>IF(AQ286="","",VLOOKUP(AQ286,'シフト記号表（勤務時間帯）'!$C$6:$U$35,19,FALSE))</f>
        <v/>
      </c>
      <c r="AR288" s="467" t="str">
        <f>IF(AR286="","",VLOOKUP(AR286,'シフト記号表（勤務時間帯）'!$C$6:$U$35,19,FALSE))</f>
        <v/>
      </c>
      <c r="AS288" s="467" t="str">
        <f>IF(AS286="","",VLOOKUP(AS286,'シフト記号表（勤務時間帯）'!$C$6:$U$35,19,FALSE))</f>
        <v/>
      </c>
      <c r="AT288" s="468" t="str">
        <f>IF(AT286="","",VLOOKUP(AT286,'シフト記号表（勤務時間帯）'!$C$6:$U$35,19,FALSE))</f>
        <v/>
      </c>
      <c r="AU288" s="466" t="str">
        <f>IF(AU286="","",VLOOKUP(AU286,'シフト記号表（勤務時間帯）'!$C$6:$U$35,19,FALSE))</f>
        <v/>
      </c>
      <c r="AV288" s="467" t="str">
        <f>IF(AV286="","",VLOOKUP(AV286,'シフト記号表（勤務時間帯）'!$C$6:$U$35,19,FALSE))</f>
        <v/>
      </c>
      <c r="AW288" s="467" t="str">
        <f>IF(AW286="","",VLOOKUP(AW286,'シフト記号表（勤務時間帯）'!$C$6:$U$35,19,FALSE))</f>
        <v/>
      </c>
      <c r="AX288" s="1146">
        <f>IF($BB$3="４週",SUM(S288:AT288),IF($BB$3="暦月",SUM(S288:AW288),""))</f>
        <v>0</v>
      </c>
      <c r="AY288" s="1147"/>
      <c r="AZ288" s="1148">
        <f>IF($BB$3="４週",AX288/4,IF($BB$3="暦月",'【標準様式1】勤務形態一覧（100名）'!AX288/('【標準様式1】勤務形態一覧（100名）'!$BB$8/7),""))</f>
        <v>0</v>
      </c>
      <c r="BA288" s="1149"/>
      <c r="BB288" s="1192"/>
      <c r="BC288" s="1096"/>
      <c r="BD288" s="1096"/>
      <c r="BE288" s="1096"/>
      <c r="BF288" s="1097"/>
    </row>
    <row r="289" spans="2:58" ht="20.25" customHeight="1" x14ac:dyDescent="0.3">
      <c r="B289" s="1176">
        <f>B286+1</f>
        <v>90</v>
      </c>
      <c r="C289" s="1178"/>
      <c r="D289" s="1179"/>
      <c r="E289" s="1180"/>
      <c r="F289" s="469"/>
      <c r="G289" s="1082"/>
      <c r="H289" s="1085"/>
      <c r="I289" s="1086"/>
      <c r="J289" s="1086"/>
      <c r="K289" s="1087"/>
      <c r="L289" s="1089"/>
      <c r="M289" s="1090"/>
      <c r="N289" s="1090"/>
      <c r="O289" s="1091"/>
      <c r="P289" s="1098" t="s">
        <v>215</v>
      </c>
      <c r="Q289" s="1099"/>
      <c r="R289" s="1100"/>
      <c r="S289" s="512"/>
      <c r="T289" s="513"/>
      <c r="U289" s="513"/>
      <c r="V289" s="513"/>
      <c r="W289" s="513"/>
      <c r="X289" s="513"/>
      <c r="Y289" s="514"/>
      <c r="Z289" s="512"/>
      <c r="AA289" s="513"/>
      <c r="AB289" s="513"/>
      <c r="AC289" s="513"/>
      <c r="AD289" s="513"/>
      <c r="AE289" s="513"/>
      <c r="AF289" s="514"/>
      <c r="AG289" s="512"/>
      <c r="AH289" s="513"/>
      <c r="AI289" s="513"/>
      <c r="AJ289" s="513"/>
      <c r="AK289" s="513"/>
      <c r="AL289" s="513"/>
      <c r="AM289" s="514"/>
      <c r="AN289" s="512"/>
      <c r="AO289" s="513"/>
      <c r="AP289" s="513"/>
      <c r="AQ289" s="513"/>
      <c r="AR289" s="513"/>
      <c r="AS289" s="513"/>
      <c r="AT289" s="514"/>
      <c r="AU289" s="512"/>
      <c r="AV289" s="513"/>
      <c r="AW289" s="513"/>
      <c r="AX289" s="1295"/>
      <c r="AY289" s="1296"/>
      <c r="AZ289" s="1297"/>
      <c r="BA289" s="1298"/>
      <c r="BB289" s="1131"/>
      <c r="BC289" s="1090"/>
      <c r="BD289" s="1090"/>
      <c r="BE289" s="1090"/>
      <c r="BF289" s="1091"/>
    </row>
    <row r="290" spans="2:58" ht="20.25" customHeight="1" x14ac:dyDescent="0.3">
      <c r="B290" s="1176"/>
      <c r="C290" s="1181"/>
      <c r="D290" s="1182"/>
      <c r="E290" s="1183"/>
      <c r="F290" s="461"/>
      <c r="G290" s="1083"/>
      <c r="H290" s="1088"/>
      <c r="I290" s="1086"/>
      <c r="J290" s="1086"/>
      <c r="K290" s="1087"/>
      <c r="L290" s="1092"/>
      <c r="M290" s="1093"/>
      <c r="N290" s="1093"/>
      <c r="O290" s="1094"/>
      <c r="P290" s="1136" t="s">
        <v>216</v>
      </c>
      <c r="Q290" s="1137"/>
      <c r="R290" s="1138"/>
      <c r="S290" s="462" t="str">
        <f>IF(S289="","",VLOOKUP(S289,'シフト記号表（勤務時間帯）'!$C$6:$K$35,9,FALSE))</f>
        <v/>
      </c>
      <c r="T290" s="463" t="str">
        <f>IF(T289="","",VLOOKUP(T289,'シフト記号表（勤務時間帯）'!$C$6:$K$35,9,FALSE))</f>
        <v/>
      </c>
      <c r="U290" s="463" t="str">
        <f>IF(U289="","",VLOOKUP(U289,'シフト記号表（勤務時間帯）'!$C$6:$K$35,9,FALSE))</f>
        <v/>
      </c>
      <c r="V290" s="463" t="str">
        <f>IF(V289="","",VLOOKUP(V289,'シフト記号表（勤務時間帯）'!$C$6:$K$35,9,FALSE))</f>
        <v/>
      </c>
      <c r="W290" s="463" t="str">
        <f>IF(W289="","",VLOOKUP(W289,'シフト記号表（勤務時間帯）'!$C$6:$K$35,9,FALSE))</f>
        <v/>
      </c>
      <c r="X290" s="463" t="str">
        <f>IF(X289="","",VLOOKUP(X289,'シフト記号表（勤務時間帯）'!$C$6:$K$35,9,FALSE))</f>
        <v/>
      </c>
      <c r="Y290" s="464" t="str">
        <f>IF(Y289="","",VLOOKUP(Y289,'シフト記号表（勤務時間帯）'!$C$6:$K$35,9,FALSE))</f>
        <v/>
      </c>
      <c r="Z290" s="462" t="str">
        <f>IF(Z289="","",VLOOKUP(Z289,'シフト記号表（勤務時間帯）'!$C$6:$K$35,9,FALSE))</f>
        <v/>
      </c>
      <c r="AA290" s="463" t="str">
        <f>IF(AA289="","",VLOOKUP(AA289,'シフト記号表（勤務時間帯）'!$C$6:$K$35,9,FALSE))</f>
        <v/>
      </c>
      <c r="AB290" s="463" t="str">
        <f>IF(AB289="","",VLOOKUP(AB289,'シフト記号表（勤務時間帯）'!$C$6:$K$35,9,FALSE))</f>
        <v/>
      </c>
      <c r="AC290" s="463" t="str">
        <f>IF(AC289="","",VLOOKUP(AC289,'シフト記号表（勤務時間帯）'!$C$6:$K$35,9,FALSE))</f>
        <v/>
      </c>
      <c r="AD290" s="463" t="str">
        <f>IF(AD289="","",VLOOKUP(AD289,'シフト記号表（勤務時間帯）'!$C$6:$K$35,9,FALSE))</f>
        <v/>
      </c>
      <c r="AE290" s="463" t="str">
        <f>IF(AE289="","",VLOOKUP(AE289,'シフト記号表（勤務時間帯）'!$C$6:$K$35,9,FALSE))</f>
        <v/>
      </c>
      <c r="AF290" s="464" t="str">
        <f>IF(AF289="","",VLOOKUP(AF289,'シフト記号表（勤務時間帯）'!$C$6:$K$35,9,FALSE))</f>
        <v/>
      </c>
      <c r="AG290" s="462" t="str">
        <f>IF(AG289="","",VLOOKUP(AG289,'シフト記号表（勤務時間帯）'!$C$6:$K$35,9,FALSE))</f>
        <v/>
      </c>
      <c r="AH290" s="463" t="str">
        <f>IF(AH289="","",VLOOKUP(AH289,'シフト記号表（勤務時間帯）'!$C$6:$K$35,9,FALSE))</f>
        <v/>
      </c>
      <c r="AI290" s="463" t="str">
        <f>IF(AI289="","",VLOOKUP(AI289,'シフト記号表（勤務時間帯）'!$C$6:$K$35,9,FALSE))</f>
        <v/>
      </c>
      <c r="AJ290" s="463" t="str">
        <f>IF(AJ289="","",VLOOKUP(AJ289,'シフト記号表（勤務時間帯）'!$C$6:$K$35,9,FALSE))</f>
        <v/>
      </c>
      <c r="AK290" s="463" t="str">
        <f>IF(AK289="","",VLOOKUP(AK289,'シフト記号表（勤務時間帯）'!$C$6:$K$35,9,FALSE))</f>
        <v/>
      </c>
      <c r="AL290" s="463" t="str">
        <f>IF(AL289="","",VLOOKUP(AL289,'シフト記号表（勤務時間帯）'!$C$6:$K$35,9,FALSE))</f>
        <v/>
      </c>
      <c r="AM290" s="464" t="str">
        <f>IF(AM289="","",VLOOKUP(AM289,'シフト記号表（勤務時間帯）'!$C$6:$K$35,9,FALSE))</f>
        <v/>
      </c>
      <c r="AN290" s="462" t="str">
        <f>IF(AN289="","",VLOOKUP(AN289,'シフト記号表（勤務時間帯）'!$C$6:$K$35,9,FALSE))</f>
        <v/>
      </c>
      <c r="AO290" s="463" t="str">
        <f>IF(AO289="","",VLOOKUP(AO289,'シフト記号表（勤務時間帯）'!$C$6:$K$35,9,FALSE))</f>
        <v/>
      </c>
      <c r="AP290" s="463" t="str">
        <f>IF(AP289="","",VLOOKUP(AP289,'シフト記号表（勤務時間帯）'!$C$6:$K$35,9,FALSE))</f>
        <v/>
      </c>
      <c r="AQ290" s="463" t="str">
        <f>IF(AQ289="","",VLOOKUP(AQ289,'シフト記号表（勤務時間帯）'!$C$6:$K$35,9,FALSE))</f>
        <v/>
      </c>
      <c r="AR290" s="463" t="str">
        <f>IF(AR289="","",VLOOKUP(AR289,'シフト記号表（勤務時間帯）'!$C$6:$K$35,9,FALSE))</f>
        <v/>
      </c>
      <c r="AS290" s="463" t="str">
        <f>IF(AS289="","",VLOOKUP(AS289,'シフト記号表（勤務時間帯）'!$C$6:$K$35,9,FALSE))</f>
        <v/>
      </c>
      <c r="AT290" s="464" t="str">
        <f>IF(AT289="","",VLOOKUP(AT289,'シフト記号表（勤務時間帯）'!$C$6:$K$35,9,FALSE))</f>
        <v/>
      </c>
      <c r="AU290" s="462" t="str">
        <f>IF(AU289="","",VLOOKUP(AU289,'シフト記号表（勤務時間帯）'!$C$6:$K$35,9,FALSE))</f>
        <v/>
      </c>
      <c r="AV290" s="463" t="str">
        <f>IF(AV289="","",VLOOKUP(AV289,'シフト記号表（勤務時間帯）'!$C$6:$K$35,9,FALSE))</f>
        <v/>
      </c>
      <c r="AW290" s="463" t="str">
        <f>IF(AW289="","",VLOOKUP(AW289,'シフト記号表（勤務時間帯）'!$C$6:$K$35,9,FALSE))</f>
        <v/>
      </c>
      <c r="AX290" s="1139">
        <f>IF($BB$3="４週",SUM(S290:AT290),IF($BB$3="暦月",SUM(S290:AW290),""))</f>
        <v>0</v>
      </c>
      <c r="AY290" s="1140"/>
      <c r="AZ290" s="1141">
        <f>IF($BB$3="４週",AX290/4,IF($BB$3="暦月",'【標準様式1】勤務形態一覧（100名）'!AX290/('【標準様式1】勤務形態一覧（100名）'!$BB$8/7),""))</f>
        <v>0</v>
      </c>
      <c r="BA290" s="1142"/>
      <c r="BB290" s="1132"/>
      <c r="BC290" s="1093"/>
      <c r="BD290" s="1093"/>
      <c r="BE290" s="1093"/>
      <c r="BF290" s="1094"/>
    </row>
    <row r="291" spans="2:58" ht="20.25" customHeight="1" x14ac:dyDescent="0.3">
      <c r="B291" s="1176"/>
      <c r="C291" s="1184"/>
      <c r="D291" s="1185"/>
      <c r="E291" s="1186"/>
      <c r="F291" s="515">
        <f>C289</f>
        <v>0</v>
      </c>
      <c r="G291" s="1084"/>
      <c r="H291" s="1088"/>
      <c r="I291" s="1086"/>
      <c r="J291" s="1086"/>
      <c r="K291" s="1087"/>
      <c r="L291" s="1095"/>
      <c r="M291" s="1096"/>
      <c r="N291" s="1096"/>
      <c r="O291" s="1097"/>
      <c r="P291" s="1173" t="s">
        <v>217</v>
      </c>
      <c r="Q291" s="1174"/>
      <c r="R291" s="1175"/>
      <c r="S291" s="466" t="str">
        <f>IF(S289="","",VLOOKUP(S289,'シフト記号表（勤務時間帯）'!$C$6:$U$35,19,FALSE))</f>
        <v/>
      </c>
      <c r="T291" s="467" t="str">
        <f>IF(T289="","",VLOOKUP(T289,'シフト記号表（勤務時間帯）'!$C$6:$U$35,19,FALSE))</f>
        <v/>
      </c>
      <c r="U291" s="467" t="str">
        <f>IF(U289="","",VLOOKUP(U289,'シフト記号表（勤務時間帯）'!$C$6:$U$35,19,FALSE))</f>
        <v/>
      </c>
      <c r="V291" s="467" t="str">
        <f>IF(V289="","",VLOOKUP(V289,'シフト記号表（勤務時間帯）'!$C$6:$U$35,19,FALSE))</f>
        <v/>
      </c>
      <c r="W291" s="467" t="str">
        <f>IF(W289="","",VLOOKUP(W289,'シフト記号表（勤務時間帯）'!$C$6:$U$35,19,FALSE))</f>
        <v/>
      </c>
      <c r="X291" s="467" t="str">
        <f>IF(X289="","",VLOOKUP(X289,'シフト記号表（勤務時間帯）'!$C$6:$U$35,19,FALSE))</f>
        <v/>
      </c>
      <c r="Y291" s="468" t="str">
        <f>IF(Y289="","",VLOOKUP(Y289,'シフト記号表（勤務時間帯）'!$C$6:$U$35,19,FALSE))</f>
        <v/>
      </c>
      <c r="Z291" s="466" t="str">
        <f>IF(Z289="","",VLOOKUP(Z289,'シフト記号表（勤務時間帯）'!$C$6:$U$35,19,FALSE))</f>
        <v/>
      </c>
      <c r="AA291" s="467" t="str">
        <f>IF(AA289="","",VLOOKUP(AA289,'シフト記号表（勤務時間帯）'!$C$6:$U$35,19,FALSE))</f>
        <v/>
      </c>
      <c r="AB291" s="467" t="str">
        <f>IF(AB289="","",VLOOKUP(AB289,'シフト記号表（勤務時間帯）'!$C$6:$U$35,19,FALSE))</f>
        <v/>
      </c>
      <c r="AC291" s="467" t="str">
        <f>IF(AC289="","",VLOOKUP(AC289,'シフト記号表（勤務時間帯）'!$C$6:$U$35,19,FALSE))</f>
        <v/>
      </c>
      <c r="AD291" s="467" t="str">
        <f>IF(AD289="","",VLOOKUP(AD289,'シフト記号表（勤務時間帯）'!$C$6:$U$35,19,FALSE))</f>
        <v/>
      </c>
      <c r="AE291" s="467" t="str">
        <f>IF(AE289="","",VLOOKUP(AE289,'シフト記号表（勤務時間帯）'!$C$6:$U$35,19,FALSE))</f>
        <v/>
      </c>
      <c r="AF291" s="468" t="str">
        <f>IF(AF289="","",VLOOKUP(AF289,'シフト記号表（勤務時間帯）'!$C$6:$U$35,19,FALSE))</f>
        <v/>
      </c>
      <c r="AG291" s="466" t="str">
        <f>IF(AG289="","",VLOOKUP(AG289,'シフト記号表（勤務時間帯）'!$C$6:$U$35,19,FALSE))</f>
        <v/>
      </c>
      <c r="AH291" s="467" t="str">
        <f>IF(AH289="","",VLOOKUP(AH289,'シフト記号表（勤務時間帯）'!$C$6:$U$35,19,FALSE))</f>
        <v/>
      </c>
      <c r="AI291" s="467" t="str">
        <f>IF(AI289="","",VLOOKUP(AI289,'シフト記号表（勤務時間帯）'!$C$6:$U$35,19,FALSE))</f>
        <v/>
      </c>
      <c r="AJ291" s="467" t="str">
        <f>IF(AJ289="","",VLOOKUP(AJ289,'シフト記号表（勤務時間帯）'!$C$6:$U$35,19,FALSE))</f>
        <v/>
      </c>
      <c r="AK291" s="467" t="str">
        <f>IF(AK289="","",VLOOKUP(AK289,'シフト記号表（勤務時間帯）'!$C$6:$U$35,19,FALSE))</f>
        <v/>
      </c>
      <c r="AL291" s="467" t="str">
        <f>IF(AL289="","",VLOOKUP(AL289,'シフト記号表（勤務時間帯）'!$C$6:$U$35,19,FALSE))</f>
        <v/>
      </c>
      <c r="AM291" s="468" t="str">
        <f>IF(AM289="","",VLOOKUP(AM289,'シフト記号表（勤務時間帯）'!$C$6:$U$35,19,FALSE))</f>
        <v/>
      </c>
      <c r="AN291" s="466" t="str">
        <f>IF(AN289="","",VLOOKUP(AN289,'シフト記号表（勤務時間帯）'!$C$6:$U$35,19,FALSE))</f>
        <v/>
      </c>
      <c r="AO291" s="467" t="str">
        <f>IF(AO289="","",VLOOKUP(AO289,'シフト記号表（勤務時間帯）'!$C$6:$U$35,19,FALSE))</f>
        <v/>
      </c>
      <c r="AP291" s="467" t="str">
        <f>IF(AP289="","",VLOOKUP(AP289,'シフト記号表（勤務時間帯）'!$C$6:$U$35,19,FALSE))</f>
        <v/>
      </c>
      <c r="AQ291" s="467" t="str">
        <f>IF(AQ289="","",VLOOKUP(AQ289,'シフト記号表（勤務時間帯）'!$C$6:$U$35,19,FALSE))</f>
        <v/>
      </c>
      <c r="AR291" s="467" t="str">
        <f>IF(AR289="","",VLOOKUP(AR289,'シフト記号表（勤務時間帯）'!$C$6:$U$35,19,FALSE))</f>
        <v/>
      </c>
      <c r="AS291" s="467" t="str">
        <f>IF(AS289="","",VLOOKUP(AS289,'シフト記号表（勤務時間帯）'!$C$6:$U$35,19,FALSE))</f>
        <v/>
      </c>
      <c r="AT291" s="468" t="str">
        <f>IF(AT289="","",VLOOKUP(AT289,'シフト記号表（勤務時間帯）'!$C$6:$U$35,19,FALSE))</f>
        <v/>
      </c>
      <c r="AU291" s="466" t="str">
        <f>IF(AU289="","",VLOOKUP(AU289,'シフト記号表（勤務時間帯）'!$C$6:$U$35,19,FALSE))</f>
        <v/>
      </c>
      <c r="AV291" s="467" t="str">
        <f>IF(AV289="","",VLOOKUP(AV289,'シフト記号表（勤務時間帯）'!$C$6:$U$35,19,FALSE))</f>
        <v/>
      </c>
      <c r="AW291" s="467" t="str">
        <f>IF(AW289="","",VLOOKUP(AW289,'シフト記号表（勤務時間帯）'!$C$6:$U$35,19,FALSE))</f>
        <v/>
      </c>
      <c r="AX291" s="1146">
        <f>IF($BB$3="４週",SUM(S291:AT291),IF($BB$3="暦月",SUM(S291:AW291),""))</f>
        <v>0</v>
      </c>
      <c r="AY291" s="1147"/>
      <c r="AZ291" s="1148">
        <f>IF($BB$3="４週",AX291/4,IF($BB$3="暦月",'【標準様式1】勤務形態一覧（100名）'!AX291/('【標準様式1】勤務形態一覧（100名）'!$BB$8/7),""))</f>
        <v>0</v>
      </c>
      <c r="BA291" s="1149"/>
      <c r="BB291" s="1192"/>
      <c r="BC291" s="1096"/>
      <c r="BD291" s="1096"/>
      <c r="BE291" s="1096"/>
      <c r="BF291" s="1097"/>
    </row>
    <row r="292" spans="2:58" ht="20.25" customHeight="1" x14ac:dyDescent="0.3">
      <c r="B292" s="1176">
        <f>B289+1</f>
        <v>91</v>
      </c>
      <c r="C292" s="1178"/>
      <c r="D292" s="1179"/>
      <c r="E292" s="1180"/>
      <c r="F292" s="469"/>
      <c r="G292" s="1082"/>
      <c r="H292" s="1085"/>
      <c r="I292" s="1086"/>
      <c r="J292" s="1086"/>
      <c r="K292" s="1087"/>
      <c r="L292" s="1089"/>
      <c r="M292" s="1090"/>
      <c r="N292" s="1090"/>
      <c r="O292" s="1091"/>
      <c r="P292" s="1098" t="s">
        <v>215</v>
      </c>
      <c r="Q292" s="1099"/>
      <c r="R292" s="1100"/>
      <c r="S292" s="512"/>
      <c r="T292" s="513"/>
      <c r="U292" s="513"/>
      <c r="V292" s="513"/>
      <c r="W292" s="513"/>
      <c r="X292" s="513"/>
      <c r="Y292" s="514"/>
      <c r="Z292" s="512"/>
      <c r="AA292" s="513"/>
      <c r="AB292" s="513"/>
      <c r="AC292" s="513"/>
      <c r="AD292" s="513"/>
      <c r="AE292" s="513"/>
      <c r="AF292" s="514"/>
      <c r="AG292" s="512"/>
      <c r="AH292" s="513"/>
      <c r="AI292" s="513"/>
      <c r="AJ292" s="513"/>
      <c r="AK292" s="513"/>
      <c r="AL292" s="513"/>
      <c r="AM292" s="514"/>
      <c r="AN292" s="512"/>
      <c r="AO292" s="513"/>
      <c r="AP292" s="513"/>
      <c r="AQ292" s="513"/>
      <c r="AR292" s="513"/>
      <c r="AS292" s="513"/>
      <c r="AT292" s="514"/>
      <c r="AU292" s="512"/>
      <c r="AV292" s="513"/>
      <c r="AW292" s="513"/>
      <c r="AX292" s="1295"/>
      <c r="AY292" s="1296"/>
      <c r="AZ292" s="1297"/>
      <c r="BA292" s="1298"/>
      <c r="BB292" s="1131"/>
      <c r="BC292" s="1090"/>
      <c r="BD292" s="1090"/>
      <c r="BE292" s="1090"/>
      <c r="BF292" s="1091"/>
    </row>
    <row r="293" spans="2:58" ht="20.25" customHeight="1" x14ac:dyDescent="0.3">
      <c r="B293" s="1176"/>
      <c r="C293" s="1181"/>
      <c r="D293" s="1182"/>
      <c r="E293" s="1183"/>
      <c r="F293" s="461"/>
      <c r="G293" s="1083"/>
      <c r="H293" s="1088"/>
      <c r="I293" s="1086"/>
      <c r="J293" s="1086"/>
      <c r="K293" s="1087"/>
      <c r="L293" s="1092"/>
      <c r="M293" s="1093"/>
      <c r="N293" s="1093"/>
      <c r="O293" s="1094"/>
      <c r="P293" s="1136" t="s">
        <v>216</v>
      </c>
      <c r="Q293" s="1137"/>
      <c r="R293" s="1138"/>
      <c r="S293" s="462" t="str">
        <f>IF(S292="","",VLOOKUP(S292,'シフト記号表（勤務時間帯）'!$C$6:$K$35,9,FALSE))</f>
        <v/>
      </c>
      <c r="T293" s="463" t="str">
        <f>IF(T292="","",VLOOKUP(T292,'シフト記号表（勤務時間帯）'!$C$6:$K$35,9,FALSE))</f>
        <v/>
      </c>
      <c r="U293" s="463" t="str">
        <f>IF(U292="","",VLOOKUP(U292,'シフト記号表（勤務時間帯）'!$C$6:$K$35,9,FALSE))</f>
        <v/>
      </c>
      <c r="V293" s="463" t="str">
        <f>IF(V292="","",VLOOKUP(V292,'シフト記号表（勤務時間帯）'!$C$6:$K$35,9,FALSE))</f>
        <v/>
      </c>
      <c r="W293" s="463" t="str">
        <f>IF(W292="","",VLOOKUP(W292,'シフト記号表（勤務時間帯）'!$C$6:$K$35,9,FALSE))</f>
        <v/>
      </c>
      <c r="X293" s="463" t="str">
        <f>IF(X292="","",VLOOKUP(X292,'シフト記号表（勤務時間帯）'!$C$6:$K$35,9,FALSE))</f>
        <v/>
      </c>
      <c r="Y293" s="464" t="str">
        <f>IF(Y292="","",VLOOKUP(Y292,'シフト記号表（勤務時間帯）'!$C$6:$K$35,9,FALSE))</f>
        <v/>
      </c>
      <c r="Z293" s="462" t="str">
        <f>IF(Z292="","",VLOOKUP(Z292,'シフト記号表（勤務時間帯）'!$C$6:$K$35,9,FALSE))</f>
        <v/>
      </c>
      <c r="AA293" s="463" t="str">
        <f>IF(AA292="","",VLOOKUP(AA292,'シフト記号表（勤務時間帯）'!$C$6:$K$35,9,FALSE))</f>
        <v/>
      </c>
      <c r="AB293" s="463" t="str">
        <f>IF(AB292="","",VLOOKUP(AB292,'シフト記号表（勤務時間帯）'!$C$6:$K$35,9,FALSE))</f>
        <v/>
      </c>
      <c r="AC293" s="463" t="str">
        <f>IF(AC292="","",VLOOKUP(AC292,'シフト記号表（勤務時間帯）'!$C$6:$K$35,9,FALSE))</f>
        <v/>
      </c>
      <c r="AD293" s="463" t="str">
        <f>IF(AD292="","",VLOOKUP(AD292,'シフト記号表（勤務時間帯）'!$C$6:$K$35,9,FALSE))</f>
        <v/>
      </c>
      <c r="AE293" s="463" t="str">
        <f>IF(AE292="","",VLOOKUP(AE292,'シフト記号表（勤務時間帯）'!$C$6:$K$35,9,FALSE))</f>
        <v/>
      </c>
      <c r="AF293" s="464" t="str">
        <f>IF(AF292="","",VLOOKUP(AF292,'シフト記号表（勤務時間帯）'!$C$6:$K$35,9,FALSE))</f>
        <v/>
      </c>
      <c r="AG293" s="462" t="str">
        <f>IF(AG292="","",VLOOKUP(AG292,'シフト記号表（勤務時間帯）'!$C$6:$K$35,9,FALSE))</f>
        <v/>
      </c>
      <c r="AH293" s="463" t="str">
        <f>IF(AH292="","",VLOOKUP(AH292,'シフト記号表（勤務時間帯）'!$C$6:$K$35,9,FALSE))</f>
        <v/>
      </c>
      <c r="AI293" s="463" t="str">
        <f>IF(AI292="","",VLOOKUP(AI292,'シフト記号表（勤務時間帯）'!$C$6:$K$35,9,FALSE))</f>
        <v/>
      </c>
      <c r="AJ293" s="463" t="str">
        <f>IF(AJ292="","",VLOOKUP(AJ292,'シフト記号表（勤務時間帯）'!$C$6:$K$35,9,FALSE))</f>
        <v/>
      </c>
      <c r="AK293" s="463" t="str">
        <f>IF(AK292="","",VLOOKUP(AK292,'シフト記号表（勤務時間帯）'!$C$6:$K$35,9,FALSE))</f>
        <v/>
      </c>
      <c r="AL293" s="463" t="str">
        <f>IF(AL292="","",VLOOKUP(AL292,'シフト記号表（勤務時間帯）'!$C$6:$K$35,9,FALSE))</f>
        <v/>
      </c>
      <c r="AM293" s="464" t="str">
        <f>IF(AM292="","",VLOOKUP(AM292,'シフト記号表（勤務時間帯）'!$C$6:$K$35,9,FALSE))</f>
        <v/>
      </c>
      <c r="AN293" s="462" t="str">
        <f>IF(AN292="","",VLOOKUP(AN292,'シフト記号表（勤務時間帯）'!$C$6:$K$35,9,FALSE))</f>
        <v/>
      </c>
      <c r="AO293" s="463" t="str">
        <f>IF(AO292="","",VLOOKUP(AO292,'シフト記号表（勤務時間帯）'!$C$6:$K$35,9,FALSE))</f>
        <v/>
      </c>
      <c r="AP293" s="463" t="str">
        <f>IF(AP292="","",VLOOKUP(AP292,'シフト記号表（勤務時間帯）'!$C$6:$K$35,9,FALSE))</f>
        <v/>
      </c>
      <c r="AQ293" s="463" t="str">
        <f>IF(AQ292="","",VLOOKUP(AQ292,'シフト記号表（勤務時間帯）'!$C$6:$K$35,9,FALSE))</f>
        <v/>
      </c>
      <c r="AR293" s="463" t="str">
        <f>IF(AR292="","",VLOOKUP(AR292,'シフト記号表（勤務時間帯）'!$C$6:$K$35,9,FALSE))</f>
        <v/>
      </c>
      <c r="AS293" s="463" t="str">
        <f>IF(AS292="","",VLOOKUP(AS292,'シフト記号表（勤務時間帯）'!$C$6:$K$35,9,FALSE))</f>
        <v/>
      </c>
      <c r="AT293" s="464" t="str">
        <f>IF(AT292="","",VLOOKUP(AT292,'シフト記号表（勤務時間帯）'!$C$6:$K$35,9,FALSE))</f>
        <v/>
      </c>
      <c r="AU293" s="462" t="str">
        <f>IF(AU292="","",VLOOKUP(AU292,'シフト記号表（勤務時間帯）'!$C$6:$K$35,9,FALSE))</f>
        <v/>
      </c>
      <c r="AV293" s="463" t="str">
        <f>IF(AV292="","",VLOOKUP(AV292,'シフト記号表（勤務時間帯）'!$C$6:$K$35,9,FALSE))</f>
        <v/>
      </c>
      <c r="AW293" s="463" t="str">
        <f>IF(AW292="","",VLOOKUP(AW292,'シフト記号表（勤務時間帯）'!$C$6:$K$35,9,FALSE))</f>
        <v/>
      </c>
      <c r="AX293" s="1139">
        <f>IF($BB$3="４週",SUM(S293:AT293),IF($BB$3="暦月",SUM(S293:AW293),""))</f>
        <v>0</v>
      </c>
      <c r="AY293" s="1140"/>
      <c r="AZ293" s="1141">
        <f>IF($BB$3="４週",AX293/4,IF($BB$3="暦月",'【標準様式1】勤務形態一覧（100名）'!AX293/('【標準様式1】勤務形態一覧（100名）'!$BB$8/7),""))</f>
        <v>0</v>
      </c>
      <c r="BA293" s="1142"/>
      <c r="BB293" s="1132"/>
      <c r="BC293" s="1093"/>
      <c r="BD293" s="1093"/>
      <c r="BE293" s="1093"/>
      <c r="BF293" s="1094"/>
    </row>
    <row r="294" spans="2:58" ht="20.25" customHeight="1" x14ac:dyDescent="0.3">
      <c r="B294" s="1176"/>
      <c r="C294" s="1184"/>
      <c r="D294" s="1185"/>
      <c r="E294" s="1186"/>
      <c r="F294" s="515">
        <f>C292</f>
        <v>0</v>
      </c>
      <c r="G294" s="1084"/>
      <c r="H294" s="1088"/>
      <c r="I294" s="1086"/>
      <c r="J294" s="1086"/>
      <c r="K294" s="1087"/>
      <c r="L294" s="1095"/>
      <c r="M294" s="1096"/>
      <c r="N294" s="1096"/>
      <c r="O294" s="1097"/>
      <c r="P294" s="1173" t="s">
        <v>217</v>
      </c>
      <c r="Q294" s="1174"/>
      <c r="R294" s="1175"/>
      <c r="S294" s="466" t="str">
        <f>IF(S292="","",VLOOKUP(S292,'シフト記号表（勤務時間帯）'!$C$6:$U$35,19,FALSE))</f>
        <v/>
      </c>
      <c r="T294" s="467" t="str">
        <f>IF(T292="","",VLOOKUP(T292,'シフト記号表（勤務時間帯）'!$C$6:$U$35,19,FALSE))</f>
        <v/>
      </c>
      <c r="U294" s="467" t="str">
        <f>IF(U292="","",VLOOKUP(U292,'シフト記号表（勤務時間帯）'!$C$6:$U$35,19,FALSE))</f>
        <v/>
      </c>
      <c r="V294" s="467" t="str">
        <f>IF(V292="","",VLOOKUP(V292,'シフト記号表（勤務時間帯）'!$C$6:$U$35,19,FALSE))</f>
        <v/>
      </c>
      <c r="W294" s="467" t="str">
        <f>IF(W292="","",VLOOKUP(W292,'シフト記号表（勤務時間帯）'!$C$6:$U$35,19,FALSE))</f>
        <v/>
      </c>
      <c r="X294" s="467" t="str">
        <f>IF(X292="","",VLOOKUP(X292,'シフト記号表（勤務時間帯）'!$C$6:$U$35,19,FALSE))</f>
        <v/>
      </c>
      <c r="Y294" s="468" t="str">
        <f>IF(Y292="","",VLOOKUP(Y292,'シフト記号表（勤務時間帯）'!$C$6:$U$35,19,FALSE))</f>
        <v/>
      </c>
      <c r="Z294" s="466" t="str">
        <f>IF(Z292="","",VLOOKUP(Z292,'シフト記号表（勤務時間帯）'!$C$6:$U$35,19,FALSE))</f>
        <v/>
      </c>
      <c r="AA294" s="467" t="str">
        <f>IF(AA292="","",VLOOKUP(AA292,'シフト記号表（勤務時間帯）'!$C$6:$U$35,19,FALSE))</f>
        <v/>
      </c>
      <c r="AB294" s="467" t="str">
        <f>IF(AB292="","",VLOOKUP(AB292,'シフト記号表（勤務時間帯）'!$C$6:$U$35,19,FALSE))</f>
        <v/>
      </c>
      <c r="AC294" s="467" t="str">
        <f>IF(AC292="","",VLOOKUP(AC292,'シフト記号表（勤務時間帯）'!$C$6:$U$35,19,FALSE))</f>
        <v/>
      </c>
      <c r="AD294" s="467" t="str">
        <f>IF(AD292="","",VLOOKUP(AD292,'シフト記号表（勤務時間帯）'!$C$6:$U$35,19,FALSE))</f>
        <v/>
      </c>
      <c r="AE294" s="467" t="str">
        <f>IF(AE292="","",VLOOKUP(AE292,'シフト記号表（勤務時間帯）'!$C$6:$U$35,19,FALSE))</f>
        <v/>
      </c>
      <c r="AF294" s="468" t="str">
        <f>IF(AF292="","",VLOOKUP(AF292,'シフト記号表（勤務時間帯）'!$C$6:$U$35,19,FALSE))</f>
        <v/>
      </c>
      <c r="AG294" s="466" t="str">
        <f>IF(AG292="","",VLOOKUP(AG292,'シフト記号表（勤務時間帯）'!$C$6:$U$35,19,FALSE))</f>
        <v/>
      </c>
      <c r="AH294" s="467" t="str">
        <f>IF(AH292="","",VLOOKUP(AH292,'シフト記号表（勤務時間帯）'!$C$6:$U$35,19,FALSE))</f>
        <v/>
      </c>
      <c r="AI294" s="467" t="str">
        <f>IF(AI292="","",VLOOKUP(AI292,'シフト記号表（勤務時間帯）'!$C$6:$U$35,19,FALSE))</f>
        <v/>
      </c>
      <c r="AJ294" s="467" t="str">
        <f>IF(AJ292="","",VLOOKUP(AJ292,'シフト記号表（勤務時間帯）'!$C$6:$U$35,19,FALSE))</f>
        <v/>
      </c>
      <c r="AK294" s="467" t="str">
        <f>IF(AK292="","",VLOOKUP(AK292,'シフト記号表（勤務時間帯）'!$C$6:$U$35,19,FALSE))</f>
        <v/>
      </c>
      <c r="AL294" s="467" t="str">
        <f>IF(AL292="","",VLOOKUP(AL292,'シフト記号表（勤務時間帯）'!$C$6:$U$35,19,FALSE))</f>
        <v/>
      </c>
      <c r="AM294" s="468" t="str">
        <f>IF(AM292="","",VLOOKUP(AM292,'シフト記号表（勤務時間帯）'!$C$6:$U$35,19,FALSE))</f>
        <v/>
      </c>
      <c r="AN294" s="466" t="str">
        <f>IF(AN292="","",VLOOKUP(AN292,'シフト記号表（勤務時間帯）'!$C$6:$U$35,19,FALSE))</f>
        <v/>
      </c>
      <c r="AO294" s="467" t="str">
        <f>IF(AO292="","",VLOOKUP(AO292,'シフト記号表（勤務時間帯）'!$C$6:$U$35,19,FALSE))</f>
        <v/>
      </c>
      <c r="AP294" s="467" t="str">
        <f>IF(AP292="","",VLOOKUP(AP292,'シフト記号表（勤務時間帯）'!$C$6:$U$35,19,FALSE))</f>
        <v/>
      </c>
      <c r="AQ294" s="467" t="str">
        <f>IF(AQ292="","",VLOOKUP(AQ292,'シフト記号表（勤務時間帯）'!$C$6:$U$35,19,FALSE))</f>
        <v/>
      </c>
      <c r="AR294" s="467" t="str">
        <f>IF(AR292="","",VLOOKUP(AR292,'シフト記号表（勤務時間帯）'!$C$6:$U$35,19,FALSE))</f>
        <v/>
      </c>
      <c r="AS294" s="467" t="str">
        <f>IF(AS292="","",VLOOKUP(AS292,'シフト記号表（勤務時間帯）'!$C$6:$U$35,19,FALSE))</f>
        <v/>
      </c>
      <c r="AT294" s="468" t="str">
        <f>IF(AT292="","",VLOOKUP(AT292,'シフト記号表（勤務時間帯）'!$C$6:$U$35,19,FALSE))</f>
        <v/>
      </c>
      <c r="AU294" s="466" t="str">
        <f>IF(AU292="","",VLOOKUP(AU292,'シフト記号表（勤務時間帯）'!$C$6:$U$35,19,FALSE))</f>
        <v/>
      </c>
      <c r="AV294" s="467" t="str">
        <f>IF(AV292="","",VLOOKUP(AV292,'シフト記号表（勤務時間帯）'!$C$6:$U$35,19,FALSE))</f>
        <v/>
      </c>
      <c r="AW294" s="467" t="str">
        <f>IF(AW292="","",VLOOKUP(AW292,'シフト記号表（勤務時間帯）'!$C$6:$U$35,19,FALSE))</f>
        <v/>
      </c>
      <c r="AX294" s="1146">
        <f>IF($BB$3="４週",SUM(S294:AT294),IF($BB$3="暦月",SUM(S294:AW294),""))</f>
        <v>0</v>
      </c>
      <c r="AY294" s="1147"/>
      <c r="AZ294" s="1148">
        <f>IF($BB$3="４週",AX294/4,IF($BB$3="暦月",'【標準様式1】勤務形態一覧（100名）'!AX294/('【標準様式1】勤務形態一覧（100名）'!$BB$8/7),""))</f>
        <v>0</v>
      </c>
      <c r="BA294" s="1149"/>
      <c r="BB294" s="1192"/>
      <c r="BC294" s="1096"/>
      <c r="BD294" s="1096"/>
      <c r="BE294" s="1096"/>
      <c r="BF294" s="1097"/>
    </row>
    <row r="295" spans="2:58" ht="20.25" customHeight="1" x14ac:dyDescent="0.3">
      <c r="B295" s="1176">
        <f>B292+1</f>
        <v>92</v>
      </c>
      <c r="C295" s="1178"/>
      <c r="D295" s="1179"/>
      <c r="E295" s="1180"/>
      <c r="F295" s="469"/>
      <c r="G295" s="1082"/>
      <c r="H295" s="1085"/>
      <c r="I295" s="1086"/>
      <c r="J295" s="1086"/>
      <c r="K295" s="1087"/>
      <c r="L295" s="1089"/>
      <c r="M295" s="1090"/>
      <c r="N295" s="1090"/>
      <c r="O295" s="1091"/>
      <c r="P295" s="1098" t="s">
        <v>215</v>
      </c>
      <c r="Q295" s="1099"/>
      <c r="R295" s="1100"/>
      <c r="S295" s="512"/>
      <c r="T295" s="513"/>
      <c r="U295" s="513"/>
      <c r="V295" s="513"/>
      <c r="W295" s="513"/>
      <c r="X295" s="513"/>
      <c r="Y295" s="514"/>
      <c r="Z295" s="512"/>
      <c r="AA295" s="513"/>
      <c r="AB295" s="513"/>
      <c r="AC295" s="513"/>
      <c r="AD295" s="513"/>
      <c r="AE295" s="513"/>
      <c r="AF295" s="514"/>
      <c r="AG295" s="512"/>
      <c r="AH295" s="513"/>
      <c r="AI295" s="513"/>
      <c r="AJ295" s="513"/>
      <c r="AK295" s="513"/>
      <c r="AL295" s="513"/>
      <c r="AM295" s="514"/>
      <c r="AN295" s="512"/>
      <c r="AO295" s="513"/>
      <c r="AP295" s="513"/>
      <c r="AQ295" s="513"/>
      <c r="AR295" s="513"/>
      <c r="AS295" s="513"/>
      <c r="AT295" s="514"/>
      <c r="AU295" s="512"/>
      <c r="AV295" s="513"/>
      <c r="AW295" s="513"/>
      <c r="AX295" s="1295"/>
      <c r="AY295" s="1296"/>
      <c r="AZ295" s="1297"/>
      <c r="BA295" s="1298"/>
      <c r="BB295" s="1131"/>
      <c r="BC295" s="1090"/>
      <c r="BD295" s="1090"/>
      <c r="BE295" s="1090"/>
      <c r="BF295" s="1091"/>
    </row>
    <row r="296" spans="2:58" ht="20.25" customHeight="1" x14ac:dyDescent="0.3">
      <c r="B296" s="1176"/>
      <c r="C296" s="1181"/>
      <c r="D296" s="1182"/>
      <c r="E296" s="1183"/>
      <c r="F296" s="461"/>
      <c r="G296" s="1083"/>
      <c r="H296" s="1088"/>
      <c r="I296" s="1086"/>
      <c r="J296" s="1086"/>
      <c r="K296" s="1087"/>
      <c r="L296" s="1092"/>
      <c r="M296" s="1093"/>
      <c r="N296" s="1093"/>
      <c r="O296" s="1094"/>
      <c r="P296" s="1136" t="s">
        <v>216</v>
      </c>
      <c r="Q296" s="1137"/>
      <c r="R296" s="1138"/>
      <c r="S296" s="462" t="str">
        <f>IF(S295="","",VLOOKUP(S295,'シフト記号表（勤務時間帯）'!$C$6:$K$35,9,FALSE))</f>
        <v/>
      </c>
      <c r="T296" s="463" t="str">
        <f>IF(T295="","",VLOOKUP(T295,'シフト記号表（勤務時間帯）'!$C$6:$K$35,9,FALSE))</f>
        <v/>
      </c>
      <c r="U296" s="463" t="str">
        <f>IF(U295="","",VLOOKUP(U295,'シフト記号表（勤務時間帯）'!$C$6:$K$35,9,FALSE))</f>
        <v/>
      </c>
      <c r="V296" s="463" t="str">
        <f>IF(V295="","",VLOOKUP(V295,'シフト記号表（勤務時間帯）'!$C$6:$K$35,9,FALSE))</f>
        <v/>
      </c>
      <c r="W296" s="463" t="str">
        <f>IF(W295="","",VLOOKUP(W295,'シフト記号表（勤務時間帯）'!$C$6:$K$35,9,FALSE))</f>
        <v/>
      </c>
      <c r="X296" s="463" t="str">
        <f>IF(X295="","",VLOOKUP(X295,'シフト記号表（勤務時間帯）'!$C$6:$K$35,9,FALSE))</f>
        <v/>
      </c>
      <c r="Y296" s="464" t="str">
        <f>IF(Y295="","",VLOOKUP(Y295,'シフト記号表（勤務時間帯）'!$C$6:$K$35,9,FALSE))</f>
        <v/>
      </c>
      <c r="Z296" s="462" t="str">
        <f>IF(Z295="","",VLOOKUP(Z295,'シフト記号表（勤務時間帯）'!$C$6:$K$35,9,FALSE))</f>
        <v/>
      </c>
      <c r="AA296" s="463" t="str">
        <f>IF(AA295="","",VLOOKUP(AA295,'シフト記号表（勤務時間帯）'!$C$6:$K$35,9,FALSE))</f>
        <v/>
      </c>
      <c r="AB296" s="463" t="str">
        <f>IF(AB295="","",VLOOKUP(AB295,'シフト記号表（勤務時間帯）'!$C$6:$K$35,9,FALSE))</f>
        <v/>
      </c>
      <c r="AC296" s="463" t="str">
        <f>IF(AC295="","",VLOOKUP(AC295,'シフト記号表（勤務時間帯）'!$C$6:$K$35,9,FALSE))</f>
        <v/>
      </c>
      <c r="AD296" s="463" t="str">
        <f>IF(AD295="","",VLOOKUP(AD295,'シフト記号表（勤務時間帯）'!$C$6:$K$35,9,FALSE))</f>
        <v/>
      </c>
      <c r="AE296" s="463" t="str">
        <f>IF(AE295="","",VLOOKUP(AE295,'シフト記号表（勤務時間帯）'!$C$6:$K$35,9,FALSE))</f>
        <v/>
      </c>
      <c r="AF296" s="464" t="str">
        <f>IF(AF295="","",VLOOKUP(AF295,'シフト記号表（勤務時間帯）'!$C$6:$K$35,9,FALSE))</f>
        <v/>
      </c>
      <c r="AG296" s="462" t="str">
        <f>IF(AG295="","",VLOOKUP(AG295,'シフト記号表（勤務時間帯）'!$C$6:$K$35,9,FALSE))</f>
        <v/>
      </c>
      <c r="AH296" s="463" t="str">
        <f>IF(AH295="","",VLOOKUP(AH295,'シフト記号表（勤務時間帯）'!$C$6:$K$35,9,FALSE))</f>
        <v/>
      </c>
      <c r="AI296" s="463" t="str">
        <f>IF(AI295="","",VLOOKUP(AI295,'シフト記号表（勤務時間帯）'!$C$6:$K$35,9,FALSE))</f>
        <v/>
      </c>
      <c r="AJ296" s="463" t="str">
        <f>IF(AJ295="","",VLOOKUP(AJ295,'シフト記号表（勤務時間帯）'!$C$6:$K$35,9,FALSE))</f>
        <v/>
      </c>
      <c r="AK296" s="463" t="str">
        <f>IF(AK295="","",VLOOKUP(AK295,'シフト記号表（勤務時間帯）'!$C$6:$K$35,9,FALSE))</f>
        <v/>
      </c>
      <c r="AL296" s="463" t="str">
        <f>IF(AL295="","",VLOOKUP(AL295,'シフト記号表（勤務時間帯）'!$C$6:$K$35,9,FALSE))</f>
        <v/>
      </c>
      <c r="AM296" s="464" t="str">
        <f>IF(AM295="","",VLOOKUP(AM295,'シフト記号表（勤務時間帯）'!$C$6:$K$35,9,FALSE))</f>
        <v/>
      </c>
      <c r="AN296" s="462" t="str">
        <f>IF(AN295="","",VLOOKUP(AN295,'シフト記号表（勤務時間帯）'!$C$6:$K$35,9,FALSE))</f>
        <v/>
      </c>
      <c r="AO296" s="463" t="str">
        <f>IF(AO295="","",VLOOKUP(AO295,'シフト記号表（勤務時間帯）'!$C$6:$K$35,9,FALSE))</f>
        <v/>
      </c>
      <c r="AP296" s="463" t="str">
        <f>IF(AP295="","",VLOOKUP(AP295,'シフト記号表（勤務時間帯）'!$C$6:$K$35,9,FALSE))</f>
        <v/>
      </c>
      <c r="AQ296" s="463" t="str">
        <f>IF(AQ295="","",VLOOKUP(AQ295,'シフト記号表（勤務時間帯）'!$C$6:$K$35,9,FALSE))</f>
        <v/>
      </c>
      <c r="AR296" s="463" t="str">
        <f>IF(AR295="","",VLOOKUP(AR295,'シフト記号表（勤務時間帯）'!$C$6:$K$35,9,FALSE))</f>
        <v/>
      </c>
      <c r="AS296" s="463" t="str">
        <f>IF(AS295="","",VLOOKUP(AS295,'シフト記号表（勤務時間帯）'!$C$6:$K$35,9,FALSE))</f>
        <v/>
      </c>
      <c r="AT296" s="464" t="str">
        <f>IF(AT295="","",VLOOKUP(AT295,'シフト記号表（勤務時間帯）'!$C$6:$K$35,9,FALSE))</f>
        <v/>
      </c>
      <c r="AU296" s="462" t="str">
        <f>IF(AU295="","",VLOOKUP(AU295,'シフト記号表（勤務時間帯）'!$C$6:$K$35,9,FALSE))</f>
        <v/>
      </c>
      <c r="AV296" s="463" t="str">
        <f>IF(AV295="","",VLOOKUP(AV295,'シフト記号表（勤務時間帯）'!$C$6:$K$35,9,FALSE))</f>
        <v/>
      </c>
      <c r="AW296" s="463" t="str">
        <f>IF(AW295="","",VLOOKUP(AW295,'シフト記号表（勤務時間帯）'!$C$6:$K$35,9,FALSE))</f>
        <v/>
      </c>
      <c r="AX296" s="1139">
        <f>IF($BB$3="４週",SUM(S296:AT296),IF($BB$3="暦月",SUM(S296:AW296),""))</f>
        <v>0</v>
      </c>
      <c r="AY296" s="1140"/>
      <c r="AZ296" s="1141">
        <f>IF($BB$3="４週",AX296/4,IF($BB$3="暦月",'【標準様式1】勤務形態一覧（100名）'!AX296/('【標準様式1】勤務形態一覧（100名）'!$BB$8/7),""))</f>
        <v>0</v>
      </c>
      <c r="BA296" s="1142"/>
      <c r="BB296" s="1132"/>
      <c r="BC296" s="1093"/>
      <c r="BD296" s="1093"/>
      <c r="BE296" s="1093"/>
      <c r="BF296" s="1094"/>
    </row>
    <row r="297" spans="2:58" ht="20.25" customHeight="1" x14ac:dyDescent="0.3">
      <c r="B297" s="1176"/>
      <c r="C297" s="1184"/>
      <c r="D297" s="1185"/>
      <c r="E297" s="1186"/>
      <c r="F297" s="515">
        <f>C295</f>
        <v>0</v>
      </c>
      <c r="G297" s="1084"/>
      <c r="H297" s="1088"/>
      <c r="I297" s="1086"/>
      <c r="J297" s="1086"/>
      <c r="K297" s="1087"/>
      <c r="L297" s="1095"/>
      <c r="M297" s="1096"/>
      <c r="N297" s="1096"/>
      <c r="O297" s="1097"/>
      <c r="P297" s="1173" t="s">
        <v>217</v>
      </c>
      <c r="Q297" s="1174"/>
      <c r="R297" s="1175"/>
      <c r="S297" s="466" t="str">
        <f>IF(S295="","",VLOOKUP(S295,'シフト記号表（勤務時間帯）'!$C$6:$U$35,19,FALSE))</f>
        <v/>
      </c>
      <c r="T297" s="467" t="str">
        <f>IF(T295="","",VLOOKUP(T295,'シフト記号表（勤務時間帯）'!$C$6:$U$35,19,FALSE))</f>
        <v/>
      </c>
      <c r="U297" s="467" t="str">
        <f>IF(U295="","",VLOOKUP(U295,'シフト記号表（勤務時間帯）'!$C$6:$U$35,19,FALSE))</f>
        <v/>
      </c>
      <c r="V297" s="467" t="str">
        <f>IF(V295="","",VLOOKUP(V295,'シフト記号表（勤務時間帯）'!$C$6:$U$35,19,FALSE))</f>
        <v/>
      </c>
      <c r="W297" s="467" t="str">
        <f>IF(W295="","",VLOOKUP(W295,'シフト記号表（勤務時間帯）'!$C$6:$U$35,19,FALSE))</f>
        <v/>
      </c>
      <c r="X297" s="467" t="str">
        <f>IF(X295="","",VLOOKUP(X295,'シフト記号表（勤務時間帯）'!$C$6:$U$35,19,FALSE))</f>
        <v/>
      </c>
      <c r="Y297" s="468" t="str">
        <f>IF(Y295="","",VLOOKUP(Y295,'シフト記号表（勤務時間帯）'!$C$6:$U$35,19,FALSE))</f>
        <v/>
      </c>
      <c r="Z297" s="466" t="str">
        <f>IF(Z295="","",VLOOKUP(Z295,'シフト記号表（勤務時間帯）'!$C$6:$U$35,19,FALSE))</f>
        <v/>
      </c>
      <c r="AA297" s="467" t="str">
        <f>IF(AA295="","",VLOOKUP(AA295,'シフト記号表（勤務時間帯）'!$C$6:$U$35,19,FALSE))</f>
        <v/>
      </c>
      <c r="AB297" s="467" t="str">
        <f>IF(AB295="","",VLOOKUP(AB295,'シフト記号表（勤務時間帯）'!$C$6:$U$35,19,FALSE))</f>
        <v/>
      </c>
      <c r="AC297" s="467" t="str">
        <f>IF(AC295="","",VLOOKUP(AC295,'シフト記号表（勤務時間帯）'!$C$6:$U$35,19,FALSE))</f>
        <v/>
      </c>
      <c r="AD297" s="467" t="str">
        <f>IF(AD295="","",VLOOKUP(AD295,'シフト記号表（勤務時間帯）'!$C$6:$U$35,19,FALSE))</f>
        <v/>
      </c>
      <c r="AE297" s="467" t="str">
        <f>IF(AE295="","",VLOOKUP(AE295,'シフト記号表（勤務時間帯）'!$C$6:$U$35,19,FALSE))</f>
        <v/>
      </c>
      <c r="AF297" s="468" t="str">
        <f>IF(AF295="","",VLOOKUP(AF295,'シフト記号表（勤務時間帯）'!$C$6:$U$35,19,FALSE))</f>
        <v/>
      </c>
      <c r="AG297" s="466" t="str">
        <f>IF(AG295="","",VLOOKUP(AG295,'シフト記号表（勤務時間帯）'!$C$6:$U$35,19,FALSE))</f>
        <v/>
      </c>
      <c r="AH297" s="467" t="str">
        <f>IF(AH295="","",VLOOKUP(AH295,'シフト記号表（勤務時間帯）'!$C$6:$U$35,19,FALSE))</f>
        <v/>
      </c>
      <c r="AI297" s="467" t="str">
        <f>IF(AI295="","",VLOOKUP(AI295,'シフト記号表（勤務時間帯）'!$C$6:$U$35,19,FALSE))</f>
        <v/>
      </c>
      <c r="AJ297" s="467" t="str">
        <f>IF(AJ295="","",VLOOKUP(AJ295,'シフト記号表（勤務時間帯）'!$C$6:$U$35,19,FALSE))</f>
        <v/>
      </c>
      <c r="AK297" s="467" t="str">
        <f>IF(AK295="","",VLOOKUP(AK295,'シフト記号表（勤務時間帯）'!$C$6:$U$35,19,FALSE))</f>
        <v/>
      </c>
      <c r="AL297" s="467" t="str">
        <f>IF(AL295="","",VLOOKUP(AL295,'シフト記号表（勤務時間帯）'!$C$6:$U$35,19,FALSE))</f>
        <v/>
      </c>
      <c r="AM297" s="468" t="str">
        <f>IF(AM295="","",VLOOKUP(AM295,'シフト記号表（勤務時間帯）'!$C$6:$U$35,19,FALSE))</f>
        <v/>
      </c>
      <c r="AN297" s="466" t="str">
        <f>IF(AN295="","",VLOOKUP(AN295,'シフト記号表（勤務時間帯）'!$C$6:$U$35,19,FALSE))</f>
        <v/>
      </c>
      <c r="AO297" s="467" t="str">
        <f>IF(AO295="","",VLOOKUP(AO295,'シフト記号表（勤務時間帯）'!$C$6:$U$35,19,FALSE))</f>
        <v/>
      </c>
      <c r="AP297" s="467" t="str">
        <f>IF(AP295="","",VLOOKUP(AP295,'シフト記号表（勤務時間帯）'!$C$6:$U$35,19,FALSE))</f>
        <v/>
      </c>
      <c r="AQ297" s="467" t="str">
        <f>IF(AQ295="","",VLOOKUP(AQ295,'シフト記号表（勤務時間帯）'!$C$6:$U$35,19,FALSE))</f>
        <v/>
      </c>
      <c r="AR297" s="467" t="str">
        <f>IF(AR295="","",VLOOKUP(AR295,'シフト記号表（勤務時間帯）'!$C$6:$U$35,19,FALSE))</f>
        <v/>
      </c>
      <c r="AS297" s="467" t="str">
        <f>IF(AS295="","",VLOOKUP(AS295,'シフト記号表（勤務時間帯）'!$C$6:$U$35,19,FALSE))</f>
        <v/>
      </c>
      <c r="AT297" s="468" t="str">
        <f>IF(AT295="","",VLOOKUP(AT295,'シフト記号表（勤務時間帯）'!$C$6:$U$35,19,FALSE))</f>
        <v/>
      </c>
      <c r="AU297" s="466" t="str">
        <f>IF(AU295="","",VLOOKUP(AU295,'シフト記号表（勤務時間帯）'!$C$6:$U$35,19,FALSE))</f>
        <v/>
      </c>
      <c r="AV297" s="467" t="str">
        <f>IF(AV295="","",VLOOKUP(AV295,'シフト記号表（勤務時間帯）'!$C$6:$U$35,19,FALSE))</f>
        <v/>
      </c>
      <c r="AW297" s="467" t="str">
        <f>IF(AW295="","",VLOOKUP(AW295,'シフト記号表（勤務時間帯）'!$C$6:$U$35,19,FALSE))</f>
        <v/>
      </c>
      <c r="AX297" s="1146">
        <f>IF($BB$3="４週",SUM(S297:AT297),IF($BB$3="暦月",SUM(S297:AW297),""))</f>
        <v>0</v>
      </c>
      <c r="AY297" s="1147"/>
      <c r="AZ297" s="1148">
        <f>IF($BB$3="４週",AX297/4,IF($BB$3="暦月",'【標準様式1】勤務形態一覧（100名）'!AX297/('【標準様式1】勤務形態一覧（100名）'!$BB$8/7),""))</f>
        <v>0</v>
      </c>
      <c r="BA297" s="1149"/>
      <c r="BB297" s="1192"/>
      <c r="BC297" s="1096"/>
      <c r="BD297" s="1096"/>
      <c r="BE297" s="1096"/>
      <c r="BF297" s="1097"/>
    </row>
    <row r="298" spans="2:58" ht="20.25" customHeight="1" x14ac:dyDescent="0.3">
      <c r="B298" s="1176">
        <f>B295+1</f>
        <v>93</v>
      </c>
      <c r="C298" s="1178"/>
      <c r="D298" s="1179"/>
      <c r="E298" s="1180"/>
      <c r="F298" s="469"/>
      <c r="G298" s="1082"/>
      <c r="H298" s="1085"/>
      <c r="I298" s="1086"/>
      <c r="J298" s="1086"/>
      <c r="K298" s="1087"/>
      <c r="L298" s="1089"/>
      <c r="M298" s="1090"/>
      <c r="N298" s="1090"/>
      <c r="O298" s="1091"/>
      <c r="P298" s="1098" t="s">
        <v>215</v>
      </c>
      <c r="Q298" s="1099"/>
      <c r="R298" s="1100"/>
      <c r="S298" s="512"/>
      <c r="T298" s="513"/>
      <c r="U298" s="513"/>
      <c r="V298" s="513"/>
      <c r="W298" s="513"/>
      <c r="X298" s="513"/>
      <c r="Y298" s="514"/>
      <c r="Z298" s="512"/>
      <c r="AA298" s="513"/>
      <c r="AB298" s="513"/>
      <c r="AC298" s="513"/>
      <c r="AD298" s="513"/>
      <c r="AE298" s="513"/>
      <c r="AF298" s="514"/>
      <c r="AG298" s="512"/>
      <c r="AH298" s="513"/>
      <c r="AI298" s="513"/>
      <c r="AJ298" s="513"/>
      <c r="AK298" s="513"/>
      <c r="AL298" s="513"/>
      <c r="AM298" s="514"/>
      <c r="AN298" s="512"/>
      <c r="AO298" s="513"/>
      <c r="AP298" s="513"/>
      <c r="AQ298" s="513"/>
      <c r="AR298" s="513"/>
      <c r="AS298" s="513"/>
      <c r="AT298" s="514"/>
      <c r="AU298" s="512"/>
      <c r="AV298" s="513"/>
      <c r="AW298" s="513"/>
      <c r="AX298" s="1295"/>
      <c r="AY298" s="1296"/>
      <c r="AZ298" s="1297"/>
      <c r="BA298" s="1298"/>
      <c r="BB298" s="1131"/>
      <c r="BC298" s="1090"/>
      <c r="BD298" s="1090"/>
      <c r="BE298" s="1090"/>
      <c r="BF298" s="1091"/>
    </row>
    <row r="299" spans="2:58" ht="20.25" customHeight="1" x14ac:dyDescent="0.3">
      <c r="B299" s="1176"/>
      <c r="C299" s="1181"/>
      <c r="D299" s="1182"/>
      <c r="E299" s="1183"/>
      <c r="F299" s="461"/>
      <c r="G299" s="1083"/>
      <c r="H299" s="1088"/>
      <c r="I299" s="1086"/>
      <c r="J299" s="1086"/>
      <c r="K299" s="1087"/>
      <c r="L299" s="1092"/>
      <c r="M299" s="1093"/>
      <c r="N299" s="1093"/>
      <c r="O299" s="1094"/>
      <c r="P299" s="1136" t="s">
        <v>216</v>
      </c>
      <c r="Q299" s="1137"/>
      <c r="R299" s="1138"/>
      <c r="S299" s="462" t="str">
        <f>IF(S298="","",VLOOKUP(S298,'シフト記号表（勤務時間帯）'!$C$6:$K$35,9,FALSE))</f>
        <v/>
      </c>
      <c r="T299" s="463" t="str">
        <f>IF(T298="","",VLOOKUP(T298,'シフト記号表（勤務時間帯）'!$C$6:$K$35,9,FALSE))</f>
        <v/>
      </c>
      <c r="U299" s="463" t="str">
        <f>IF(U298="","",VLOOKUP(U298,'シフト記号表（勤務時間帯）'!$C$6:$K$35,9,FALSE))</f>
        <v/>
      </c>
      <c r="V299" s="463" t="str">
        <f>IF(V298="","",VLOOKUP(V298,'シフト記号表（勤務時間帯）'!$C$6:$K$35,9,FALSE))</f>
        <v/>
      </c>
      <c r="W299" s="463" t="str">
        <f>IF(W298="","",VLOOKUP(W298,'シフト記号表（勤務時間帯）'!$C$6:$K$35,9,FALSE))</f>
        <v/>
      </c>
      <c r="X299" s="463" t="str">
        <f>IF(X298="","",VLOOKUP(X298,'シフト記号表（勤務時間帯）'!$C$6:$K$35,9,FALSE))</f>
        <v/>
      </c>
      <c r="Y299" s="464" t="str">
        <f>IF(Y298="","",VLOOKUP(Y298,'シフト記号表（勤務時間帯）'!$C$6:$K$35,9,FALSE))</f>
        <v/>
      </c>
      <c r="Z299" s="462" t="str">
        <f>IF(Z298="","",VLOOKUP(Z298,'シフト記号表（勤務時間帯）'!$C$6:$K$35,9,FALSE))</f>
        <v/>
      </c>
      <c r="AA299" s="463" t="str">
        <f>IF(AA298="","",VLOOKUP(AA298,'シフト記号表（勤務時間帯）'!$C$6:$K$35,9,FALSE))</f>
        <v/>
      </c>
      <c r="AB299" s="463" t="str">
        <f>IF(AB298="","",VLOOKUP(AB298,'シフト記号表（勤務時間帯）'!$C$6:$K$35,9,FALSE))</f>
        <v/>
      </c>
      <c r="AC299" s="463" t="str">
        <f>IF(AC298="","",VLOOKUP(AC298,'シフト記号表（勤務時間帯）'!$C$6:$K$35,9,FALSE))</f>
        <v/>
      </c>
      <c r="AD299" s="463" t="str">
        <f>IF(AD298="","",VLOOKUP(AD298,'シフト記号表（勤務時間帯）'!$C$6:$K$35,9,FALSE))</f>
        <v/>
      </c>
      <c r="AE299" s="463" t="str">
        <f>IF(AE298="","",VLOOKUP(AE298,'シフト記号表（勤務時間帯）'!$C$6:$K$35,9,FALSE))</f>
        <v/>
      </c>
      <c r="AF299" s="464" t="str">
        <f>IF(AF298="","",VLOOKUP(AF298,'シフト記号表（勤務時間帯）'!$C$6:$K$35,9,FALSE))</f>
        <v/>
      </c>
      <c r="AG299" s="462" t="str">
        <f>IF(AG298="","",VLOOKUP(AG298,'シフト記号表（勤務時間帯）'!$C$6:$K$35,9,FALSE))</f>
        <v/>
      </c>
      <c r="AH299" s="463" t="str">
        <f>IF(AH298="","",VLOOKUP(AH298,'シフト記号表（勤務時間帯）'!$C$6:$K$35,9,FALSE))</f>
        <v/>
      </c>
      <c r="AI299" s="463" t="str">
        <f>IF(AI298="","",VLOOKUP(AI298,'シフト記号表（勤務時間帯）'!$C$6:$K$35,9,FALSE))</f>
        <v/>
      </c>
      <c r="AJ299" s="463" t="str">
        <f>IF(AJ298="","",VLOOKUP(AJ298,'シフト記号表（勤務時間帯）'!$C$6:$K$35,9,FALSE))</f>
        <v/>
      </c>
      <c r="AK299" s="463" t="str">
        <f>IF(AK298="","",VLOOKUP(AK298,'シフト記号表（勤務時間帯）'!$C$6:$K$35,9,FALSE))</f>
        <v/>
      </c>
      <c r="AL299" s="463" t="str">
        <f>IF(AL298="","",VLOOKUP(AL298,'シフト記号表（勤務時間帯）'!$C$6:$K$35,9,FALSE))</f>
        <v/>
      </c>
      <c r="AM299" s="464" t="str">
        <f>IF(AM298="","",VLOOKUP(AM298,'シフト記号表（勤務時間帯）'!$C$6:$K$35,9,FALSE))</f>
        <v/>
      </c>
      <c r="AN299" s="462" t="str">
        <f>IF(AN298="","",VLOOKUP(AN298,'シフト記号表（勤務時間帯）'!$C$6:$K$35,9,FALSE))</f>
        <v/>
      </c>
      <c r="AO299" s="463" t="str">
        <f>IF(AO298="","",VLOOKUP(AO298,'シフト記号表（勤務時間帯）'!$C$6:$K$35,9,FALSE))</f>
        <v/>
      </c>
      <c r="AP299" s="463" t="str">
        <f>IF(AP298="","",VLOOKUP(AP298,'シフト記号表（勤務時間帯）'!$C$6:$K$35,9,FALSE))</f>
        <v/>
      </c>
      <c r="AQ299" s="463" t="str">
        <f>IF(AQ298="","",VLOOKUP(AQ298,'シフト記号表（勤務時間帯）'!$C$6:$K$35,9,FALSE))</f>
        <v/>
      </c>
      <c r="AR299" s="463" t="str">
        <f>IF(AR298="","",VLOOKUP(AR298,'シフト記号表（勤務時間帯）'!$C$6:$K$35,9,FALSE))</f>
        <v/>
      </c>
      <c r="AS299" s="463" t="str">
        <f>IF(AS298="","",VLOOKUP(AS298,'シフト記号表（勤務時間帯）'!$C$6:$K$35,9,FALSE))</f>
        <v/>
      </c>
      <c r="AT299" s="464" t="str">
        <f>IF(AT298="","",VLOOKUP(AT298,'シフト記号表（勤務時間帯）'!$C$6:$K$35,9,FALSE))</f>
        <v/>
      </c>
      <c r="AU299" s="462" t="str">
        <f>IF(AU298="","",VLOOKUP(AU298,'シフト記号表（勤務時間帯）'!$C$6:$K$35,9,FALSE))</f>
        <v/>
      </c>
      <c r="AV299" s="463" t="str">
        <f>IF(AV298="","",VLOOKUP(AV298,'シフト記号表（勤務時間帯）'!$C$6:$K$35,9,FALSE))</f>
        <v/>
      </c>
      <c r="AW299" s="463" t="str">
        <f>IF(AW298="","",VLOOKUP(AW298,'シフト記号表（勤務時間帯）'!$C$6:$K$35,9,FALSE))</f>
        <v/>
      </c>
      <c r="AX299" s="1139">
        <f>IF($BB$3="４週",SUM(S299:AT299),IF($BB$3="暦月",SUM(S299:AW299),""))</f>
        <v>0</v>
      </c>
      <c r="AY299" s="1140"/>
      <c r="AZ299" s="1141">
        <f>IF($BB$3="４週",AX299/4,IF($BB$3="暦月",'【標準様式1】勤務形態一覧（100名）'!AX299/('【標準様式1】勤務形態一覧（100名）'!$BB$8/7),""))</f>
        <v>0</v>
      </c>
      <c r="BA299" s="1142"/>
      <c r="BB299" s="1132"/>
      <c r="BC299" s="1093"/>
      <c r="BD299" s="1093"/>
      <c r="BE299" s="1093"/>
      <c r="BF299" s="1094"/>
    </row>
    <row r="300" spans="2:58" ht="20.25" customHeight="1" x14ac:dyDescent="0.3">
      <c r="B300" s="1176"/>
      <c r="C300" s="1184"/>
      <c r="D300" s="1185"/>
      <c r="E300" s="1186"/>
      <c r="F300" s="515">
        <f>C298</f>
        <v>0</v>
      </c>
      <c r="G300" s="1084"/>
      <c r="H300" s="1088"/>
      <c r="I300" s="1086"/>
      <c r="J300" s="1086"/>
      <c r="K300" s="1087"/>
      <c r="L300" s="1095"/>
      <c r="M300" s="1096"/>
      <c r="N300" s="1096"/>
      <c r="O300" s="1097"/>
      <c r="P300" s="1173" t="s">
        <v>217</v>
      </c>
      <c r="Q300" s="1174"/>
      <c r="R300" s="1175"/>
      <c r="S300" s="466" t="str">
        <f>IF(S298="","",VLOOKUP(S298,'シフト記号表（勤務時間帯）'!$C$6:$U$35,19,FALSE))</f>
        <v/>
      </c>
      <c r="T300" s="467" t="str">
        <f>IF(T298="","",VLOOKUP(T298,'シフト記号表（勤務時間帯）'!$C$6:$U$35,19,FALSE))</f>
        <v/>
      </c>
      <c r="U300" s="467" t="str">
        <f>IF(U298="","",VLOOKUP(U298,'シフト記号表（勤務時間帯）'!$C$6:$U$35,19,FALSE))</f>
        <v/>
      </c>
      <c r="V300" s="467" t="str">
        <f>IF(V298="","",VLOOKUP(V298,'シフト記号表（勤務時間帯）'!$C$6:$U$35,19,FALSE))</f>
        <v/>
      </c>
      <c r="W300" s="467" t="str">
        <f>IF(W298="","",VLOOKUP(W298,'シフト記号表（勤務時間帯）'!$C$6:$U$35,19,FALSE))</f>
        <v/>
      </c>
      <c r="X300" s="467" t="str">
        <f>IF(X298="","",VLOOKUP(X298,'シフト記号表（勤務時間帯）'!$C$6:$U$35,19,FALSE))</f>
        <v/>
      </c>
      <c r="Y300" s="468" t="str">
        <f>IF(Y298="","",VLOOKUP(Y298,'シフト記号表（勤務時間帯）'!$C$6:$U$35,19,FALSE))</f>
        <v/>
      </c>
      <c r="Z300" s="466" t="str">
        <f>IF(Z298="","",VLOOKUP(Z298,'シフト記号表（勤務時間帯）'!$C$6:$U$35,19,FALSE))</f>
        <v/>
      </c>
      <c r="AA300" s="467" t="str">
        <f>IF(AA298="","",VLOOKUP(AA298,'シフト記号表（勤務時間帯）'!$C$6:$U$35,19,FALSE))</f>
        <v/>
      </c>
      <c r="AB300" s="467" t="str">
        <f>IF(AB298="","",VLOOKUP(AB298,'シフト記号表（勤務時間帯）'!$C$6:$U$35,19,FALSE))</f>
        <v/>
      </c>
      <c r="AC300" s="467" t="str">
        <f>IF(AC298="","",VLOOKUP(AC298,'シフト記号表（勤務時間帯）'!$C$6:$U$35,19,FALSE))</f>
        <v/>
      </c>
      <c r="AD300" s="467" t="str">
        <f>IF(AD298="","",VLOOKUP(AD298,'シフト記号表（勤務時間帯）'!$C$6:$U$35,19,FALSE))</f>
        <v/>
      </c>
      <c r="AE300" s="467" t="str">
        <f>IF(AE298="","",VLOOKUP(AE298,'シフト記号表（勤務時間帯）'!$C$6:$U$35,19,FALSE))</f>
        <v/>
      </c>
      <c r="AF300" s="468" t="str">
        <f>IF(AF298="","",VLOOKUP(AF298,'シフト記号表（勤務時間帯）'!$C$6:$U$35,19,FALSE))</f>
        <v/>
      </c>
      <c r="AG300" s="466" t="str">
        <f>IF(AG298="","",VLOOKUP(AG298,'シフト記号表（勤務時間帯）'!$C$6:$U$35,19,FALSE))</f>
        <v/>
      </c>
      <c r="AH300" s="467" t="str">
        <f>IF(AH298="","",VLOOKUP(AH298,'シフト記号表（勤務時間帯）'!$C$6:$U$35,19,FALSE))</f>
        <v/>
      </c>
      <c r="AI300" s="467" t="str">
        <f>IF(AI298="","",VLOOKUP(AI298,'シフト記号表（勤務時間帯）'!$C$6:$U$35,19,FALSE))</f>
        <v/>
      </c>
      <c r="AJ300" s="467" t="str">
        <f>IF(AJ298="","",VLOOKUP(AJ298,'シフト記号表（勤務時間帯）'!$C$6:$U$35,19,FALSE))</f>
        <v/>
      </c>
      <c r="AK300" s="467" t="str">
        <f>IF(AK298="","",VLOOKUP(AK298,'シフト記号表（勤務時間帯）'!$C$6:$U$35,19,FALSE))</f>
        <v/>
      </c>
      <c r="AL300" s="467" t="str">
        <f>IF(AL298="","",VLOOKUP(AL298,'シフト記号表（勤務時間帯）'!$C$6:$U$35,19,FALSE))</f>
        <v/>
      </c>
      <c r="AM300" s="468" t="str">
        <f>IF(AM298="","",VLOOKUP(AM298,'シフト記号表（勤務時間帯）'!$C$6:$U$35,19,FALSE))</f>
        <v/>
      </c>
      <c r="AN300" s="466" t="str">
        <f>IF(AN298="","",VLOOKUP(AN298,'シフト記号表（勤務時間帯）'!$C$6:$U$35,19,FALSE))</f>
        <v/>
      </c>
      <c r="AO300" s="467" t="str">
        <f>IF(AO298="","",VLOOKUP(AO298,'シフト記号表（勤務時間帯）'!$C$6:$U$35,19,FALSE))</f>
        <v/>
      </c>
      <c r="AP300" s="467" t="str">
        <f>IF(AP298="","",VLOOKUP(AP298,'シフト記号表（勤務時間帯）'!$C$6:$U$35,19,FALSE))</f>
        <v/>
      </c>
      <c r="AQ300" s="467" t="str">
        <f>IF(AQ298="","",VLOOKUP(AQ298,'シフト記号表（勤務時間帯）'!$C$6:$U$35,19,FALSE))</f>
        <v/>
      </c>
      <c r="AR300" s="467" t="str">
        <f>IF(AR298="","",VLOOKUP(AR298,'シフト記号表（勤務時間帯）'!$C$6:$U$35,19,FALSE))</f>
        <v/>
      </c>
      <c r="AS300" s="467" t="str">
        <f>IF(AS298="","",VLOOKUP(AS298,'シフト記号表（勤務時間帯）'!$C$6:$U$35,19,FALSE))</f>
        <v/>
      </c>
      <c r="AT300" s="468" t="str">
        <f>IF(AT298="","",VLOOKUP(AT298,'シフト記号表（勤務時間帯）'!$C$6:$U$35,19,FALSE))</f>
        <v/>
      </c>
      <c r="AU300" s="466" t="str">
        <f>IF(AU298="","",VLOOKUP(AU298,'シフト記号表（勤務時間帯）'!$C$6:$U$35,19,FALSE))</f>
        <v/>
      </c>
      <c r="AV300" s="467" t="str">
        <f>IF(AV298="","",VLOOKUP(AV298,'シフト記号表（勤務時間帯）'!$C$6:$U$35,19,FALSE))</f>
        <v/>
      </c>
      <c r="AW300" s="467" t="str">
        <f>IF(AW298="","",VLOOKUP(AW298,'シフト記号表（勤務時間帯）'!$C$6:$U$35,19,FALSE))</f>
        <v/>
      </c>
      <c r="AX300" s="1146">
        <f>IF($BB$3="４週",SUM(S300:AT300),IF($BB$3="暦月",SUM(S300:AW300),""))</f>
        <v>0</v>
      </c>
      <c r="AY300" s="1147"/>
      <c r="AZ300" s="1148">
        <f>IF($BB$3="４週",AX300/4,IF($BB$3="暦月",'【標準様式1】勤務形態一覧（100名）'!AX300/('【標準様式1】勤務形態一覧（100名）'!$BB$8/7),""))</f>
        <v>0</v>
      </c>
      <c r="BA300" s="1149"/>
      <c r="BB300" s="1192"/>
      <c r="BC300" s="1096"/>
      <c r="BD300" s="1096"/>
      <c r="BE300" s="1096"/>
      <c r="BF300" s="1097"/>
    </row>
    <row r="301" spans="2:58" ht="20.25" customHeight="1" x14ac:dyDescent="0.3">
      <c r="B301" s="1176">
        <f>B298+1</f>
        <v>94</v>
      </c>
      <c r="C301" s="1178"/>
      <c r="D301" s="1179"/>
      <c r="E301" s="1180"/>
      <c r="F301" s="469"/>
      <c r="G301" s="1082"/>
      <c r="H301" s="1085"/>
      <c r="I301" s="1086"/>
      <c r="J301" s="1086"/>
      <c r="K301" s="1087"/>
      <c r="L301" s="1089"/>
      <c r="M301" s="1090"/>
      <c r="N301" s="1090"/>
      <c r="O301" s="1091"/>
      <c r="P301" s="1098" t="s">
        <v>215</v>
      </c>
      <c r="Q301" s="1099"/>
      <c r="R301" s="1100"/>
      <c r="S301" s="512"/>
      <c r="T301" s="513"/>
      <c r="U301" s="513"/>
      <c r="V301" s="513"/>
      <c r="W301" s="513"/>
      <c r="X301" s="513"/>
      <c r="Y301" s="514"/>
      <c r="Z301" s="512"/>
      <c r="AA301" s="513"/>
      <c r="AB301" s="513"/>
      <c r="AC301" s="513"/>
      <c r="AD301" s="513"/>
      <c r="AE301" s="513"/>
      <c r="AF301" s="514"/>
      <c r="AG301" s="512"/>
      <c r="AH301" s="513"/>
      <c r="AI301" s="513"/>
      <c r="AJ301" s="513"/>
      <c r="AK301" s="513"/>
      <c r="AL301" s="513"/>
      <c r="AM301" s="514"/>
      <c r="AN301" s="512"/>
      <c r="AO301" s="513"/>
      <c r="AP301" s="513"/>
      <c r="AQ301" s="513"/>
      <c r="AR301" s="513"/>
      <c r="AS301" s="513"/>
      <c r="AT301" s="514"/>
      <c r="AU301" s="512"/>
      <c r="AV301" s="513"/>
      <c r="AW301" s="513"/>
      <c r="AX301" s="1295"/>
      <c r="AY301" s="1296"/>
      <c r="AZ301" s="1297"/>
      <c r="BA301" s="1298"/>
      <c r="BB301" s="1131"/>
      <c r="BC301" s="1090"/>
      <c r="BD301" s="1090"/>
      <c r="BE301" s="1090"/>
      <c r="BF301" s="1091"/>
    </row>
    <row r="302" spans="2:58" ht="20.25" customHeight="1" x14ac:dyDescent="0.3">
      <c r="B302" s="1176"/>
      <c r="C302" s="1181"/>
      <c r="D302" s="1182"/>
      <c r="E302" s="1183"/>
      <c r="F302" s="461"/>
      <c r="G302" s="1083"/>
      <c r="H302" s="1088"/>
      <c r="I302" s="1086"/>
      <c r="J302" s="1086"/>
      <c r="K302" s="1087"/>
      <c r="L302" s="1092"/>
      <c r="M302" s="1093"/>
      <c r="N302" s="1093"/>
      <c r="O302" s="1094"/>
      <c r="P302" s="1136" t="s">
        <v>216</v>
      </c>
      <c r="Q302" s="1137"/>
      <c r="R302" s="1138"/>
      <c r="S302" s="462" t="str">
        <f>IF(S301="","",VLOOKUP(S301,'シフト記号表（勤務時間帯）'!$C$6:$K$35,9,FALSE))</f>
        <v/>
      </c>
      <c r="T302" s="463" t="str">
        <f>IF(T301="","",VLOOKUP(T301,'シフト記号表（勤務時間帯）'!$C$6:$K$35,9,FALSE))</f>
        <v/>
      </c>
      <c r="U302" s="463" t="str">
        <f>IF(U301="","",VLOOKUP(U301,'シフト記号表（勤務時間帯）'!$C$6:$K$35,9,FALSE))</f>
        <v/>
      </c>
      <c r="V302" s="463" t="str">
        <f>IF(V301="","",VLOOKUP(V301,'シフト記号表（勤務時間帯）'!$C$6:$K$35,9,FALSE))</f>
        <v/>
      </c>
      <c r="W302" s="463" t="str">
        <f>IF(W301="","",VLOOKUP(W301,'シフト記号表（勤務時間帯）'!$C$6:$K$35,9,FALSE))</f>
        <v/>
      </c>
      <c r="X302" s="463" t="str">
        <f>IF(X301="","",VLOOKUP(X301,'シフト記号表（勤務時間帯）'!$C$6:$K$35,9,FALSE))</f>
        <v/>
      </c>
      <c r="Y302" s="464" t="str">
        <f>IF(Y301="","",VLOOKUP(Y301,'シフト記号表（勤務時間帯）'!$C$6:$K$35,9,FALSE))</f>
        <v/>
      </c>
      <c r="Z302" s="462" t="str">
        <f>IF(Z301="","",VLOOKUP(Z301,'シフト記号表（勤務時間帯）'!$C$6:$K$35,9,FALSE))</f>
        <v/>
      </c>
      <c r="AA302" s="463" t="str">
        <f>IF(AA301="","",VLOOKUP(AA301,'シフト記号表（勤務時間帯）'!$C$6:$K$35,9,FALSE))</f>
        <v/>
      </c>
      <c r="AB302" s="463" t="str">
        <f>IF(AB301="","",VLOOKUP(AB301,'シフト記号表（勤務時間帯）'!$C$6:$K$35,9,FALSE))</f>
        <v/>
      </c>
      <c r="AC302" s="463" t="str">
        <f>IF(AC301="","",VLOOKUP(AC301,'シフト記号表（勤務時間帯）'!$C$6:$K$35,9,FALSE))</f>
        <v/>
      </c>
      <c r="AD302" s="463" t="str">
        <f>IF(AD301="","",VLOOKUP(AD301,'シフト記号表（勤務時間帯）'!$C$6:$K$35,9,FALSE))</f>
        <v/>
      </c>
      <c r="AE302" s="463" t="str">
        <f>IF(AE301="","",VLOOKUP(AE301,'シフト記号表（勤務時間帯）'!$C$6:$K$35,9,FALSE))</f>
        <v/>
      </c>
      <c r="AF302" s="464" t="str">
        <f>IF(AF301="","",VLOOKUP(AF301,'シフト記号表（勤務時間帯）'!$C$6:$K$35,9,FALSE))</f>
        <v/>
      </c>
      <c r="AG302" s="462" t="str">
        <f>IF(AG301="","",VLOOKUP(AG301,'シフト記号表（勤務時間帯）'!$C$6:$K$35,9,FALSE))</f>
        <v/>
      </c>
      <c r="AH302" s="463" t="str">
        <f>IF(AH301="","",VLOOKUP(AH301,'シフト記号表（勤務時間帯）'!$C$6:$K$35,9,FALSE))</f>
        <v/>
      </c>
      <c r="AI302" s="463" t="str">
        <f>IF(AI301="","",VLOOKUP(AI301,'シフト記号表（勤務時間帯）'!$C$6:$K$35,9,FALSE))</f>
        <v/>
      </c>
      <c r="AJ302" s="463" t="str">
        <f>IF(AJ301="","",VLOOKUP(AJ301,'シフト記号表（勤務時間帯）'!$C$6:$K$35,9,FALSE))</f>
        <v/>
      </c>
      <c r="AK302" s="463" t="str">
        <f>IF(AK301="","",VLOOKUP(AK301,'シフト記号表（勤務時間帯）'!$C$6:$K$35,9,FALSE))</f>
        <v/>
      </c>
      <c r="AL302" s="463" t="str">
        <f>IF(AL301="","",VLOOKUP(AL301,'シフト記号表（勤務時間帯）'!$C$6:$K$35,9,FALSE))</f>
        <v/>
      </c>
      <c r="AM302" s="464" t="str">
        <f>IF(AM301="","",VLOOKUP(AM301,'シフト記号表（勤務時間帯）'!$C$6:$K$35,9,FALSE))</f>
        <v/>
      </c>
      <c r="AN302" s="462" t="str">
        <f>IF(AN301="","",VLOOKUP(AN301,'シフト記号表（勤務時間帯）'!$C$6:$K$35,9,FALSE))</f>
        <v/>
      </c>
      <c r="AO302" s="463" t="str">
        <f>IF(AO301="","",VLOOKUP(AO301,'シフト記号表（勤務時間帯）'!$C$6:$K$35,9,FALSE))</f>
        <v/>
      </c>
      <c r="AP302" s="463" t="str">
        <f>IF(AP301="","",VLOOKUP(AP301,'シフト記号表（勤務時間帯）'!$C$6:$K$35,9,FALSE))</f>
        <v/>
      </c>
      <c r="AQ302" s="463" t="str">
        <f>IF(AQ301="","",VLOOKUP(AQ301,'シフト記号表（勤務時間帯）'!$C$6:$K$35,9,FALSE))</f>
        <v/>
      </c>
      <c r="AR302" s="463" t="str">
        <f>IF(AR301="","",VLOOKUP(AR301,'シフト記号表（勤務時間帯）'!$C$6:$K$35,9,FALSE))</f>
        <v/>
      </c>
      <c r="AS302" s="463" t="str">
        <f>IF(AS301="","",VLOOKUP(AS301,'シフト記号表（勤務時間帯）'!$C$6:$K$35,9,FALSE))</f>
        <v/>
      </c>
      <c r="AT302" s="464" t="str">
        <f>IF(AT301="","",VLOOKUP(AT301,'シフト記号表（勤務時間帯）'!$C$6:$K$35,9,FALSE))</f>
        <v/>
      </c>
      <c r="AU302" s="462" t="str">
        <f>IF(AU301="","",VLOOKUP(AU301,'シフト記号表（勤務時間帯）'!$C$6:$K$35,9,FALSE))</f>
        <v/>
      </c>
      <c r="AV302" s="463" t="str">
        <f>IF(AV301="","",VLOOKUP(AV301,'シフト記号表（勤務時間帯）'!$C$6:$K$35,9,FALSE))</f>
        <v/>
      </c>
      <c r="AW302" s="463" t="str">
        <f>IF(AW301="","",VLOOKUP(AW301,'シフト記号表（勤務時間帯）'!$C$6:$K$35,9,FALSE))</f>
        <v/>
      </c>
      <c r="AX302" s="1139">
        <f>IF($BB$3="４週",SUM(S302:AT302),IF($BB$3="暦月",SUM(S302:AW302),""))</f>
        <v>0</v>
      </c>
      <c r="AY302" s="1140"/>
      <c r="AZ302" s="1141">
        <f>IF($BB$3="４週",AX302/4,IF($BB$3="暦月",'【標準様式1】勤務形態一覧（100名）'!AX302/('【標準様式1】勤務形態一覧（100名）'!$BB$8/7),""))</f>
        <v>0</v>
      </c>
      <c r="BA302" s="1142"/>
      <c r="BB302" s="1132"/>
      <c r="BC302" s="1093"/>
      <c r="BD302" s="1093"/>
      <c r="BE302" s="1093"/>
      <c r="BF302" s="1094"/>
    </row>
    <row r="303" spans="2:58" ht="20.25" customHeight="1" x14ac:dyDescent="0.3">
      <c r="B303" s="1176"/>
      <c r="C303" s="1184"/>
      <c r="D303" s="1185"/>
      <c r="E303" s="1186"/>
      <c r="F303" s="515">
        <f>C301</f>
        <v>0</v>
      </c>
      <c r="G303" s="1084"/>
      <c r="H303" s="1088"/>
      <c r="I303" s="1086"/>
      <c r="J303" s="1086"/>
      <c r="K303" s="1087"/>
      <c r="L303" s="1095"/>
      <c r="M303" s="1096"/>
      <c r="N303" s="1096"/>
      <c r="O303" s="1097"/>
      <c r="P303" s="1173" t="s">
        <v>217</v>
      </c>
      <c r="Q303" s="1174"/>
      <c r="R303" s="1175"/>
      <c r="S303" s="466" t="str">
        <f>IF(S301="","",VLOOKUP(S301,'シフト記号表（勤務時間帯）'!$C$6:$U$35,19,FALSE))</f>
        <v/>
      </c>
      <c r="T303" s="467" t="str">
        <f>IF(T301="","",VLOOKUP(T301,'シフト記号表（勤務時間帯）'!$C$6:$U$35,19,FALSE))</f>
        <v/>
      </c>
      <c r="U303" s="467" t="str">
        <f>IF(U301="","",VLOOKUP(U301,'シフト記号表（勤務時間帯）'!$C$6:$U$35,19,FALSE))</f>
        <v/>
      </c>
      <c r="V303" s="467" t="str">
        <f>IF(V301="","",VLOOKUP(V301,'シフト記号表（勤務時間帯）'!$C$6:$U$35,19,FALSE))</f>
        <v/>
      </c>
      <c r="W303" s="467" t="str">
        <f>IF(W301="","",VLOOKUP(W301,'シフト記号表（勤務時間帯）'!$C$6:$U$35,19,FALSE))</f>
        <v/>
      </c>
      <c r="X303" s="467" t="str">
        <f>IF(X301="","",VLOOKUP(X301,'シフト記号表（勤務時間帯）'!$C$6:$U$35,19,FALSE))</f>
        <v/>
      </c>
      <c r="Y303" s="468" t="str">
        <f>IF(Y301="","",VLOOKUP(Y301,'シフト記号表（勤務時間帯）'!$C$6:$U$35,19,FALSE))</f>
        <v/>
      </c>
      <c r="Z303" s="466" t="str">
        <f>IF(Z301="","",VLOOKUP(Z301,'シフト記号表（勤務時間帯）'!$C$6:$U$35,19,FALSE))</f>
        <v/>
      </c>
      <c r="AA303" s="467" t="str">
        <f>IF(AA301="","",VLOOKUP(AA301,'シフト記号表（勤務時間帯）'!$C$6:$U$35,19,FALSE))</f>
        <v/>
      </c>
      <c r="AB303" s="467" t="str">
        <f>IF(AB301="","",VLOOKUP(AB301,'シフト記号表（勤務時間帯）'!$C$6:$U$35,19,FALSE))</f>
        <v/>
      </c>
      <c r="AC303" s="467" t="str">
        <f>IF(AC301="","",VLOOKUP(AC301,'シフト記号表（勤務時間帯）'!$C$6:$U$35,19,FALSE))</f>
        <v/>
      </c>
      <c r="AD303" s="467" t="str">
        <f>IF(AD301="","",VLOOKUP(AD301,'シフト記号表（勤務時間帯）'!$C$6:$U$35,19,FALSE))</f>
        <v/>
      </c>
      <c r="AE303" s="467" t="str">
        <f>IF(AE301="","",VLOOKUP(AE301,'シフト記号表（勤務時間帯）'!$C$6:$U$35,19,FALSE))</f>
        <v/>
      </c>
      <c r="AF303" s="468" t="str">
        <f>IF(AF301="","",VLOOKUP(AF301,'シフト記号表（勤務時間帯）'!$C$6:$U$35,19,FALSE))</f>
        <v/>
      </c>
      <c r="AG303" s="466" t="str">
        <f>IF(AG301="","",VLOOKUP(AG301,'シフト記号表（勤務時間帯）'!$C$6:$U$35,19,FALSE))</f>
        <v/>
      </c>
      <c r="AH303" s="467" t="str">
        <f>IF(AH301="","",VLOOKUP(AH301,'シフト記号表（勤務時間帯）'!$C$6:$U$35,19,FALSE))</f>
        <v/>
      </c>
      <c r="AI303" s="467" t="str">
        <f>IF(AI301="","",VLOOKUP(AI301,'シフト記号表（勤務時間帯）'!$C$6:$U$35,19,FALSE))</f>
        <v/>
      </c>
      <c r="AJ303" s="467" t="str">
        <f>IF(AJ301="","",VLOOKUP(AJ301,'シフト記号表（勤務時間帯）'!$C$6:$U$35,19,FALSE))</f>
        <v/>
      </c>
      <c r="AK303" s="467" t="str">
        <f>IF(AK301="","",VLOOKUP(AK301,'シフト記号表（勤務時間帯）'!$C$6:$U$35,19,FALSE))</f>
        <v/>
      </c>
      <c r="AL303" s="467" t="str">
        <f>IF(AL301="","",VLOOKUP(AL301,'シフト記号表（勤務時間帯）'!$C$6:$U$35,19,FALSE))</f>
        <v/>
      </c>
      <c r="AM303" s="468" t="str">
        <f>IF(AM301="","",VLOOKUP(AM301,'シフト記号表（勤務時間帯）'!$C$6:$U$35,19,FALSE))</f>
        <v/>
      </c>
      <c r="AN303" s="466" t="str">
        <f>IF(AN301="","",VLOOKUP(AN301,'シフト記号表（勤務時間帯）'!$C$6:$U$35,19,FALSE))</f>
        <v/>
      </c>
      <c r="AO303" s="467" t="str">
        <f>IF(AO301="","",VLOOKUP(AO301,'シフト記号表（勤務時間帯）'!$C$6:$U$35,19,FALSE))</f>
        <v/>
      </c>
      <c r="AP303" s="467" t="str">
        <f>IF(AP301="","",VLOOKUP(AP301,'シフト記号表（勤務時間帯）'!$C$6:$U$35,19,FALSE))</f>
        <v/>
      </c>
      <c r="AQ303" s="467" t="str">
        <f>IF(AQ301="","",VLOOKUP(AQ301,'シフト記号表（勤務時間帯）'!$C$6:$U$35,19,FALSE))</f>
        <v/>
      </c>
      <c r="AR303" s="467" t="str">
        <f>IF(AR301="","",VLOOKUP(AR301,'シフト記号表（勤務時間帯）'!$C$6:$U$35,19,FALSE))</f>
        <v/>
      </c>
      <c r="AS303" s="467" t="str">
        <f>IF(AS301="","",VLOOKUP(AS301,'シフト記号表（勤務時間帯）'!$C$6:$U$35,19,FALSE))</f>
        <v/>
      </c>
      <c r="AT303" s="468" t="str">
        <f>IF(AT301="","",VLOOKUP(AT301,'シフト記号表（勤務時間帯）'!$C$6:$U$35,19,FALSE))</f>
        <v/>
      </c>
      <c r="AU303" s="466" t="str">
        <f>IF(AU301="","",VLOOKUP(AU301,'シフト記号表（勤務時間帯）'!$C$6:$U$35,19,FALSE))</f>
        <v/>
      </c>
      <c r="AV303" s="467" t="str">
        <f>IF(AV301="","",VLOOKUP(AV301,'シフト記号表（勤務時間帯）'!$C$6:$U$35,19,FALSE))</f>
        <v/>
      </c>
      <c r="AW303" s="467" t="str">
        <f>IF(AW301="","",VLOOKUP(AW301,'シフト記号表（勤務時間帯）'!$C$6:$U$35,19,FALSE))</f>
        <v/>
      </c>
      <c r="AX303" s="1146">
        <f>IF($BB$3="４週",SUM(S303:AT303),IF($BB$3="暦月",SUM(S303:AW303),""))</f>
        <v>0</v>
      </c>
      <c r="AY303" s="1147"/>
      <c r="AZ303" s="1148">
        <f>IF($BB$3="４週",AX303/4,IF($BB$3="暦月",'【標準様式1】勤務形態一覧（100名）'!AX303/('【標準様式1】勤務形態一覧（100名）'!$BB$8/7),""))</f>
        <v>0</v>
      </c>
      <c r="BA303" s="1149"/>
      <c r="BB303" s="1192"/>
      <c r="BC303" s="1096"/>
      <c r="BD303" s="1096"/>
      <c r="BE303" s="1096"/>
      <c r="BF303" s="1097"/>
    </row>
    <row r="304" spans="2:58" ht="20.25" customHeight="1" x14ac:dyDescent="0.3">
      <c r="B304" s="1176">
        <f>B301+1</f>
        <v>95</v>
      </c>
      <c r="C304" s="1178"/>
      <c r="D304" s="1179"/>
      <c r="E304" s="1180"/>
      <c r="F304" s="469"/>
      <c r="G304" s="1082"/>
      <c r="H304" s="1085"/>
      <c r="I304" s="1086"/>
      <c r="J304" s="1086"/>
      <c r="K304" s="1087"/>
      <c r="L304" s="1089"/>
      <c r="M304" s="1090"/>
      <c r="N304" s="1090"/>
      <c r="O304" s="1091"/>
      <c r="P304" s="1098" t="s">
        <v>215</v>
      </c>
      <c r="Q304" s="1099"/>
      <c r="R304" s="1100"/>
      <c r="S304" s="512"/>
      <c r="T304" s="513"/>
      <c r="U304" s="513"/>
      <c r="V304" s="513"/>
      <c r="W304" s="513"/>
      <c r="X304" s="513"/>
      <c r="Y304" s="514"/>
      <c r="Z304" s="512"/>
      <c r="AA304" s="513"/>
      <c r="AB304" s="513"/>
      <c r="AC304" s="513"/>
      <c r="AD304" s="513"/>
      <c r="AE304" s="513"/>
      <c r="AF304" s="514"/>
      <c r="AG304" s="512"/>
      <c r="AH304" s="513"/>
      <c r="AI304" s="513"/>
      <c r="AJ304" s="513"/>
      <c r="AK304" s="513"/>
      <c r="AL304" s="513"/>
      <c r="AM304" s="514"/>
      <c r="AN304" s="512"/>
      <c r="AO304" s="513"/>
      <c r="AP304" s="513"/>
      <c r="AQ304" s="513"/>
      <c r="AR304" s="513"/>
      <c r="AS304" s="513"/>
      <c r="AT304" s="514"/>
      <c r="AU304" s="512"/>
      <c r="AV304" s="513"/>
      <c r="AW304" s="513"/>
      <c r="AX304" s="1295"/>
      <c r="AY304" s="1296"/>
      <c r="AZ304" s="1297"/>
      <c r="BA304" s="1298"/>
      <c r="BB304" s="1131"/>
      <c r="BC304" s="1090"/>
      <c r="BD304" s="1090"/>
      <c r="BE304" s="1090"/>
      <c r="BF304" s="1091"/>
    </row>
    <row r="305" spans="2:58" ht="20.25" customHeight="1" x14ac:dyDescent="0.3">
      <c r="B305" s="1176"/>
      <c r="C305" s="1181"/>
      <c r="D305" s="1182"/>
      <c r="E305" s="1183"/>
      <c r="F305" s="461"/>
      <c r="G305" s="1083"/>
      <c r="H305" s="1088"/>
      <c r="I305" s="1086"/>
      <c r="J305" s="1086"/>
      <c r="K305" s="1087"/>
      <c r="L305" s="1092"/>
      <c r="M305" s="1093"/>
      <c r="N305" s="1093"/>
      <c r="O305" s="1094"/>
      <c r="P305" s="1136" t="s">
        <v>216</v>
      </c>
      <c r="Q305" s="1137"/>
      <c r="R305" s="1138"/>
      <c r="S305" s="462" t="str">
        <f>IF(S304="","",VLOOKUP(S304,'シフト記号表（勤務時間帯）'!$C$6:$K$35,9,FALSE))</f>
        <v/>
      </c>
      <c r="T305" s="463" t="str">
        <f>IF(T304="","",VLOOKUP(T304,'シフト記号表（勤務時間帯）'!$C$6:$K$35,9,FALSE))</f>
        <v/>
      </c>
      <c r="U305" s="463" t="str">
        <f>IF(U304="","",VLOOKUP(U304,'シフト記号表（勤務時間帯）'!$C$6:$K$35,9,FALSE))</f>
        <v/>
      </c>
      <c r="V305" s="463" t="str">
        <f>IF(V304="","",VLOOKUP(V304,'シフト記号表（勤務時間帯）'!$C$6:$K$35,9,FALSE))</f>
        <v/>
      </c>
      <c r="W305" s="463" t="str">
        <f>IF(W304="","",VLOOKUP(W304,'シフト記号表（勤務時間帯）'!$C$6:$K$35,9,FALSE))</f>
        <v/>
      </c>
      <c r="X305" s="463" t="str">
        <f>IF(X304="","",VLOOKUP(X304,'シフト記号表（勤務時間帯）'!$C$6:$K$35,9,FALSE))</f>
        <v/>
      </c>
      <c r="Y305" s="464" t="str">
        <f>IF(Y304="","",VLOOKUP(Y304,'シフト記号表（勤務時間帯）'!$C$6:$K$35,9,FALSE))</f>
        <v/>
      </c>
      <c r="Z305" s="462" t="str">
        <f>IF(Z304="","",VLOOKUP(Z304,'シフト記号表（勤務時間帯）'!$C$6:$K$35,9,FALSE))</f>
        <v/>
      </c>
      <c r="AA305" s="463" t="str">
        <f>IF(AA304="","",VLOOKUP(AA304,'シフト記号表（勤務時間帯）'!$C$6:$K$35,9,FALSE))</f>
        <v/>
      </c>
      <c r="AB305" s="463" t="str">
        <f>IF(AB304="","",VLOOKUP(AB304,'シフト記号表（勤務時間帯）'!$C$6:$K$35,9,FALSE))</f>
        <v/>
      </c>
      <c r="AC305" s="463" t="str">
        <f>IF(AC304="","",VLOOKUP(AC304,'シフト記号表（勤務時間帯）'!$C$6:$K$35,9,FALSE))</f>
        <v/>
      </c>
      <c r="AD305" s="463" t="str">
        <f>IF(AD304="","",VLOOKUP(AD304,'シフト記号表（勤務時間帯）'!$C$6:$K$35,9,FALSE))</f>
        <v/>
      </c>
      <c r="AE305" s="463" t="str">
        <f>IF(AE304="","",VLOOKUP(AE304,'シフト記号表（勤務時間帯）'!$C$6:$K$35,9,FALSE))</f>
        <v/>
      </c>
      <c r="AF305" s="464" t="str">
        <f>IF(AF304="","",VLOOKUP(AF304,'シフト記号表（勤務時間帯）'!$C$6:$K$35,9,FALSE))</f>
        <v/>
      </c>
      <c r="AG305" s="462" t="str">
        <f>IF(AG304="","",VLOOKUP(AG304,'シフト記号表（勤務時間帯）'!$C$6:$K$35,9,FALSE))</f>
        <v/>
      </c>
      <c r="AH305" s="463" t="str">
        <f>IF(AH304="","",VLOOKUP(AH304,'シフト記号表（勤務時間帯）'!$C$6:$K$35,9,FALSE))</f>
        <v/>
      </c>
      <c r="AI305" s="463" t="str">
        <f>IF(AI304="","",VLOOKUP(AI304,'シフト記号表（勤務時間帯）'!$C$6:$K$35,9,FALSE))</f>
        <v/>
      </c>
      <c r="AJ305" s="463" t="str">
        <f>IF(AJ304="","",VLOOKUP(AJ304,'シフト記号表（勤務時間帯）'!$C$6:$K$35,9,FALSE))</f>
        <v/>
      </c>
      <c r="AK305" s="463" t="str">
        <f>IF(AK304="","",VLOOKUP(AK304,'シフト記号表（勤務時間帯）'!$C$6:$K$35,9,FALSE))</f>
        <v/>
      </c>
      <c r="AL305" s="463" t="str">
        <f>IF(AL304="","",VLOOKUP(AL304,'シフト記号表（勤務時間帯）'!$C$6:$K$35,9,FALSE))</f>
        <v/>
      </c>
      <c r="AM305" s="464" t="str">
        <f>IF(AM304="","",VLOOKUP(AM304,'シフト記号表（勤務時間帯）'!$C$6:$K$35,9,FALSE))</f>
        <v/>
      </c>
      <c r="AN305" s="462" t="str">
        <f>IF(AN304="","",VLOOKUP(AN304,'シフト記号表（勤務時間帯）'!$C$6:$K$35,9,FALSE))</f>
        <v/>
      </c>
      <c r="AO305" s="463" t="str">
        <f>IF(AO304="","",VLOOKUP(AO304,'シフト記号表（勤務時間帯）'!$C$6:$K$35,9,FALSE))</f>
        <v/>
      </c>
      <c r="AP305" s="463" t="str">
        <f>IF(AP304="","",VLOOKUP(AP304,'シフト記号表（勤務時間帯）'!$C$6:$K$35,9,FALSE))</f>
        <v/>
      </c>
      <c r="AQ305" s="463" t="str">
        <f>IF(AQ304="","",VLOOKUP(AQ304,'シフト記号表（勤務時間帯）'!$C$6:$K$35,9,FALSE))</f>
        <v/>
      </c>
      <c r="AR305" s="463" t="str">
        <f>IF(AR304="","",VLOOKUP(AR304,'シフト記号表（勤務時間帯）'!$C$6:$K$35,9,FALSE))</f>
        <v/>
      </c>
      <c r="AS305" s="463" t="str">
        <f>IF(AS304="","",VLOOKUP(AS304,'シフト記号表（勤務時間帯）'!$C$6:$K$35,9,FALSE))</f>
        <v/>
      </c>
      <c r="AT305" s="464" t="str">
        <f>IF(AT304="","",VLOOKUP(AT304,'シフト記号表（勤務時間帯）'!$C$6:$K$35,9,FALSE))</f>
        <v/>
      </c>
      <c r="AU305" s="462" t="str">
        <f>IF(AU304="","",VLOOKUP(AU304,'シフト記号表（勤務時間帯）'!$C$6:$K$35,9,FALSE))</f>
        <v/>
      </c>
      <c r="AV305" s="463" t="str">
        <f>IF(AV304="","",VLOOKUP(AV304,'シフト記号表（勤務時間帯）'!$C$6:$K$35,9,FALSE))</f>
        <v/>
      </c>
      <c r="AW305" s="463" t="str">
        <f>IF(AW304="","",VLOOKUP(AW304,'シフト記号表（勤務時間帯）'!$C$6:$K$35,9,FALSE))</f>
        <v/>
      </c>
      <c r="AX305" s="1139">
        <f>IF($BB$3="４週",SUM(S305:AT305),IF($BB$3="暦月",SUM(S305:AW305),""))</f>
        <v>0</v>
      </c>
      <c r="AY305" s="1140"/>
      <c r="AZ305" s="1141">
        <f>IF($BB$3="４週",AX305/4,IF($BB$3="暦月",'【標準様式1】勤務形態一覧（100名）'!AX305/('【標準様式1】勤務形態一覧（100名）'!$BB$8/7),""))</f>
        <v>0</v>
      </c>
      <c r="BA305" s="1142"/>
      <c r="BB305" s="1132"/>
      <c r="BC305" s="1093"/>
      <c r="BD305" s="1093"/>
      <c r="BE305" s="1093"/>
      <c r="BF305" s="1094"/>
    </row>
    <row r="306" spans="2:58" ht="20.25" customHeight="1" x14ac:dyDescent="0.3">
      <c r="B306" s="1176"/>
      <c r="C306" s="1184"/>
      <c r="D306" s="1185"/>
      <c r="E306" s="1186"/>
      <c r="F306" s="515">
        <f>C304</f>
        <v>0</v>
      </c>
      <c r="G306" s="1084"/>
      <c r="H306" s="1088"/>
      <c r="I306" s="1086"/>
      <c r="J306" s="1086"/>
      <c r="K306" s="1087"/>
      <c r="L306" s="1095"/>
      <c r="M306" s="1096"/>
      <c r="N306" s="1096"/>
      <c r="O306" s="1097"/>
      <c r="P306" s="1173" t="s">
        <v>217</v>
      </c>
      <c r="Q306" s="1174"/>
      <c r="R306" s="1175"/>
      <c r="S306" s="466" t="str">
        <f>IF(S304="","",VLOOKUP(S304,'シフト記号表（勤務時間帯）'!$C$6:$U$35,19,FALSE))</f>
        <v/>
      </c>
      <c r="T306" s="467" t="str">
        <f>IF(T304="","",VLOOKUP(T304,'シフト記号表（勤務時間帯）'!$C$6:$U$35,19,FALSE))</f>
        <v/>
      </c>
      <c r="U306" s="467" t="str">
        <f>IF(U304="","",VLOOKUP(U304,'シフト記号表（勤務時間帯）'!$C$6:$U$35,19,FALSE))</f>
        <v/>
      </c>
      <c r="V306" s="467" t="str">
        <f>IF(V304="","",VLOOKUP(V304,'シフト記号表（勤務時間帯）'!$C$6:$U$35,19,FALSE))</f>
        <v/>
      </c>
      <c r="W306" s="467" t="str">
        <f>IF(W304="","",VLOOKUP(W304,'シフト記号表（勤務時間帯）'!$C$6:$U$35,19,FALSE))</f>
        <v/>
      </c>
      <c r="X306" s="467" t="str">
        <f>IF(X304="","",VLOOKUP(X304,'シフト記号表（勤務時間帯）'!$C$6:$U$35,19,FALSE))</f>
        <v/>
      </c>
      <c r="Y306" s="468" t="str">
        <f>IF(Y304="","",VLOOKUP(Y304,'シフト記号表（勤務時間帯）'!$C$6:$U$35,19,FALSE))</f>
        <v/>
      </c>
      <c r="Z306" s="466" t="str">
        <f>IF(Z304="","",VLOOKUP(Z304,'シフト記号表（勤務時間帯）'!$C$6:$U$35,19,FALSE))</f>
        <v/>
      </c>
      <c r="AA306" s="467" t="str">
        <f>IF(AA304="","",VLOOKUP(AA304,'シフト記号表（勤務時間帯）'!$C$6:$U$35,19,FALSE))</f>
        <v/>
      </c>
      <c r="AB306" s="467" t="str">
        <f>IF(AB304="","",VLOOKUP(AB304,'シフト記号表（勤務時間帯）'!$C$6:$U$35,19,FALSE))</f>
        <v/>
      </c>
      <c r="AC306" s="467" t="str">
        <f>IF(AC304="","",VLOOKUP(AC304,'シフト記号表（勤務時間帯）'!$C$6:$U$35,19,FALSE))</f>
        <v/>
      </c>
      <c r="AD306" s="467" t="str">
        <f>IF(AD304="","",VLOOKUP(AD304,'シフト記号表（勤務時間帯）'!$C$6:$U$35,19,FALSE))</f>
        <v/>
      </c>
      <c r="AE306" s="467" t="str">
        <f>IF(AE304="","",VLOOKUP(AE304,'シフト記号表（勤務時間帯）'!$C$6:$U$35,19,FALSE))</f>
        <v/>
      </c>
      <c r="AF306" s="468" t="str">
        <f>IF(AF304="","",VLOOKUP(AF304,'シフト記号表（勤務時間帯）'!$C$6:$U$35,19,FALSE))</f>
        <v/>
      </c>
      <c r="AG306" s="466" t="str">
        <f>IF(AG304="","",VLOOKUP(AG304,'シフト記号表（勤務時間帯）'!$C$6:$U$35,19,FALSE))</f>
        <v/>
      </c>
      <c r="AH306" s="467" t="str">
        <f>IF(AH304="","",VLOOKUP(AH304,'シフト記号表（勤務時間帯）'!$C$6:$U$35,19,FALSE))</f>
        <v/>
      </c>
      <c r="AI306" s="467" t="str">
        <f>IF(AI304="","",VLOOKUP(AI304,'シフト記号表（勤務時間帯）'!$C$6:$U$35,19,FALSE))</f>
        <v/>
      </c>
      <c r="AJ306" s="467" t="str">
        <f>IF(AJ304="","",VLOOKUP(AJ304,'シフト記号表（勤務時間帯）'!$C$6:$U$35,19,FALSE))</f>
        <v/>
      </c>
      <c r="AK306" s="467" t="str">
        <f>IF(AK304="","",VLOOKUP(AK304,'シフト記号表（勤務時間帯）'!$C$6:$U$35,19,FALSE))</f>
        <v/>
      </c>
      <c r="AL306" s="467" t="str">
        <f>IF(AL304="","",VLOOKUP(AL304,'シフト記号表（勤務時間帯）'!$C$6:$U$35,19,FALSE))</f>
        <v/>
      </c>
      <c r="AM306" s="468" t="str">
        <f>IF(AM304="","",VLOOKUP(AM304,'シフト記号表（勤務時間帯）'!$C$6:$U$35,19,FALSE))</f>
        <v/>
      </c>
      <c r="AN306" s="466" t="str">
        <f>IF(AN304="","",VLOOKUP(AN304,'シフト記号表（勤務時間帯）'!$C$6:$U$35,19,FALSE))</f>
        <v/>
      </c>
      <c r="AO306" s="467" t="str">
        <f>IF(AO304="","",VLOOKUP(AO304,'シフト記号表（勤務時間帯）'!$C$6:$U$35,19,FALSE))</f>
        <v/>
      </c>
      <c r="AP306" s="467" t="str">
        <f>IF(AP304="","",VLOOKUP(AP304,'シフト記号表（勤務時間帯）'!$C$6:$U$35,19,FALSE))</f>
        <v/>
      </c>
      <c r="AQ306" s="467" t="str">
        <f>IF(AQ304="","",VLOOKUP(AQ304,'シフト記号表（勤務時間帯）'!$C$6:$U$35,19,FALSE))</f>
        <v/>
      </c>
      <c r="AR306" s="467" t="str">
        <f>IF(AR304="","",VLOOKUP(AR304,'シフト記号表（勤務時間帯）'!$C$6:$U$35,19,FALSE))</f>
        <v/>
      </c>
      <c r="AS306" s="467" t="str">
        <f>IF(AS304="","",VLOOKUP(AS304,'シフト記号表（勤務時間帯）'!$C$6:$U$35,19,FALSE))</f>
        <v/>
      </c>
      <c r="AT306" s="468" t="str">
        <f>IF(AT304="","",VLOOKUP(AT304,'シフト記号表（勤務時間帯）'!$C$6:$U$35,19,FALSE))</f>
        <v/>
      </c>
      <c r="AU306" s="466" t="str">
        <f>IF(AU304="","",VLOOKUP(AU304,'シフト記号表（勤務時間帯）'!$C$6:$U$35,19,FALSE))</f>
        <v/>
      </c>
      <c r="AV306" s="467" t="str">
        <f>IF(AV304="","",VLOOKUP(AV304,'シフト記号表（勤務時間帯）'!$C$6:$U$35,19,FALSE))</f>
        <v/>
      </c>
      <c r="AW306" s="467" t="str">
        <f>IF(AW304="","",VLOOKUP(AW304,'シフト記号表（勤務時間帯）'!$C$6:$U$35,19,FALSE))</f>
        <v/>
      </c>
      <c r="AX306" s="1146">
        <f>IF($BB$3="４週",SUM(S306:AT306),IF($BB$3="暦月",SUM(S306:AW306),""))</f>
        <v>0</v>
      </c>
      <c r="AY306" s="1147"/>
      <c r="AZ306" s="1148">
        <f>IF($BB$3="４週",AX306/4,IF($BB$3="暦月",'【標準様式1】勤務形態一覧（100名）'!AX306/('【標準様式1】勤務形態一覧（100名）'!$BB$8/7),""))</f>
        <v>0</v>
      </c>
      <c r="BA306" s="1149"/>
      <c r="BB306" s="1192"/>
      <c r="BC306" s="1096"/>
      <c r="BD306" s="1096"/>
      <c r="BE306" s="1096"/>
      <c r="BF306" s="1097"/>
    </row>
    <row r="307" spans="2:58" ht="20.25" customHeight="1" x14ac:dyDescent="0.3">
      <c r="B307" s="1176">
        <f>B304+1</f>
        <v>96</v>
      </c>
      <c r="C307" s="1178"/>
      <c r="D307" s="1179"/>
      <c r="E307" s="1180"/>
      <c r="F307" s="469"/>
      <c r="G307" s="1082"/>
      <c r="H307" s="1085"/>
      <c r="I307" s="1086"/>
      <c r="J307" s="1086"/>
      <c r="K307" s="1087"/>
      <c r="L307" s="1089"/>
      <c r="M307" s="1090"/>
      <c r="N307" s="1090"/>
      <c r="O307" s="1091"/>
      <c r="P307" s="1098" t="s">
        <v>215</v>
      </c>
      <c r="Q307" s="1099"/>
      <c r="R307" s="1100"/>
      <c r="S307" s="512"/>
      <c r="T307" s="513"/>
      <c r="U307" s="513"/>
      <c r="V307" s="513"/>
      <c r="W307" s="513"/>
      <c r="X307" s="513"/>
      <c r="Y307" s="514"/>
      <c r="Z307" s="512"/>
      <c r="AA307" s="513"/>
      <c r="AB307" s="513"/>
      <c r="AC307" s="513"/>
      <c r="AD307" s="513"/>
      <c r="AE307" s="513"/>
      <c r="AF307" s="514"/>
      <c r="AG307" s="512"/>
      <c r="AH307" s="513"/>
      <c r="AI307" s="513"/>
      <c r="AJ307" s="513"/>
      <c r="AK307" s="513"/>
      <c r="AL307" s="513"/>
      <c r="AM307" s="514"/>
      <c r="AN307" s="512"/>
      <c r="AO307" s="513"/>
      <c r="AP307" s="513"/>
      <c r="AQ307" s="513"/>
      <c r="AR307" s="513"/>
      <c r="AS307" s="513"/>
      <c r="AT307" s="514"/>
      <c r="AU307" s="512"/>
      <c r="AV307" s="513"/>
      <c r="AW307" s="513"/>
      <c r="AX307" s="1295"/>
      <c r="AY307" s="1296"/>
      <c r="AZ307" s="1297"/>
      <c r="BA307" s="1298"/>
      <c r="BB307" s="1131"/>
      <c r="BC307" s="1090"/>
      <c r="BD307" s="1090"/>
      <c r="BE307" s="1090"/>
      <c r="BF307" s="1091"/>
    </row>
    <row r="308" spans="2:58" ht="20.25" customHeight="1" x14ac:dyDescent="0.3">
      <c r="B308" s="1176"/>
      <c r="C308" s="1181"/>
      <c r="D308" s="1182"/>
      <c r="E308" s="1183"/>
      <c r="F308" s="461"/>
      <c r="G308" s="1083"/>
      <c r="H308" s="1088"/>
      <c r="I308" s="1086"/>
      <c r="J308" s="1086"/>
      <c r="K308" s="1087"/>
      <c r="L308" s="1092"/>
      <c r="M308" s="1093"/>
      <c r="N308" s="1093"/>
      <c r="O308" s="1094"/>
      <c r="P308" s="1136" t="s">
        <v>216</v>
      </c>
      <c r="Q308" s="1137"/>
      <c r="R308" s="1138"/>
      <c r="S308" s="462" t="str">
        <f>IF(S307="","",VLOOKUP(S307,'シフト記号表（勤務時間帯）'!$C$6:$K$35,9,FALSE))</f>
        <v/>
      </c>
      <c r="T308" s="463" t="str">
        <f>IF(T307="","",VLOOKUP(T307,'シフト記号表（勤務時間帯）'!$C$6:$K$35,9,FALSE))</f>
        <v/>
      </c>
      <c r="U308" s="463" t="str">
        <f>IF(U307="","",VLOOKUP(U307,'シフト記号表（勤務時間帯）'!$C$6:$K$35,9,FALSE))</f>
        <v/>
      </c>
      <c r="V308" s="463" t="str">
        <f>IF(V307="","",VLOOKUP(V307,'シフト記号表（勤務時間帯）'!$C$6:$K$35,9,FALSE))</f>
        <v/>
      </c>
      <c r="W308" s="463" t="str">
        <f>IF(W307="","",VLOOKUP(W307,'シフト記号表（勤務時間帯）'!$C$6:$K$35,9,FALSE))</f>
        <v/>
      </c>
      <c r="X308" s="463" t="str">
        <f>IF(X307="","",VLOOKUP(X307,'シフト記号表（勤務時間帯）'!$C$6:$K$35,9,FALSE))</f>
        <v/>
      </c>
      <c r="Y308" s="464" t="str">
        <f>IF(Y307="","",VLOOKUP(Y307,'シフト記号表（勤務時間帯）'!$C$6:$K$35,9,FALSE))</f>
        <v/>
      </c>
      <c r="Z308" s="462" t="str">
        <f>IF(Z307="","",VLOOKUP(Z307,'シフト記号表（勤務時間帯）'!$C$6:$K$35,9,FALSE))</f>
        <v/>
      </c>
      <c r="AA308" s="463" t="str">
        <f>IF(AA307="","",VLOOKUP(AA307,'シフト記号表（勤務時間帯）'!$C$6:$K$35,9,FALSE))</f>
        <v/>
      </c>
      <c r="AB308" s="463" t="str">
        <f>IF(AB307="","",VLOOKUP(AB307,'シフト記号表（勤務時間帯）'!$C$6:$K$35,9,FALSE))</f>
        <v/>
      </c>
      <c r="AC308" s="463" t="str">
        <f>IF(AC307="","",VLOOKUP(AC307,'シフト記号表（勤務時間帯）'!$C$6:$K$35,9,FALSE))</f>
        <v/>
      </c>
      <c r="AD308" s="463" t="str">
        <f>IF(AD307="","",VLOOKUP(AD307,'シフト記号表（勤務時間帯）'!$C$6:$K$35,9,FALSE))</f>
        <v/>
      </c>
      <c r="AE308" s="463" t="str">
        <f>IF(AE307="","",VLOOKUP(AE307,'シフト記号表（勤務時間帯）'!$C$6:$K$35,9,FALSE))</f>
        <v/>
      </c>
      <c r="AF308" s="464" t="str">
        <f>IF(AF307="","",VLOOKUP(AF307,'シフト記号表（勤務時間帯）'!$C$6:$K$35,9,FALSE))</f>
        <v/>
      </c>
      <c r="AG308" s="462" t="str">
        <f>IF(AG307="","",VLOOKUP(AG307,'シフト記号表（勤務時間帯）'!$C$6:$K$35,9,FALSE))</f>
        <v/>
      </c>
      <c r="AH308" s="463" t="str">
        <f>IF(AH307="","",VLOOKUP(AH307,'シフト記号表（勤務時間帯）'!$C$6:$K$35,9,FALSE))</f>
        <v/>
      </c>
      <c r="AI308" s="463" t="str">
        <f>IF(AI307="","",VLOOKUP(AI307,'シフト記号表（勤務時間帯）'!$C$6:$K$35,9,FALSE))</f>
        <v/>
      </c>
      <c r="AJ308" s="463" t="str">
        <f>IF(AJ307="","",VLOOKUP(AJ307,'シフト記号表（勤務時間帯）'!$C$6:$K$35,9,FALSE))</f>
        <v/>
      </c>
      <c r="AK308" s="463" t="str">
        <f>IF(AK307="","",VLOOKUP(AK307,'シフト記号表（勤務時間帯）'!$C$6:$K$35,9,FALSE))</f>
        <v/>
      </c>
      <c r="AL308" s="463" t="str">
        <f>IF(AL307="","",VLOOKUP(AL307,'シフト記号表（勤務時間帯）'!$C$6:$K$35,9,FALSE))</f>
        <v/>
      </c>
      <c r="AM308" s="464" t="str">
        <f>IF(AM307="","",VLOOKUP(AM307,'シフト記号表（勤務時間帯）'!$C$6:$K$35,9,FALSE))</f>
        <v/>
      </c>
      <c r="AN308" s="462" t="str">
        <f>IF(AN307="","",VLOOKUP(AN307,'シフト記号表（勤務時間帯）'!$C$6:$K$35,9,FALSE))</f>
        <v/>
      </c>
      <c r="AO308" s="463" t="str">
        <f>IF(AO307="","",VLOOKUP(AO307,'シフト記号表（勤務時間帯）'!$C$6:$K$35,9,FALSE))</f>
        <v/>
      </c>
      <c r="AP308" s="463" t="str">
        <f>IF(AP307="","",VLOOKUP(AP307,'シフト記号表（勤務時間帯）'!$C$6:$K$35,9,FALSE))</f>
        <v/>
      </c>
      <c r="AQ308" s="463" t="str">
        <f>IF(AQ307="","",VLOOKUP(AQ307,'シフト記号表（勤務時間帯）'!$C$6:$K$35,9,FALSE))</f>
        <v/>
      </c>
      <c r="AR308" s="463" t="str">
        <f>IF(AR307="","",VLOOKUP(AR307,'シフト記号表（勤務時間帯）'!$C$6:$K$35,9,FALSE))</f>
        <v/>
      </c>
      <c r="AS308" s="463" t="str">
        <f>IF(AS307="","",VLOOKUP(AS307,'シフト記号表（勤務時間帯）'!$C$6:$K$35,9,FALSE))</f>
        <v/>
      </c>
      <c r="AT308" s="464" t="str">
        <f>IF(AT307="","",VLOOKUP(AT307,'シフト記号表（勤務時間帯）'!$C$6:$K$35,9,FALSE))</f>
        <v/>
      </c>
      <c r="AU308" s="462" t="str">
        <f>IF(AU307="","",VLOOKUP(AU307,'シフト記号表（勤務時間帯）'!$C$6:$K$35,9,FALSE))</f>
        <v/>
      </c>
      <c r="AV308" s="463" t="str">
        <f>IF(AV307="","",VLOOKUP(AV307,'シフト記号表（勤務時間帯）'!$C$6:$K$35,9,FALSE))</f>
        <v/>
      </c>
      <c r="AW308" s="463" t="str">
        <f>IF(AW307="","",VLOOKUP(AW307,'シフト記号表（勤務時間帯）'!$C$6:$K$35,9,FALSE))</f>
        <v/>
      </c>
      <c r="AX308" s="1139">
        <f>IF($BB$3="４週",SUM(S308:AT308),IF($BB$3="暦月",SUM(S308:AW308),""))</f>
        <v>0</v>
      </c>
      <c r="AY308" s="1140"/>
      <c r="AZ308" s="1141">
        <f>IF($BB$3="４週",AX308/4,IF($BB$3="暦月",'【標準様式1】勤務形態一覧（100名）'!AX308/('【標準様式1】勤務形態一覧（100名）'!$BB$8/7),""))</f>
        <v>0</v>
      </c>
      <c r="BA308" s="1142"/>
      <c r="BB308" s="1132"/>
      <c r="BC308" s="1093"/>
      <c r="BD308" s="1093"/>
      <c r="BE308" s="1093"/>
      <c r="BF308" s="1094"/>
    </row>
    <row r="309" spans="2:58" ht="20.25" customHeight="1" x14ac:dyDescent="0.3">
      <c r="B309" s="1176"/>
      <c r="C309" s="1184"/>
      <c r="D309" s="1185"/>
      <c r="E309" s="1186"/>
      <c r="F309" s="515">
        <f>C307</f>
        <v>0</v>
      </c>
      <c r="G309" s="1084"/>
      <c r="H309" s="1088"/>
      <c r="I309" s="1086"/>
      <c r="J309" s="1086"/>
      <c r="K309" s="1087"/>
      <c r="L309" s="1095"/>
      <c r="M309" s="1096"/>
      <c r="N309" s="1096"/>
      <c r="O309" s="1097"/>
      <c r="P309" s="1173" t="s">
        <v>217</v>
      </c>
      <c r="Q309" s="1174"/>
      <c r="R309" s="1175"/>
      <c r="S309" s="466" t="str">
        <f>IF(S307="","",VLOOKUP(S307,'シフト記号表（勤務時間帯）'!$C$6:$U$35,19,FALSE))</f>
        <v/>
      </c>
      <c r="T309" s="467" t="str">
        <f>IF(T307="","",VLOOKUP(T307,'シフト記号表（勤務時間帯）'!$C$6:$U$35,19,FALSE))</f>
        <v/>
      </c>
      <c r="U309" s="467" t="str">
        <f>IF(U307="","",VLOOKUP(U307,'シフト記号表（勤務時間帯）'!$C$6:$U$35,19,FALSE))</f>
        <v/>
      </c>
      <c r="V309" s="467" t="str">
        <f>IF(V307="","",VLOOKUP(V307,'シフト記号表（勤務時間帯）'!$C$6:$U$35,19,FALSE))</f>
        <v/>
      </c>
      <c r="W309" s="467" t="str">
        <f>IF(W307="","",VLOOKUP(W307,'シフト記号表（勤務時間帯）'!$C$6:$U$35,19,FALSE))</f>
        <v/>
      </c>
      <c r="X309" s="467" t="str">
        <f>IF(X307="","",VLOOKUP(X307,'シフト記号表（勤務時間帯）'!$C$6:$U$35,19,FALSE))</f>
        <v/>
      </c>
      <c r="Y309" s="468" t="str">
        <f>IF(Y307="","",VLOOKUP(Y307,'シフト記号表（勤務時間帯）'!$C$6:$U$35,19,FALSE))</f>
        <v/>
      </c>
      <c r="Z309" s="466" t="str">
        <f>IF(Z307="","",VLOOKUP(Z307,'シフト記号表（勤務時間帯）'!$C$6:$U$35,19,FALSE))</f>
        <v/>
      </c>
      <c r="AA309" s="467" t="str">
        <f>IF(AA307="","",VLOOKUP(AA307,'シフト記号表（勤務時間帯）'!$C$6:$U$35,19,FALSE))</f>
        <v/>
      </c>
      <c r="AB309" s="467" t="str">
        <f>IF(AB307="","",VLOOKUP(AB307,'シフト記号表（勤務時間帯）'!$C$6:$U$35,19,FALSE))</f>
        <v/>
      </c>
      <c r="AC309" s="467" t="str">
        <f>IF(AC307="","",VLOOKUP(AC307,'シフト記号表（勤務時間帯）'!$C$6:$U$35,19,FALSE))</f>
        <v/>
      </c>
      <c r="AD309" s="467" t="str">
        <f>IF(AD307="","",VLOOKUP(AD307,'シフト記号表（勤務時間帯）'!$C$6:$U$35,19,FALSE))</f>
        <v/>
      </c>
      <c r="AE309" s="467" t="str">
        <f>IF(AE307="","",VLOOKUP(AE307,'シフト記号表（勤務時間帯）'!$C$6:$U$35,19,FALSE))</f>
        <v/>
      </c>
      <c r="AF309" s="468" t="str">
        <f>IF(AF307="","",VLOOKUP(AF307,'シフト記号表（勤務時間帯）'!$C$6:$U$35,19,FALSE))</f>
        <v/>
      </c>
      <c r="AG309" s="466" t="str">
        <f>IF(AG307="","",VLOOKUP(AG307,'シフト記号表（勤務時間帯）'!$C$6:$U$35,19,FALSE))</f>
        <v/>
      </c>
      <c r="AH309" s="467" t="str">
        <f>IF(AH307="","",VLOOKUP(AH307,'シフト記号表（勤務時間帯）'!$C$6:$U$35,19,FALSE))</f>
        <v/>
      </c>
      <c r="AI309" s="467" t="str">
        <f>IF(AI307="","",VLOOKUP(AI307,'シフト記号表（勤務時間帯）'!$C$6:$U$35,19,FALSE))</f>
        <v/>
      </c>
      <c r="AJ309" s="467" t="str">
        <f>IF(AJ307="","",VLOOKUP(AJ307,'シフト記号表（勤務時間帯）'!$C$6:$U$35,19,FALSE))</f>
        <v/>
      </c>
      <c r="AK309" s="467" t="str">
        <f>IF(AK307="","",VLOOKUP(AK307,'シフト記号表（勤務時間帯）'!$C$6:$U$35,19,FALSE))</f>
        <v/>
      </c>
      <c r="AL309" s="467" t="str">
        <f>IF(AL307="","",VLOOKUP(AL307,'シフト記号表（勤務時間帯）'!$C$6:$U$35,19,FALSE))</f>
        <v/>
      </c>
      <c r="AM309" s="468" t="str">
        <f>IF(AM307="","",VLOOKUP(AM307,'シフト記号表（勤務時間帯）'!$C$6:$U$35,19,FALSE))</f>
        <v/>
      </c>
      <c r="AN309" s="466" t="str">
        <f>IF(AN307="","",VLOOKUP(AN307,'シフト記号表（勤務時間帯）'!$C$6:$U$35,19,FALSE))</f>
        <v/>
      </c>
      <c r="AO309" s="467" t="str">
        <f>IF(AO307="","",VLOOKUP(AO307,'シフト記号表（勤務時間帯）'!$C$6:$U$35,19,FALSE))</f>
        <v/>
      </c>
      <c r="AP309" s="467" t="str">
        <f>IF(AP307="","",VLOOKUP(AP307,'シフト記号表（勤務時間帯）'!$C$6:$U$35,19,FALSE))</f>
        <v/>
      </c>
      <c r="AQ309" s="467" t="str">
        <f>IF(AQ307="","",VLOOKUP(AQ307,'シフト記号表（勤務時間帯）'!$C$6:$U$35,19,FALSE))</f>
        <v/>
      </c>
      <c r="AR309" s="467" t="str">
        <f>IF(AR307="","",VLOOKUP(AR307,'シフト記号表（勤務時間帯）'!$C$6:$U$35,19,FALSE))</f>
        <v/>
      </c>
      <c r="AS309" s="467" t="str">
        <f>IF(AS307="","",VLOOKUP(AS307,'シフト記号表（勤務時間帯）'!$C$6:$U$35,19,FALSE))</f>
        <v/>
      </c>
      <c r="AT309" s="468" t="str">
        <f>IF(AT307="","",VLOOKUP(AT307,'シフト記号表（勤務時間帯）'!$C$6:$U$35,19,FALSE))</f>
        <v/>
      </c>
      <c r="AU309" s="466" t="str">
        <f>IF(AU307="","",VLOOKUP(AU307,'シフト記号表（勤務時間帯）'!$C$6:$U$35,19,FALSE))</f>
        <v/>
      </c>
      <c r="AV309" s="467" t="str">
        <f>IF(AV307="","",VLOOKUP(AV307,'シフト記号表（勤務時間帯）'!$C$6:$U$35,19,FALSE))</f>
        <v/>
      </c>
      <c r="AW309" s="467" t="str">
        <f>IF(AW307="","",VLOOKUP(AW307,'シフト記号表（勤務時間帯）'!$C$6:$U$35,19,FALSE))</f>
        <v/>
      </c>
      <c r="AX309" s="1146">
        <f>IF($BB$3="４週",SUM(S309:AT309),IF($BB$3="暦月",SUM(S309:AW309),""))</f>
        <v>0</v>
      </c>
      <c r="AY309" s="1147"/>
      <c r="AZ309" s="1148">
        <f>IF($BB$3="４週",AX309/4,IF($BB$3="暦月",'【標準様式1】勤務形態一覧（100名）'!AX309/('【標準様式1】勤務形態一覧（100名）'!$BB$8/7),""))</f>
        <v>0</v>
      </c>
      <c r="BA309" s="1149"/>
      <c r="BB309" s="1192"/>
      <c r="BC309" s="1096"/>
      <c r="BD309" s="1096"/>
      <c r="BE309" s="1096"/>
      <c r="BF309" s="1097"/>
    </row>
    <row r="310" spans="2:58" ht="20.25" customHeight="1" x14ac:dyDescent="0.3">
      <c r="B310" s="1176">
        <f>B307+1</f>
        <v>97</v>
      </c>
      <c r="C310" s="1178"/>
      <c r="D310" s="1179"/>
      <c r="E310" s="1180"/>
      <c r="F310" s="469"/>
      <c r="G310" s="1082"/>
      <c r="H310" s="1085"/>
      <c r="I310" s="1086"/>
      <c r="J310" s="1086"/>
      <c r="K310" s="1087"/>
      <c r="L310" s="1089"/>
      <c r="M310" s="1090"/>
      <c r="N310" s="1090"/>
      <c r="O310" s="1091"/>
      <c r="P310" s="1098" t="s">
        <v>215</v>
      </c>
      <c r="Q310" s="1099"/>
      <c r="R310" s="1100"/>
      <c r="S310" s="512"/>
      <c r="T310" s="513"/>
      <c r="U310" s="513"/>
      <c r="V310" s="513"/>
      <c r="W310" s="513"/>
      <c r="X310" s="513"/>
      <c r="Y310" s="514"/>
      <c r="Z310" s="512"/>
      <c r="AA310" s="513"/>
      <c r="AB310" s="513"/>
      <c r="AC310" s="513"/>
      <c r="AD310" s="513"/>
      <c r="AE310" s="513"/>
      <c r="AF310" s="514"/>
      <c r="AG310" s="512"/>
      <c r="AH310" s="513"/>
      <c r="AI310" s="513"/>
      <c r="AJ310" s="513"/>
      <c r="AK310" s="513"/>
      <c r="AL310" s="513"/>
      <c r="AM310" s="514"/>
      <c r="AN310" s="512"/>
      <c r="AO310" s="513"/>
      <c r="AP310" s="513"/>
      <c r="AQ310" s="513"/>
      <c r="AR310" s="513"/>
      <c r="AS310" s="513"/>
      <c r="AT310" s="514"/>
      <c r="AU310" s="512"/>
      <c r="AV310" s="513"/>
      <c r="AW310" s="513"/>
      <c r="AX310" s="1295"/>
      <c r="AY310" s="1296"/>
      <c r="AZ310" s="1297"/>
      <c r="BA310" s="1298"/>
      <c r="BB310" s="1131"/>
      <c r="BC310" s="1090"/>
      <c r="BD310" s="1090"/>
      <c r="BE310" s="1090"/>
      <c r="BF310" s="1091"/>
    </row>
    <row r="311" spans="2:58" ht="20.25" customHeight="1" x14ac:dyDescent="0.3">
      <c r="B311" s="1176"/>
      <c r="C311" s="1181"/>
      <c r="D311" s="1182"/>
      <c r="E311" s="1183"/>
      <c r="F311" s="461"/>
      <c r="G311" s="1083"/>
      <c r="H311" s="1088"/>
      <c r="I311" s="1086"/>
      <c r="J311" s="1086"/>
      <c r="K311" s="1087"/>
      <c r="L311" s="1092"/>
      <c r="M311" s="1093"/>
      <c r="N311" s="1093"/>
      <c r="O311" s="1094"/>
      <c r="P311" s="1136" t="s">
        <v>216</v>
      </c>
      <c r="Q311" s="1137"/>
      <c r="R311" s="1138"/>
      <c r="S311" s="462" t="str">
        <f>IF(S310="","",VLOOKUP(S310,'シフト記号表（勤務時間帯）'!$C$6:$K$35,9,FALSE))</f>
        <v/>
      </c>
      <c r="T311" s="463" t="str">
        <f>IF(T310="","",VLOOKUP(T310,'シフト記号表（勤務時間帯）'!$C$6:$K$35,9,FALSE))</f>
        <v/>
      </c>
      <c r="U311" s="463" t="str">
        <f>IF(U310="","",VLOOKUP(U310,'シフト記号表（勤務時間帯）'!$C$6:$K$35,9,FALSE))</f>
        <v/>
      </c>
      <c r="V311" s="463" t="str">
        <f>IF(V310="","",VLOOKUP(V310,'シフト記号表（勤務時間帯）'!$C$6:$K$35,9,FALSE))</f>
        <v/>
      </c>
      <c r="W311" s="463" t="str">
        <f>IF(W310="","",VLOOKUP(W310,'シフト記号表（勤務時間帯）'!$C$6:$K$35,9,FALSE))</f>
        <v/>
      </c>
      <c r="X311" s="463" t="str">
        <f>IF(X310="","",VLOOKUP(X310,'シフト記号表（勤務時間帯）'!$C$6:$K$35,9,FALSE))</f>
        <v/>
      </c>
      <c r="Y311" s="464" t="str">
        <f>IF(Y310="","",VLOOKUP(Y310,'シフト記号表（勤務時間帯）'!$C$6:$K$35,9,FALSE))</f>
        <v/>
      </c>
      <c r="Z311" s="462" t="str">
        <f>IF(Z310="","",VLOOKUP(Z310,'シフト記号表（勤務時間帯）'!$C$6:$K$35,9,FALSE))</f>
        <v/>
      </c>
      <c r="AA311" s="463" t="str">
        <f>IF(AA310="","",VLOOKUP(AA310,'シフト記号表（勤務時間帯）'!$C$6:$K$35,9,FALSE))</f>
        <v/>
      </c>
      <c r="AB311" s="463" t="str">
        <f>IF(AB310="","",VLOOKUP(AB310,'シフト記号表（勤務時間帯）'!$C$6:$K$35,9,FALSE))</f>
        <v/>
      </c>
      <c r="AC311" s="463" t="str">
        <f>IF(AC310="","",VLOOKUP(AC310,'シフト記号表（勤務時間帯）'!$C$6:$K$35,9,FALSE))</f>
        <v/>
      </c>
      <c r="AD311" s="463" t="str">
        <f>IF(AD310="","",VLOOKUP(AD310,'シフト記号表（勤務時間帯）'!$C$6:$K$35,9,FALSE))</f>
        <v/>
      </c>
      <c r="AE311" s="463" t="str">
        <f>IF(AE310="","",VLOOKUP(AE310,'シフト記号表（勤務時間帯）'!$C$6:$K$35,9,FALSE))</f>
        <v/>
      </c>
      <c r="AF311" s="464" t="str">
        <f>IF(AF310="","",VLOOKUP(AF310,'シフト記号表（勤務時間帯）'!$C$6:$K$35,9,FALSE))</f>
        <v/>
      </c>
      <c r="AG311" s="462" t="str">
        <f>IF(AG310="","",VLOOKUP(AG310,'シフト記号表（勤務時間帯）'!$C$6:$K$35,9,FALSE))</f>
        <v/>
      </c>
      <c r="AH311" s="463" t="str">
        <f>IF(AH310="","",VLOOKUP(AH310,'シフト記号表（勤務時間帯）'!$C$6:$K$35,9,FALSE))</f>
        <v/>
      </c>
      <c r="AI311" s="463" t="str">
        <f>IF(AI310="","",VLOOKUP(AI310,'シフト記号表（勤務時間帯）'!$C$6:$K$35,9,FALSE))</f>
        <v/>
      </c>
      <c r="AJ311" s="463" t="str">
        <f>IF(AJ310="","",VLOOKUP(AJ310,'シフト記号表（勤務時間帯）'!$C$6:$K$35,9,FALSE))</f>
        <v/>
      </c>
      <c r="AK311" s="463" t="str">
        <f>IF(AK310="","",VLOOKUP(AK310,'シフト記号表（勤務時間帯）'!$C$6:$K$35,9,FALSE))</f>
        <v/>
      </c>
      <c r="AL311" s="463" t="str">
        <f>IF(AL310="","",VLOOKUP(AL310,'シフト記号表（勤務時間帯）'!$C$6:$K$35,9,FALSE))</f>
        <v/>
      </c>
      <c r="AM311" s="464" t="str">
        <f>IF(AM310="","",VLOOKUP(AM310,'シフト記号表（勤務時間帯）'!$C$6:$K$35,9,FALSE))</f>
        <v/>
      </c>
      <c r="AN311" s="462" t="str">
        <f>IF(AN310="","",VLOOKUP(AN310,'シフト記号表（勤務時間帯）'!$C$6:$K$35,9,FALSE))</f>
        <v/>
      </c>
      <c r="AO311" s="463" t="str">
        <f>IF(AO310="","",VLOOKUP(AO310,'シフト記号表（勤務時間帯）'!$C$6:$K$35,9,FALSE))</f>
        <v/>
      </c>
      <c r="AP311" s="463" t="str">
        <f>IF(AP310="","",VLOOKUP(AP310,'シフト記号表（勤務時間帯）'!$C$6:$K$35,9,FALSE))</f>
        <v/>
      </c>
      <c r="AQ311" s="463" t="str">
        <f>IF(AQ310="","",VLOOKUP(AQ310,'シフト記号表（勤務時間帯）'!$C$6:$K$35,9,FALSE))</f>
        <v/>
      </c>
      <c r="AR311" s="463" t="str">
        <f>IF(AR310="","",VLOOKUP(AR310,'シフト記号表（勤務時間帯）'!$C$6:$K$35,9,FALSE))</f>
        <v/>
      </c>
      <c r="AS311" s="463" t="str">
        <f>IF(AS310="","",VLOOKUP(AS310,'シフト記号表（勤務時間帯）'!$C$6:$K$35,9,FALSE))</f>
        <v/>
      </c>
      <c r="AT311" s="464" t="str">
        <f>IF(AT310="","",VLOOKUP(AT310,'シフト記号表（勤務時間帯）'!$C$6:$K$35,9,FALSE))</f>
        <v/>
      </c>
      <c r="AU311" s="462" t="str">
        <f>IF(AU310="","",VLOOKUP(AU310,'シフト記号表（勤務時間帯）'!$C$6:$K$35,9,FALSE))</f>
        <v/>
      </c>
      <c r="AV311" s="463" t="str">
        <f>IF(AV310="","",VLOOKUP(AV310,'シフト記号表（勤務時間帯）'!$C$6:$K$35,9,FALSE))</f>
        <v/>
      </c>
      <c r="AW311" s="463" t="str">
        <f>IF(AW310="","",VLOOKUP(AW310,'シフト記号表（勤務時間帯）'!$C$6:$K$35,9,FALSE))</f>
        <v/>
      </c>
      <c r="AX311" s="1139">
        <f>IF($BB$3="４週",SUM(S311:AT311),IF($BB$3="暦月",SUM(S311:AW311),""))</f>
        <v>0</v>
      </c>
      <c r="AY311" s="1140"/>
      <c r="AZ311" s="1141">
        <f>IF($BB$3="４週",AX311/4,IF($BB$3="暦月",'【標準様式1】勤務形態一覧（100名）'!AX311/('【標準様式1】勤務形態一覧（100名）'!$BB$8/7),""))</f>
        <v>0</v>
      </c>
      <c r="BA311" s="1142"/>
      <c r="BB311" s="1132"/>
      <c r="BC311" s="1093"/>
      <c r="BD311" s="1093"/>
      <c r="BE311" s="1093"/>
      <c r="BF311" s="1094"/>
    </row>
    <row r="312" spans="2:58" ht="20.25" customHeight="1" x14ac:dyDescent="0.3">
      <c r="B312" s="1176"/>
      <c r="C312" s="1184"/>
      <c r="D312" s="1185"/>
      <c r="E312" s="1186"/>
      <c r="F312" s="515">
        <f>C310</f>
        <v>0</v>
      </c>
      <c r="G312" s="1084"/>
      <c r="H312" s="1088"/>
      <c r="I312" s="1086"/>
      <c r="J312" s="1086"/>
      <c r="K312" s="1087"/>
      <c r="L312" s="1095"/>
      <c r="M312" s="1096"/>
      <c r="N312" s="1096"/>
      <c r="O312" s="1097"/>
      <c r="P312" s="1173" t="s">
        <v>217</v>
      </c>
      <c r="Q312" s="1174"/>
      <c r="R312" s="1175"/>
      <c r="S312" s="466" t="str">
        <f>IF(S310="","",VLOOKUP(S310,'シフト記号表（勤務時間帯）'!$C$6:$U$35,19,FALSE))</f>
        <v/>
      </c>
      <c r="T312" s="467" t="str">
        <f>IF(T310="","",VLOOKUP(T310,'シフト記号表（勤務時間帯）'!$C$6:$U$35,19,FALSE))</f>
        <v/>
      </c>
      <c r="U312" s="467" t="str">
        <f>IF(U310="","",VLOOKUP(U310,'シフト記号表（勤務時間帯）'!$C$6:$U$35,19,FALSE))</f>
        <v/>
      </c>
      <c r="V312" s="467" t="str">
        <f>IF(V310="","",VLOOKUP(V310,'シフト記号表（勤務時間帯）'!$C$6:$U$35,19,FALSE))</f>
        <v/>
      </c>
      <c r="W312" s="467" t="str">
        <f>IF(W310="","",VLOOKUP(W310,'シフト記号表（勤務時間帯）'!$C$6:$U$35,19,FALSE))</f>
        <v/>
      </c>
      <c r="X312" s="467" t="str">
        <f>IF(X310="","",VLOOKUP(X310,'シフト記号表（勤務時間帯）'!$C$6:$U$35,19,FALSE))</f>
        <v/>
      </c>
      <c r="Y312" s="468" t="str">
        <f>IF(Y310="","",VLOOKUP(Y310,'シフト記号表（勤務時間帯）'!$C$6:$U$35,19,FALSE))</f>
        <v/>
      </c>
      <c r="Z312" s="466" t="str">
        <f>IF(Z310="","",VLOOKUP(Z310,'シフト記号表（勤務時間帯）'!$C$6:$U$35,19,FALSE))</f>
        <v/>
      </c>
      <c r="AA312" s="467" t="str">
        <f>IF(AA310="","",VLOOKUP(AA310,'シフト記号表（勤務時間帯）'!$C$6:$U$35,19,FALSE))</f>
        <v/>
      </c>
      <c r="AB312" s="467" t="str">
        <f>IF(AB310="","",VLOOKUP(AB310,'シフト記号表（勤務時間帯）'!$C$6:$U$35,19,FALSE))</f>
        <v/>
      </c>
      <c r="AC312" s="467" t="str">
        <f>IF(AC310="","",VLOOKUP(AC310,'シフト記号表（勤務時間帯）'!$C$6:$U$35,19,FALSE))</f>
        <v/>
      </c>
      <c r="AD312" s="467" t="str">
        <f>IF(AD310="","",VLOOKUP(AD310,'シフト記号表（勤務時間帯）'!$C$6:$U$35,19,FALSE))</f>
        <v/>
      </c>
      <c r="AE312" s="467" t="str">
        <f>IF(AE310="","",VLOOKUP(AE310,'シフト記号表（勤務時間帯）'!$C$6:$U$35,19,FALSE))</f>
        <v/>
      </c>
      <c r="AF312" s="468" t="str">
        <f>IF(AF310="","",VLOOKUP(AF310,'シフト記号表（勤務時間帯）'!$C$6:$U$35,19,FALSE))</f>
        <v/>
      </c>
      <c r="AG312" s="466" t="str">
        <f>IF(AG310="","",VLOOKUP(AG310,'シフト記号表（勤務時間帯）'!$C$6:$U$35,19,FALSE))</f>
        <v/>
      </c>
      <c r="AH312" s="467" t="str">
        <f>IF(AH310="","",VLOOKUP(AH310,'シフト記号表（勤務時間帯）'!$C$6:$U$35,19,FALSE))</f>
        <v/>
      </c>
      <c r="AI312" s="467" t="str">
        <f>IF(AI310="","",VLOOKUP(AI310,'シフト記号表（勤務時間帯）'!$C$6:$U$35,19,FALSE))</f>
        <v/>
      </c>
      <c r="AJ312" s="467" t="str">
        <f>IF(AJ310="","",VLOOKUP(AJ310,'シフト記号表（勤務時間帯）'!$C$6:$U$35,19,FALSE))</f>
        <v/>
      </c>
      <c r="AK312" s="467" t="str">
        <f>IF(AK310="","",VLOOKUP(AK310,'シフト記号表（勤務時間帯）'!$C$6:$U$35,19,FALSE))</f>
        <v/>
      </c>
      <c r="AL312" s="467" t="str">
        <f>IF(AL310="","",VLOOKUP(AL310,'シフト記号表（勤務時間帯）'!$C$6:$U$35,19,FALSE))</f>
        <v/>
      </c>
      <c r="AM312" s="468" t="str">
        <f>IF(AM310="","",VLOOKUP(AM310,'シフト記号表（勤務時間帯）'!$C$6:$U$35,19,FALSE))</f>
        <v/>
      </c>
      <c r="AN312" s="466" t="str">
        <f>IF(AN310="","",VLOOKUP(AN310,'シフト記号表（勤務時間帯）'!$C$6:$U$35,19,FALSE))</f>
        <v/>
      </c>
      <c r="AO312" s="467" t="str">
        <f>IF(AO310="","",VLOOKUP(AO310,'シフト記号表（勤務時間帯）'!$C$6:$U$35,19,FALSE))</f>
        <v/>
      </c>
      <c r="AP312" s="467" t="str">
        <f>IF(AP310="","",VLOOKUP(AP310,'シフト記号表（勤務時間帯）'!$C$6:$U$35,19,FALSE))</f>
        <v/>
      </c>
      <c r="AQ312" s="467" t="str">
        <f>IF(AQ310="","",VLOOKUP(AQ310,'シフト記号表（勤務時間帯）'!$C$6:$U$35,19,FALSE))</f>
        <v/>
      </c>
      <c r="AR312" s="467" t="str">
        <f>IF(AR310="","",VLOOKUP(AR310,'シフト記号表（勤務時間帯）'!$C$6:$U$35,19,FALSE))</f>
        <v/>
      </c>
      <c r="AS312" s="467" t="str">
        <f>IF(AS310="","",VLOOKUP(AS310,'シフト記号表（勤務時間帯）'!$C$6:$U$35,19,FALSE))</f>
        <v/>
      </c>
      <c r="AT312" s="468" t="str">
        <f>IF(AT310="","",VLOOKUP(AT310,'シフト記号表（勤務時間帯）'!$C$6:$U$35,19,FALSE))</f>
        <v/>
      </c>
      <c r="AU312" s="466" t="str">
        <f>IF(AU310="","",VLOOKUP(AU310,'シフト記号表（勤務時間帯）'!$C$6:$U$35,19,FALSE))</f>
        <v/>
      </c>
      <c r="AV312" s="467" t="str">
        <f>IF(AV310="","",VLOOKUP(AV310,'シフト記号表（勤務時間帯）'!$C$6:$U$35,19,FALSE))</f>
        <v/>
      </c>
      <c r="AW312" s="467" t="str">
        <f>IF(AW310="","",VLOOKUP(AW310,'シフト記号表（勤務時間帯）'!$C$6:$U$35,19,FALSE))</f>
        <v/>
      </c>
      <c r="AX312" s="1146">
        <f>IF($BB$3="４週",SUM(S312:AT312),IF($BB$3="暦月",SUM(S312:AW312),""))</f>
        <v>0</v>
      </c>
      <c r="AY312" s="1147"/>
      <c r="AZ312" s="1148">
        <f>IF($BB$3="４週",AX312/4,IF($BB$3="暦月",'【標準様式1】勤務形態一覧（100名）'!AX312/('【標準様式1】勤務形態一覧（100名）'!$BB$8/7),""))</f>
        <v>0</v>
      </c>
      <c r="BA312" s="1149"/>
      <c r="BB312" s="1192"/>
      <c r="BC312" s="1096"/>
      <c r="BD312" s="1096"/>
      <c r="BE312" s="1096"/>
      <c r="BF312" s="1097"/>
    </row>
    <row r="313" spans="2:58" ht="20.25" customHeight="1" x14ac:dyDescent="0.3">
      <c r="B313" s="1176">
        <f>B310+1</f>
        <v>98</v>
      </c>
      <c r="C313" s="1178"/>
      <c r="D313" s="1179"/>
      <c r="E313" s="1180"/>
      <c r="F313" s="469"/>
      <c r="G313" s="1082"/>
      <c r="H313" s="1085"/>
      <c r="I313" s="1086"/>
      <c r="J313" s="1086"/>
      <c r="K313" s="1087"/>
      <c r="L313" s="1089"/>
      <c r="M313" s="1090"/>
      <c r="N313" s="1090"/>
      <c r="O313" s="1091"/>
      <c r="P313" s="1098" t="s">
        <v>215</v>
      </c>
      <c r="Q313" s="1099"/>
      <c r="R313" s="1100"/>
      <c r="S313" s="512"/>
      <c r="T313" s="513"/>
      <c r="U313" s="513"/>
      <c r="V313" s="513"/>
      <c r="W313" s="513"/>
      <c r="X313" s="513"/>
      <c r="Y313" s="514"/>
      <c r="Z313" s="512"/>
      <c r="AA313" s="513"/>
      <c r="AB313" s="513"/>
      <c r="AC313" s="513"/>
      <c r="AD313" s="513"/>
      <c r="AE313" s="513"/>
      <c r="AF313" s="514"/>
      <c r="AG313" s="512"/>
      <c r="AH313" s="513"/>
      <c r="AI313" s="513"/>
      <c r="AJ313" s="513"/>
      <c r="AK313" s="513"/>
      <c r="AL313" s="513"/>
      <c r="AM313" s="514"/>
      <c r="AN313" s="512"/>
      <c r="AO313" s="513"/>
      <c r="AP313" s="513"/>
      <c r="AQ313" s="513"/>
      <c r="AR313" s="513"/>
      <c r="AS313" s="513"/>
      <c r="AT313" s="514"/>
      <c r="AU313" s="512"/>
      <c r="AV313" s="513"/>
      <c r="AW313" s="513"/>
      <c r="AX313" s="1295"/>
      <c r="AY313" s="1296"/>
      <c r="AZ313" s="1297"/>
      <c r="BA313" s="1298"/>
      <c r="BB313" s="1131"/>
      <c r="BC313" s="1090"/>
      <c r="BD313" s="1090"/>
      <c r="BE313" s="1090"/>
      <c r="BF313" s="1091"/>
    </row>
    <row r="314" spans="2:58" ht="20.25" customHeight="1" x14ac:dyDescent="0.3">
      <c r="B314" s="1176"/>
      <c r="C314" s="1181"/>
      <c r="D314" s="1182"/>
      <c r="E314" s="1183"/>
      <c r="F314" s="461"/>
      <c r="G314" s="1083"/>
      <c r="H314" s="1088"/>
      <c r="I314" s="1086"/>
      <c r="J314" s="1086"/>
      <c r="K314" s="1087"/>
      <c r="L314" s="1092"/>
      <c r="M314" s="1093"/>
      <c r="N314" s="1093"/>
      <c r="O314" s="1094"/>
      <c r="P314" s="1136" t="s">
        <v>216</v>
      </c>
      <c r="Q314" s="1137"/>
      <c r="R314" s="1138"/>
      <c r="S314" s="462" t="str">
        <f>IF(S313="","",VLOOKUP(S313,'シフト記号表（勤務時間帯）'!$C$6:$K$35,9,FALSE))</f>
        <v/>
      </c>
      <c r="T314" s="463" t="str">
        <f>IF(T313="","",VLOOKUP(T313,'シフト記号表（勤務時間帯）'!$C$6:$K$35,9,FALSE))</f>
        <v/>
      </c>
      <c r="U314" s="463" t="str">
        <f>IF(U313="","",VLOOKUP(U313,'シフト記号表（勤務時間帯）'!$C$6:$K$35,9,FALSE))</f>
        <v/>
      </c>
      <c r="V314" s="463" t="str">
        <f>IF(V313="","",VLOOKUP(V313,'シフト記号表（勤務時間帯）'!$C$6:$K$35,9,FALSE))</f>
        <v/>
      </c>
      <c r="W314" s="463" t="str">
        <f>IF(W313="","",VLOOKUP(W313,'シフト記号表（勤務時間帯）'!$C$6:$K$35,9,FALSE))</f>
        <v/>
      </c>
      <c r="X314" s="463" t="str">
        <f>IF(X313="","",VLOOKUP(X313,'シフト記号表（勤務時間帯）'!$C$6:$K$35,9,FALSE))</f>
        <v/>
      </c>
      <c r="Y314" s="464" t="str">
        <f>IF(Y313="","",VLOOKUP(Y313,'シフト記号表（勤務時間帯）'!$C$6:$K$35,9,FALSE))</f>
        <v/>
      </c>
      <c r="Z314" s="462" t="str">
        <f>IF(Z313="","",VLOOKUP(Z313,'シフト記号表（勤務時間帯）'!$C$6:$K$35,9,FALSE))</f>
        <v/>
      </c>
      <c r="AA314" s="463" t="str">
        <f>IF(AA313="","",VLOOKUP(AA313,'シフト記号表（勤務時間帯）'!$C$6:$K$35,9,FALSE))</f>
        <v/>
      </c>
      <c r="AB314" s="463" t="str">
        <f>IF(AB313="","",VLOOKUP(AB313,'シフト記号表（勤務時間帯）'!$C$6:$K$35,9,FALSE))</f>
        <v/>
      </c>
      <c r="AC314" s="463" t="str">
        <f>IF(AC313="","",VLOOKUP(AC313,'シフト記号表（勤務時間帯）'!$C$6:$K$35,9,FALSE))</f>
        <v/>
      </c>
      <c r="AD314" s="463" t="str">
        <f>IF(AD313="","",VLOOKUP(AD313,'シフト記号表（勤務時間帯）'!$C$6:$K$35,9,FALSE))</f>
        <v/>
      </c>
      <c r="AE314" s="463" t="str">
        <f>IF(AE313="","",VLOOKUP(AE313,'シフト記号表（勤務時間帯）'!$C$6:$K$35,9,FALSE))</f>
        <v/>
      </c>
      <c r="AF314" s="464" t="str">
        <f>IF(AF313="","",VLOOKUP(AF313,'シフト記号表（勤務時間帯）'!$C$6:$K$35,9,FALSE))</f>
        <v/>
      </c>
      <c r="AG314" s="462" t="str">
        <f>IF(AG313="","",VLOOKUP(AG313,'シフト記号表（勤務時間帯）'!$C$6:$K$35,9,FALSE))</f>
        <v/>
      </c>
      <c r="AH314" s="463" t="str">
        <f>IF(AH313="","",VLOOKUP(AH313,'シフト記号表（勤務時間帯）'!$C$6:$K$35,9,FALSE))</f>
        <v/>
      </c>
      <c r="AI314" s="463" t="str">
        <f>IF(AI313="","",VLOOKUP(AI313,'シフト記号表（勤務時間帯）'!$C$6:$K$35,9,FALSE))</f>
        <v/>
      </c>
      <c r="AJ314" s="463" t="str">
        <f>IF(AJ313="","",VLOOKUP(AJ313,'シフト記号表（勤務時間帯）'!$C$6:$K$35,9,FALSE))</f>
        <v/>
      </c>
      <c r="AK314" s="463" t="str">
        <f>IF(AK313="","",VLOOKUP(AK313,'シフト記号表（勤務時間帯）'!$C$6:$K$35,9,FALSE))</f>
        <v/>
      </c>
      <c r="AL314" s="463" t="str">
        <f>IF(AL313="","",VLOOKUP(AL313,'シフト記号表（勤務時間帯）'!$C$6:$K$35,9,FALSE))</f>
        <v/>
      </c>
      <c r="AM314" s="464" t="str">
        <f>IF(AM313="","",VLOOKUP(AM313,'シフト記号表（勤務時間帯）'!$C$6:$K$35,9,FALSE))</f>
        <v/>
      </c>
      <c r="AN314" s="462" t="str">
        <f>IF(AN313="","",VLOOKUP(AN313,'シフト記号表（勤務時間帯）'!$C$6:$K$35,9,FALSE))</f>
        <v/>
      </c>
      <c r="AO314" s="463" t="str">
        <f>IF(AO313="","",VLOOKUP(AO313,'シフト記号表（勤務時間帯）'!$C$6:$K$35,9,FALSE))</f>
        <v/>
      </c>
      <c r="AP314" s="463" t="str">
        <f>IF(AP313="","",VLOOKUP(AP313,'シフト記号表（勤務時間帯）'!$C$6:$K$35,9,FALSE))</f>
        <v/>
      </c>
      <c r="AQ314" s="463" t="str">
        <f>IF(AQ313="","",VLOOKUP(AQ313,'シフト記号表（勤務時間帯）'!$C$6:$K$35,9,FALSE))</f>
        <v/>
      </c>
      <c r="AR314" s="463" t="str">
        <f>IF(AR313="","",VLOOKUP(AR313,'シフト記号表（勤務時間帯）'!$C$6:$K$35,9,FALSE))</f>
        <v/>
      </c>
      <c r="AS314" s="463" t="str">
        <f>IF(AS313="","",VLOOKUP(AS313,'シフト記号表（勤務時間帯）'!$C$6:$K$35,9,FALSE))</f>
        <v/>
      </c>
      <c r="AT314" s="464" t="str">
        <f>IF(AT313="","",VLOOKUP(AT313,'シフト記号表（勤務時間帯）'!$C$6:$K$35,9,FALSE))</f>
        <v/>
      </c>
      <c r="AU314" s="462" t="str">
        <f>IF(AU313="","",VLOOKUP(AU313,'シフト記号表（勤務時間帯）'!$C$6:$K$35,9,FALSE))</f>
        <v/>
      </c>
      <c r="AV314" s="463" t="str">
        <f>IF(AV313="","",VLOOKUP(AV313,'シフト記号表（勤務時間帯）'!$C$6:$K$35,9,FALSE))</f>
        <v/>
      </c>
      <c r="AW314" s="463" t="str">
        <f>IF(AW313="","",VLOOKUP(AW313,'シフト記号表（勤務時間帯）'!$C$6:$K$35,9,FALSE))</f>
        <v/>
      </c>
      <c r="AX314" s="1139">
        <f>IF($BB$3="４週",SUM(S314:AT314),IF($BB$3="暦月",SUM(S314:AW314),""))</f>
        <v>0</v>
      </c>
      <c r="AY314" s="1140"/>
      <c r="AZ314" s="1141">
        <f>IF($BB$3="４週",AX314/4,IF($BB$3="暦月",'【標準様式1】勤務形態一覧（100名）'!AX314/('【標準様式1】勤務形態一覧（100名）'!$BB$8/7),""))</f>
        <v>0</v>
      </c>
      <c r="BA314" s="1142"/>
      <c r="BB314" s="1132"/>
      <c r="BC314" s="1093"/>
      <c r="BD314" s="1093"/>
      <c r="BE314" s="1093"/>
      <c r="BF314" s="1094"/>
    </row>
    <row r="315" spans="2:58" ht="20.25" customHeight="1" x14ac:dyDescent="0.3">
      <c r="B315" s="1176"/>
      <c r="C315" s="1184"/>
      <c r="D315" s="1185"/>
      <c r="E315" s="1186"/>
      <c r="F315" s="515">
        <f>C313</f>
        <v>0</v>
      </c>
      <c r="G315" s="1084"/>
      <c r="H315" s="1088"/>
      <c r="I315" s="1086"/>
      <c r="J315" s="1086"/>
      <c r="K315" s="1087"/>
      <c r="L315" s="1095"/>
      <c r="M315" s="1096"/>
      <c r="N315" s="1096"/>
      <c r="O315" s="1097"/>
      <c r="P315" s="1173" t="s">
        <v>217</v>
      </c>
      <c r="Q315" s="1174"/>
      <c r="R315" s="1175"/>
      <c r="S315" s="466" t="str">
        <f>IF(S313="","",VLOOKUP(S313,'シフト記号表（勤務時間帯）'!$C$6:$U$35,19,FALSE))</f>
        <v/>
      </c>
      <c r="T315" s="467" t="str">
        <f>IF(T313="","",VLOOKUP(T313,'シフト記号表（勤務時間帯）'!$C$6:$U$35,19,FALSE))</f>
        <v/>
      </c>
      <c r="U315" s="467" t="str">
        <f>IF(U313="","",VLOOKUP(U313,'シフト記号表（勤務時間帯）'!$C$6:$U$35,19,FALSE))</f>
        <v/>
      </c>
      <c r="V315" s="467" t="str">
        <f>IF(V313="","",VLOOKUP(V313,'シフト記号表（勤務時間帯）'!$C$6:$U$35,19,FALSE))</f>
        <v/>
      </c>
      <c r="W315" s="467" t="str">
        <f>IF(W313="","",VLOOKUP(W313,'シフト記号表（勤務時間帯）'!$C$6:$U$35,19,FALSE))</f>
        <v/>
      </c>
      <c r="X315" s="467" t="str">
        <f>IF(X313="","",VLOOKUP(X313,'シフト記号表（勤務時間帯）'!$C$6:$U$35,19,FALSE))</f>
        <v/>
      </c>
      <c r="Y315" s="468" t="str">
        <f>IF(Y313="","",VLOOKUP(Y313,'シフト記号表（勤務時間帯）'!$C$6:$U$35,19,FALSE))</f>
        <v/>
      </c>
      <c r="Z315" s="466" t="str">
        <f>IF(Z313="","",VLOOKUP(Z313,'シフト記号表（勤務時間帯）'!$C$6:$U$35,19,FALSE))</f>
        <v/>
      </c>
      <c r="AA315" s="467" t="str">
        <f>IF(AA313="","",VLOOKUP(AA313,'シフト記号表（勤務時間帯）'!$C$6:$U$35,19,FALSE))</f>
        <v/>
      </c>
      <c r="AB315" s="467" t="str">
        <f>IF(AB313="","",VLOOKUP(AB313,'シフト記号表（勤務時間帯）'!$C$6:$U$35,19,FALSE))</f>
        <v/>
      </c>
      <c r="AC315" s="467" t="str">
        <f>IF(AC313="","",VLOOKUP(AC313,'シフト記号表（勤務時間帯）'!$C$6:$U$35,19,FALSE))</f>
        <v/>
      </c>
      <c r="AD315" s="467" t="str">
        <f>IF(AD313="","",VLOOKUP(AD313,'シフト記号表（勤務時間帯）'!$C$6:$U$35,19,FALSE))</f>
        <v/>
      </c>
      <c r="AE315" s="467" t="str">
        <f>IF(AE313="","",VLOOKUP(AE313,'シフト記号表（勤務時間帯）'!$C$6:$U$35,19,FALSE))</f>
        <v/>
      </c>
      <c r="AF315" s="468" t="str">
        <f>IF(AF313="","",VLOOKUP(AF313,'シフト記号表（勤務時間帯）'!$C$6:$U$35,19,FALSE))</f>
        <v/>
      </c>
      <c r="AG315" s="466" t="str">
        <f>IF(AG313="","",VLOOKUP(AG313,'シフト記号表（勤務時間帯）'!$C$6:$U$35,19,FALSE))</f>
        <v/>
      </c>
      <c r="AH315" s="467" t="str">
        <f>IF(AH313="","",VLOOKUP(AH313,'シフト記号表（勤務時間帯）'!$C$6:$U$35,19,FALSE))</f>
        <v/>
      </c>
      <c r="AI315" s="467" t="str">
        <f>IF(AI313="","",VLOOKUP(AI313,'シフト記号表（勤務時間帯）'!$C$6:$U$35,19,FALSE))</f>
        <v/>
      </c>
      <c r="AJ315" s="467" t="str">
        <f>IF(AJ313="","",VLOOKUP(AJ313,'シフト記号表（勤務時間帯）'!$C$6:$U$35,19,FALSE))</f>
        <v/>
      </c>
      <c r="AK315" s="467" t="str">
        <f>IF(AK313="","",VLOOKUP(AK313,'シフト記号表（勤務時間帯）'!$C$6:$U$35,19,FALSE))</f>
        <v/>
      </c>
      <c r="AL315" s="467" t="str">
        <f>IF(AL313="","",VLOOKUP(AL313,'シフト記号表（勤務時間帯）'!$C$6:$U$35,19,FALSE))</f>
        <v/>
      </c>
      <c r="AM315" s="468" t="str">
        <f>IF(AM313="","",VLOOKUP(AM313,'シフト記号表（勤務時間帯）'!$C$6:$U$35,19,FALSE))</f>
        <v/>
      </c>
      <c r="AN315" s="466" t="str">
        <f>IF(AN313="","",VLOOKUP(AN313,'シフト記号表（勤務時間帯）'!$C$6:$U$35,19,FALSE))</f>
        <v/>
      </c>
      <c r="AO315" s="467" t="str">
        <f>IF(AO313="","",VLOOKUP(AO313,'シフト記号表（勤務時間帯）'!$C$6:$U$35,19,FALSE))</f>
        <v/>
      </c>
      <c r="AP315" s="467" t="str">
        <f>IF(AP313="","",VLOOKUP(AP313,'シフト記号表（勤務時間帯）'!$C$6:$U$35,19,FALSE))</f>
        <v/>
      </c>
      <c r="AQ315" s="467" t="str">
        <f>IF(AQ313="","",VLOOKUP(AQ313,'シフト記号表（勤務時間帯）'!$C$6:$U$35,19,FALSE))</f>
        <v/>
      </c>
      <c r="AR315" s="467" t="str">
        <f>IF(AR313="","",VLOOKUP(AR313,'シフト記号表（勤務時間帯）'!$C$6:$U$35,19,FALSE))</f>
        <v/>
      </c>
      <c r="AS315" s="467" t="str">
        <f>IF(AS313="","",VLOOKUP(AS313,'シフト記号表（勤務時間帯）'!$C$6:$U$35,19,FALSE))</f>
        <v/>
      </c>
      <c r="AT315" s="468" t="str">
        <f>IF(AT313="","",VLOOKUP(AT313,'シフト記号表（勤務時間帯）'!$C$6:$U$35,19,FALSE))</f>
        <v/>
      </c>
      <c r="AU315" s="466" t="str">
        <f>IF(AU313="","",VLOOKUP(AU313,'シフト記号表（勤務時間帯）'!$C$6:$U$35,19,FALSE))</f>
        <v/>
      </c>
      <c r="AV315" s="467" t="str">
        <f>IF(AV313="","",VLOOKUP(AV313,'シフト記号表（勤務時間帯）'!$C$6:$U$35,19,FALSE))</f>
        <v/>
      </c>
      <c r="AW315" s="467" t="str">
        <f>IF(AW313="","",VLOOKUP(AW313,'シフト記号表（勤務時間帯）'!$C$6:$U$35,19,FALSE))</f>
        <v/>
      </c>
      <c r="AX315" s="1146">
        <f>IF($BB$3="４週",SUM(S315:AT315),IF($BB$3="暦月",SUM(S315:AW315),""))</f>
        <v>0</v>
      </c>
      <c r="AY315" s="1147"/>
      <c r="AZ315" s="1148">
        <f>IF($BB$3="４週",AX315/4,IF($BB$3="暦月",'【標準様式1】勤務形態一覧（100名）'!AX315/('【標準様式1】勤務形態一覧（100名）'!$BB$8/7),""))</f>
        <v>0</v>
      </c>
      <c r="BA315" s="1149"/>
      <c r="BB315" s="1192"/>
      <c r="BC315" s="1096"/>
      <c r="BD315" s="1096"/>
      <c r="BE315" s="1096"/>
      <c r="BF315" s="1097"/>
    </row>
    <row r="316" spans="2:58" ht="20.25" customHeight="1" x14ac:dyDescent="0.3">
      <c r="B316" s="1176">
        <f>B313+1</f>
        <v>99</v>
      </c>
      <c r="C316" s="1178"/>
      <c r="D316" s="1179"/>
      <c r="E316" s="1180"/>
      <c r="F316" s="469"/>
      <c r="G316" s="1082"/>
      <c r="H316" s="1085"/>
      <c r="I316" s="1086"/>
      <c r="J316" s="1086"/>
      <c r="K316" s="1087"/>
      <c r="L316" s="1089"/>
      <c r="M316" s="1090"/>
      <c r="N316" s="1090"/>
      <c r="O316" s="1091"/>
      <c r="P316" s="1098" t="s">
        <v>215</v>
      </c>
      <c r="Q316" s="1099"/>
      <c r="R316" s="1100"/>
      <c r="S316" s="512"/>
      <c r="T316" s="513"/>
      <c r="U316" s="513"/>
      <c r="V316" s="513"/>
      <c r="W316" s="513"/>
      <c r="X316" s="513"/>
      <c r="Y316" s="514"/>
      <c r="Z316" s="512"/>
      <c r="AA316" s="513"/>
      <c r="AB316" s="513"/>
      <c r="AC316" s="513"/>
      <c r="AD316" s="513"/>
      <c r="AE316" s="513"/>
      <c r="AF316" s="514"/>
      <c r="AG316" s="512"/>
      <c r="AH316" s="513"/>
      <c r="AI316" s="513"/>
      <c r="AJ316" s="513"/>
      <c r="AK316" s="513"/>
      <c r="AL316" s="513"/>
      <c r="AM316" s="514"/>
      <c r="AN316" s="512"/>
      <c r="AO316" s="513"/>
      <c r="AP316" s="513"/>
      <c r="AQ316" s="513"/>
      <c r="AR316" s="513"/>
      <c r="AS316" s="513"/>
      <c r="AT316" s="514"/>
      <c r="AU316" s="512"/>
      <c r="AV316" s="513"/>
      <c r="AW316" s="513"/>
      <c r="AX316" s="1295"/>
      <c r="AY316" s="1296"/>
      <c r="AZ316" s="1297"/>
      <c r="BA316" s="1298"/>
      <c r="BB316" s="1131"/>
      <c r="BC316" s="1090"/>
      <c r="BD316" s="1090"/>
      <c r="BE316" s="1090"/>
      <c r="BF316" s="1091"/>
    </row>
    <row r="317" spans="2:58" ht="20.25" customHeight="1" x14ac:dyDescent="0.3">
      <c r="B317" s="1176"/>
      <c r="C317" s="1181"/>
      <c r="D317" s="1182"/>
      <c r="E317" s="1183"/>
      <c r="F317" s="461"/>
      <c r="G317" s="1083"/>
      <c r="H317" s="1088"/>
      <c r="I317" s="1086"/>
      <c r="J317" s="1086"/>
      <c r="K317" s="1087"/>
      <c r="L317" s="1092"/>
      <c r="M317" s="1093"/>
      <c r="N317" s="1093"/>
      <c r="O317" s="1094"/>
      <c r="P317" s="1136" t="s">
        <v>216</v>
      </c>
      <c r="Q317" s="1137"/>
      <c r="R317" s="1138"/>
      <c r="S317" s="462" t="str">
        <f>IF(S316="","",VLOOKUP(S316,'シフト記号表（勤務時間帯）'!$C$6:$K$35,9,FALSE))</f>
        <v/>
      </c>
      <c r="T317" s="463" t="str">
        <f>IF(T316="","",VLOOKUP(T316,'シフト記号表（勤務時間帯）'!$C$6:$K$35,9,FALSE))</f>
        <v/>
      </c>
      <c r="U317" s="463" t="str">
        <f>IF(U316="","",VLOOKUP(U316,'シフト記号表（勤務時間帯）'!$C$6:$K$35,9,FALSE))</f>
        <v/>
      </c>
      <c r="V317" s="463" t="str">
        <f>IF(V316="","",VLOOKUP(V316,'シフト記号表（勤務時間帯）'!$C$6:$K$35,9,FALSE))</f>
        <v/>
      </c>
      <c r="W317" s="463" t="str">
        <f>IF(W316="","",VLOOKUP(W316,'シフト記号表（勤務時間帯）'!$C$6:$K$35,9,FALSE))</f>
        <v/>
      </c>
      <c r="X317" s="463" t="str">
        <f>IF(X316="","",VLOOKUP(X316,'シフト記号表（勤務時間帯）'!$C$6:$K$35,9,FALSE))</f>
        <v/>
      </c>
      <c r="Y317" s="464" t="str">
        <f>IF(Y316="","",VLOOKUP(Y316,'シフト記号表（勤務時間帯）'!$C$6:$K$35,9,FALSE))</f>
        <v/>
      </c>
      <c r="Z317" s="462" t="str">
        <f>IF(Z316="","",VLOOKUP(Z316,'シフト記号表（勤務時間帯）'!$C$6:$K$35,9,FALSE))</f>
        <v/>
      </c>
      <c r="AA317" s="463" t="str">
        <f>IF(AA316="","",VLOOKUP(AA316,'シフト記号表（勤務時間帯）'!$C$6:$K$35,9,FALSE))</f>
        <v/>
      </c>
      <c r="AB317" s="463" t="str">
        <f>IF(AB316="","",VLOOKUP(AB316,'シフト記号表（勤務時間帯）'!$C$6:$K$35,9,FALSE))</f>
        <v/>
      </c>
      <c r="AC317" s="463" t="str">
        <f>IF(AC316="","",VLOOKUP(AC316,'シフト記号表（勤務時間帯）'!$C$6:$K$35,9,FALSE))</f>
        <v/>
      </c>
      <c r="AD317" s="463" t="str">
        <f>IF(AD316="","",VLOOKUP(AD316,'シフト記号表（勤務時間帯）'!$C$6:$K$35,9,FALSE))</f>
        <v/>
      </c>
      <c r="AE317" s="463" t="str">
        <f>IF(AE316="","",VLOOKUP(AE316,'シフト記号表（勤務時間帯）'!$C$6:$K$35,9,FALSE))</f>
        <v/>
      </c>
      <c r="AF317" s="464" t="str">
        <f>IF(AF316="","",VLOOKUP(AF316,'シフト記号表（勤務時間帯）'!$C$6:$K$35,9,FALSE))</f>
        <v/>
      </c>
      <c r="AG317" s="462" t="str">
        <f>IF(AG316="","",VLOOKUP(AG316,'シフト記号表（勤務時間帯）'!$C$6:$K$35,9,FALSE))</f>
        <v/>
      </c>
      <c r="AH317" s="463" t="str">
        <f>IF(AH316="","",VLOOKUP(AH316,'シフト記号表（勤務時間帯）'!$C$6:$K$35,9,FALSE))</f>
        <v/>
      </c>
      <c r="AI317" s="463" t="str">
        <f>IF(AI316="","",VLOOKUP(AI316,'シフト記号表（勤務時間帯）'!$C$6:$K$35,9,FALSE))</f>
        <v/>
      </c>
      <c r="AJ317" s="463" t="str">
        <f>IF(AJ316="","",VLOOKUP(AJ316,'シフト記号表（勤務時間帯）'!$C$6:$K$35,9,FALSE))</f>
        <v/>
      </c>
      <c r="AK317" s="463" t="str">
        <f>IF(AK316="","",VLOOKUP(AK316,'シフト記号表（勤務時間帯）'!$C$6:$K$35,9,FALSE))</f>
        <v/>
      </c>
      <c r="AL317" s="463" t="str">
        <f>IF(AL316="","",VLOOKUP(AL316,'シフト記号表（勤務時間帯）'!$C$6:$K$35,9,FALSE))</f>
        <v/>
      </c>
      <c r="AM317" s="464" t="str">
        <f>IF(AM316="","",VLOOKUP(AM316,'シフト記号表（勤務時間帯）'!$C$6:$K$35,9,FALSE))</f>
        <v/>
      </c>
      <c r="AN317" s="462" t="str">
        <f>IF(AN316="","",VLOOKUP(AN316,'シフト記号表（勤務時間帯）'!$C$6:$K$35,9,FALSE))</f>
        <v/>
      </c>
      <c r="AO317" s="463" t="str">
        <f>IF(AO316="","",VLOOKUP(AO316,'シフト記号表（勤務時間帯）'!$C$6:$K$35,9,FALSE))</f>
        <v/>
      </c>
      <c r="AP317" s="463" t="str">
        <f>IF(AP316="","",VLOOKUP(AP316,'シフト記号表（勤務時間帯）'!$C$6:$K$35,9,FALSE))</f>
        <v/>
      </c>
      <c r="AQ317" s="463" t="str">
        <f>IF(AQ316="","",VLOOKUP(AQ316,'シフト記号表（勤務時間帯）'!$C$6:$K$35,9,FALSE))</f>
        <v/>
      </c>
      <c r="AR317" s="463" t="str">
        <f>IF(AR316="","",VLOOKUP(AR316,'シフト記号表（勤務時間帯）'!$C$6:$K$35,9,FALSE))</f>
        <v/>
      </c>
      <c r="AS317" s="463" t="str">
        <f>IF(AS316="","",VLOOKUP(AS316,'シフト記号表（勤務時間帯）'!$C$6:$K$35,9,FALSE))</f>
        <v/>
      </c>
      <c r="AT317" s="464" t="str">
        <f>IF(AT316="","",VLOOKUP(AT316,'シフト記号表（勤務時間帯）'!$C$6:$K$35,9,FALSE))</f>
        <v/>
      </c>
      <c r="AU317" s="462" t="str">
        <f>IF(AU316="","",VLOOKUP(AU316,'シフト記号表（勤務時間帯）'!$C$6:$K$35,9,FALSE))</f>
        <v/>
      </c>
      <c r="AV317" s="463" t="str">
        <f>IF(AV316="","",VLOOKUP(AV316,'シフト記号表（勤務時間帯）'!$C$6:$K$35,9,FALSE))</f>
        <v/>
      </c>
      <c r="AW317" s="463" t="str">
        <f>IF(AW316="","",VLOOKUP(AW316,'シフト記号表（勤務時間帯）'!$C$6:$K$35,9,FALSE))</f>
        <v/>
      </c>
      <c r="AX317" s="1139">
        <f>IF($BB$3="４週",SUM(S317:AT317),IF($BB$3="暦月",SUM(S317:AW317),""))</f>
        <v>0</v>
      </c>
      <c r="AY317" s="1140"/>
      <c r="AZ317" s="1141">
        <f>IF($BB$3="４週",AX317/4,IF($BB$3="暦月",'【標準様式1】勤務形態一覧（100名）'!AX317/('【標準様式1】勤務形態一覧（100名）'!$BB$8/7),""))</f>
        <v>0</v>
      </c>
      <c r="BA317" s="1142"/>
      <c r="BB317" s="1132"/>
      <c r="BC317" s="1093"/>
      <c r="BD317" s="1093"/>
      <c r="BE317" s="1093"/>
      <c r="BF317" s="1094"/>
    </row>
    <row r="318" spans="2:58" ht="20.25" customHeight="1" x14ac:dyDescent="0.3">
      <c r="B318" s="1176"/>
      <c r="C318" s="1184"/>
      <c r="D318" s="1185"/>
      <c r="E318" s="1186"/>
      <c r="F318" s="515">
        <f>C316</f>
        <v>0</v>
      </c>
      <c r="G318" s="1084"/>
      <c r="H318" s="1088"/>
      <c r="I318" s="1086"/>
      <c r="J318" s="1086"/>
      <c r="K318" s="1087"/>
      <c r="L318" s="1095"/>
      <c r="M318" s="1096"/>
      <c r="N318" s="1096"/>
      <c r="O318" s="1097"/>
      <c r="P318" s="1173" t="s">
        <v>217</v>
      </c>
      <c r="Q318" s="1174"/>
      <c r="R318" s="1175"/>
      <c r="S318" s="466" t="str">
        <f>IF(S316="","",VLOOKUP(S316,'シフト記号表（勤務時間帯）'!$C$6:$U$35,19,FALSE))</f>
        <v/>
      </c>
      <c r="T318" s="467" t="str">
        <f>IF(T316="","",VLOOKUP(T316,'シフト記号表（勤務時間帯）'!$C$6:$U$35,19,FALSE))</f>
        <v/>
      </c>
      <c r="U318" s="467" t="str">
        <f>IF(U316="","",VLOOKUP(U316,'シフト記号表（勤務時間帯）'!$C$6:$U$35,19,FALSE))</f>
        <v/>
      </c>
      <c r="V318" s="467" t="str">
        <f>IF(V316="","",VLOOKUP(V316,'シフト記号表（勤務時間帯）'!$C$6:$U$35,19,FALSE))</f>
        <v/>
      </c>
      <c r="W318" s="467" t="str">
        <f>IF(W316="","",VLOOKUP(W316,'シフト記号表（勤務時間帯）'!$C$6:$U$35,19,FALSE))</f>
        <v/>
      </c>
      <c r="X318" s="467" t="str">
        <f>IF(X316="","",VLOOKUP(X316,'シフト記号表（勤務時間帯）'!$C$6:$U$35,19,FALSE))</f>
        <v/>
      </c>
      <c r="Y318" s="468" t="str">
        <f>IF(Y316="","",VLOOKUP(Y316,'シフト記号表（勤務時間帯）'!$C$6:$U$35,19,FALSE))</f>
        <v/>
      </c>
      <c r="Z318" s="466" t="str">
        <f>IF(Z316="","",VLOOKUP(Z316,'シフト記号表（勤務時間帯）'!$C$6:$U$35,19,FALSE))</f>
        <v/>
      </c>
      <c r="AA318" s="467" t="str">
        <f>IF(AA316="","",VLOOKUP(AA316,'シフト記号表（勤務時間帯）'!$C$6:$U$35,19,FALSE))</f>
        <v/>
      </c>
      <c r="AB318" s="467" t="str">
        <f>IF(AB316="","",VLOOKUP(AB316,'シフト記号表（勤務時間帯）'!$C$6:$U$35,19,FALSE))</f>
        <v/>
      </c>
      <c r="AC318" s="467" t="str">
        <f>IF(AC316="","",VLOOKUP(AC316,'シフト記号表（勤務時間帯）'!$C$6:$U$35,19,FALSE))</f>
        <v/>
      </c>
      <c r="AD318" s="467" t="str">
        <f>IF(AD316="","",VLOOKUP(AD316,'シフト記号表（勤務時間帯）'!$C$6:$U$35,19,FALSE))</f>
        <v/>
      </c>
      <c r="AE318" s="467" t="str">
        <f>IF(AE316="","",VLOOKUP(AE316,'シフト記号表（勤務時間帯）'!$C$6:$U$35,19,FALSE))</f>
        <v/>
      </c>
      <c r="AF318" s="468" t="str">
        <f>IF(AF316="","",VLOOKUP(AF316,'シフト記号表（勤務時間帯）'!$C$6:$U$35,19,FALSE))</f>
        <v/>
      </c>
      <c r="AG318" s="466" t="str">
        <f>IF(AG316="","",VLOOKUP(AG316,'シフト記号表（勤務時間帯）'!$C$6:$U$35,19,FALSE))</f>
        <v/>
      </c>
      <c r="AH318" s="467" t="str">
        <f>IF(AH316="","",VLOOKUP(AH316,'シフト記号表（勤務時間帯）'!$C$6:$U$35,19,FALSE))</f>
        <v/>
      </c>
      <c r="AI318" s="467" t="str">
        <f>IF(AI316="","",VLOOKUP(AI316,'シフト記号表（勤務時間帯）'!$C$6:$U$35,19,FALSE))</f>
        <v/>
      </c>
      <c r="AJ318" s="467" t="str">
        <f>IF(AJ316="","",VLOOKUP(AJ316,'シフト記号表（勤務時間帯）'!$C$6:$U$35,19,FALSE))</f>
        <v/>
      </c>
      <c r="AK318" s="467" t="str">
        <f>IF(AK316="","",VLOOKUP(AK316,'シフト記号表（勤務時間帯）'!$C$6:$U$35,19,FALSE))</f>
        <v/>
      </c>
      <c r="AL318" s="467" t="str">
        <f>IF(AL316="","",VLOOKUP(AL316,'シフト記号表（勤務時間帯）'!$C$6:$U$35,19,FALSE))</f>
        <v/>
      </c>
      <c r="AM318" s="468" t="str">
        <f>IF(AM316="","",VLOOKUP(AM316,'シフト記号表（勤務時間帯）'!$C$6:$U$35,19,FALSE))</f>
        <v/>
      </c>
      <c r="AN318" s="466" t="str">
        <f>IF(AN316="","",VLOOKUP(AN316,'シフト記号表（勤務時間帯）'!$C$6:$U$35,19,FALSE))</f>
        <v/>
      </c>
      <c r="AO318" s="467" t="str">
        <f>IF(AO316="","",VLOOKUP(AO316,'シフト記号表（勤務時間帯）'!$C$6:$U$35,19,FALSE))</f>
        <v/>
      </c>
      <c r="AP318" s="467" t="str">
        <f>IF(AP316="","",VLOOKUP(AP316,'シフト記号表（勤務時間帯）'!$C$6:$U$35,19,FALSE))</f>
        <v/>
      </c>
      <c r="AQ318" s="467" t="str">
        <f>IF(AQ316="","",VLOOKUP(AQ316,'シフト記号表（勤務時間帯）'!$C$6:$U$35,19,FALSE))</f>
        <v/>
      </c>
      <c r="AR318" s="467" t="str">
        <f>IF(AR316="","",VLOOKUP(AR316,'シフト記号表（勤務時間帯）'!$C$6:$U$35,19,FALSE))</f>
        <v/>
      </c>
      <c r="AS318" s="467" t="str">
        <f>IF(AS316="","",VLOOKUP(AS316,'シフト記号表（勤務時間帯）'!$C$6:$U$35,19,FALSE))</f>
        <v/>
      </c>
      <c r="AT318" s="468" t="str">
        <f>IF(AT316="","",VLOOKUP(AT316,'シフト記号表（勤務時間帯）'!$C$6:$U$35,19,FALSE))</f>
        <v/>
      </c>
      <c r="AU318" s="466" t="str">
        <f>IF(AU316="","",VLOOKUP(AU316,'シフト記号表（勤務時間帯）'!$C$6:$U$35,19,FALSE))</f>
        <v/>
      </c>
      <c r="AV318" s="467" t="str">
        <f>IF(AV316="","",VLOOKUP(AV316,'シフト記号表（勤務時間帯）'!$C$6:$U$35,19,FALSE))</f>
        <v/>
      </c>
      <c r="AW318" s="467" t="str">
        <f>IF(AW316="","",VLOOKUP(AW316,'シフト記号表（勤務時間帯）'!$C$6:$U$35,19,FALSE))</f>
        <v/>
      </c>
      <c r="AX318" s="1146">
        <f>IF($BB$3="４週",SUM(S318:AT318),IF($BB$3="暦月",SUM(S318:AW318),""))</f>
        <v>0</v>
      </c>
      <c r="AY318" s="1147"/>
      <c r="AZ318" s="1148">
        <f>IF($BB$3="４週",AX318/4,IF($BB$3="暦月",'【標準様式1】勤務形態一覧（100名）'!AX318/('【標準様式1】勤務形態一覧（100名）'!$BB$8/7),""))</f>
        <v>0</v>
      </c>
      <c r="BA318" s="1149"/>
      <c r="BB318" s="1192"/>
      <c r="BC318" s="1096"/>
      <c r="BD318" s="1096"/>
      <c r="BE318" s="1096"/>
      <c r="BF318" s="1097"/>
    </row>
    <row r="319" spans="2:58" ht="20.25" customHeight="1" x14ac:dyDescent="0.3">
      <c r="B319" s="1176">
        <f>B316+1</f>
        <v>100</v>
      </c>
      <c r="C319" s="1178"/>
      <c r="D319" s="1179"/>
      <c r="E319" s="1180"/>
      <c r="F319" s="469"/>
      <c r="G319" s="1082"/>
      <c r="H319" s="1085"/>
      <c r="I319" s="1086"/>
      <c r="J319" s="1086"/>
      <c r="K319" s="1087"/>
      <c r="L319" s="1089"/>
      <c r="M319" s="1090"/>
      <c r="N319" s="1090"/>
      <c r="O319" s="1091"/>
      <c r="P319" s="1098" t="s">
        <v>215</v>
      </c>
      <c r="Q319" s="1099"/>
      <c r="R319" s="1100"/>
      <c r="S319" s="512"/>
      <c r="T319" s="513"/>
      <c r="U319" s="513"/>
      <c r="V319" s="513"/>
      <c r="W319" s="513"/>
      <c r="X319" s="513"/>
      <c r="Y319" s="514"/>
      <c r="Z319" s="512"/>
      <c r="AA319" s="513"/>
      <c r="AB319" s="513"/>
      <c r="AC319" s="513"/>
      <c r="AD319" s="513"/>
      <c r="AE319" s="513"/>
      <c r="AF319" s="514"/>
      <c r="AG319" s="512"/>
      <c r="AH319" s="513"/>
      <c r="AI319" s="513"/>
      <c r="AJ319" s="513"/>
      <c r="AK319" s="513"/>
      <c r="AL319" s="513"/>
      <c r="AM319" s="514"/>
      <c r="AN319" s="512"/>
      <c r="AO319" s="513"/>
      <c r="AP319" s="513"/>
      <c r="AQ319" s="513"/>
      <c r="AR319" s="513"/>
      <c r="AS319" s="513"/>
      <c r="AT319" s="514"/>
      <c r="AU319" s="512"/>
      <c r="AV319" s="513"/>
      <c r="AW319" s="513"/>
      <c r="AX319" s="1295"/>
      <c r="AY319" s="1296"/>
      <c r="AZ319" s="1297"/>
      <c r="BA319" s="1298"/>
      <c r="BB319" s="1131"/>
      <c r="BC319" s="1090"/>
      <c r="BD319" s="1090"/>
      <c r="BE319" s="1090"/>
      <c r="BF319" s="1091"/>
    </row>
    <row r="320" spans="2:58" ht="20.25" customHeight="1" x14ac:dyDescent="0.3">
      <c r="B320" s="1176"/>
      <c r="C320" s="1181"/>
      <c r="D320" s="1182"/>
      <c r="E320" s="1183"/>
      <c r="F320" s="461"/>
      <c r="G320" s="1083"/>
      <c r="H320" s="1088"/>
      <c r="I320" s="1086"/>
      <c r="J320" s="1086"/>
      <c r="K320" s="1087"/>
      <c r="L320" s="1092"/>
      <c r="M320" s="1093"/>
      <c r="N320" s="1093"/>
      <c r="O320" s="1094"/>
      <c r="P320" s="1136" t="s">
        <v>216</v>
      </c>
      <c r="Q320" s="1137"/>
      <c r="R320" s="1138"/>
      <c r="S320" s="462" t="str">
        <f>IF(S319="","",VLOOKUP(S319,'シフト記号表（勤務時間帯）'!$C$6:$K$35,9,FALSE))</f>
        <v/>
      </c>
      <c r="T320" s="463" t="str">
        <f>IF(T319="","",VLOOKUP(T319,'シフト記号表（勤務時間帯）'!$C$6:$K$35,9,FALSE))</f>
        <v/>
      </c>
      <c r="U320" s="463" t="str">
        <f>IF(U319="","",VLOOKUP(U319,'シフト記号表（勤務時間帯）'!$C$6:$K$35,9,FALSE))</f>
        <v/>
      </c>
      <c r="V320" s="463" t="str">
        <f>IF(V319="","",VLOOKUP(V319,'シフト記号表（勤務時間帯）'!$C$6:$K$35,9,FALSE))</f>
        <v/>
      </c>
      <c r="W320" s="463" t="str">
        <f>IF(W319="","",VLOOKUP(W319,'シフト記号表（勤務時間帯）'!$C$6:$K$35,9,FALSE))</f>
        <v/>
      </c>
      <c r="X320" s="463" t="str">
        <f>IF(X319="","",VLOOKUP(X319,'シフト記号表（勤務時間帯）'!$C$6:$K$35,9,FALSE))</f>
        <v/>
      </c>
      <c r="Y320" s="464" t="str">
        <f>IF(Y319="","",VLOOKUP(Y319,'シフト記号表（勤務時間帯）'!$C$6:$K$35,9,FALSE))</f>
        <v/>
      </c>
      <c r="Z320" s="462" t="str">
        <f>IF(Z319="","",VLOOKUP(Z319,'シフト記号表（勤務時間帯）'!$C$6:$K$35,9,FALSE))</f>
        <v/>
      </c>
      <c r="AA320" s="463" t="str">
        <f>IF(AA319="","",VLOOKUP(AA319,'シフト記号表（勤務時間帯）'!$C$6:$K$35,9,FALSE))</f>
        <v/>
      </c>
      <c r="AB320" s="463" t="str">
        <f>IF(AB319="","",VLOOKUP(AB319,'シフト記号表（勤務時間帯）'!$C$6:$K$35,9,FALSE))</f>
        <v/>
      </c>
      <c r="AC320" s="463" t="str">
        <f>IF(AC319="","",VLOOKUP(AC319,'シフト記号表（勤務時間帯）'!$C$6:$K$35,9,FALSE))</f>
        <v/>
      </c>
      <c r="AD320" s="463" t="str">
        <f>IF(AD319="","",VLOOKUP(AD319,'シフト記号表（勤務時間帯）'!$C$6:$K$35,9,FALSE))</f>
        <v/>
      </c>
      <c r="AE320" s="463" t="str">
        <f>IF(AE319="","",VLOOKUP(AE319,'シフト記号表（勤務時間帯）'!$C$6:$K$35,9,FALSE))</f>
        <v/>
      </c>
      <c r="AF320" s="464" t="str">
        <f>IF(AF319="","",VLOOKUP(AF319,'シフト記号表（勤務時間帯）'!$C$6:$K$35,9,FALSE))</f>
        <v/>
      </c>
      <c r="AG320" s="462" t="str">
        <f>IF(AG319="","",VLOOKUP(AG319,'シフト記号表（勤務時間帯）'!$C$6:$K$35,9,FALSE))</f>
        <v/>
      </c>
      <c r="AH320" s="463" t="str">
        <f>IF(AH319="","",VLOOKUP(AH319,'シフト記号表（勤務時間帯）'!$C$6:$K$35,9,FALSE))</f>
        <v/>
      </c>
      <c r="AI320" s="463" t="str">
        <f>IF(AI319="","",VLOOKUP(AI319,'シフト記号表（勤務時間帯）'!$C$6:$K$35,9,FALSE))</f>
        <v/>
      </c>
      <c r="AJ320" s="463" t="str">
        <f>IF(AJ319="","",VLOOKUP(AJ319,'シフト記号表（勤務時間帯）'!$C$6:$K$35,9,FALSE))</f>
        <v/>
      </c>
      <c r="AK320" s="463" t="str">
        <f>IF(AK319="","",VLOOKUP(AK319,'シフト記号表（勤務時間帯）'!$C$6:$K$35,9,FALSE))</f>
        <v/>
      </c>
      <c r="AL320" s="463" t="str">
        <f>IF(AL319="","",VLOOKUP(AL319,'シフト記号表（勤務時間帯）'!$C$6:$K$35,9,FALSE))</f>
        <v/>
      </c>
      <c r="AM320" s="464" t="str">
        <f>IF(AM319="","",VLOOKUP(AM319,'シフト記号表（勤務時間帯）'!$C$6:$K$35,9,FALSE))</f>
        <v/>
      </c>
      <c r="AN320" s="462" t="str">
        <f>IF(AN319="","",VLOOKUP(AN319,'シフト記号表（勤務時間帯）'!$C$6:$K$35,9,FALSE))</f>
        <v/>
      </c>
      <c r="AO320" s="463" t="str">
        <f>IF(AO319="","",VLOOKUP(AO319,'シフト記号表（勤務時間帯）'!$C$6:$K$35,9,FALSE))</f>
        <v/>
      </c>
      <c r="AP320" s="463" t="str">
        <f>IF(AP319="","",VLOOKUP(AP319,'シフト記号表（勤務時間帯）'!$C$6:$K$35,9,FALSE))</f>
        <v/>
      </c>
      <c r="AQ320" s="463" t="str">
        <f>IF(AQ319="","",VLOOKUP(AQ319,'シフト記号表（勤務時間帯）'!$C$6:$K$35,9,FALSE))</f>
        <v/>
      </c>
      <c r="AR320" s="463" t="str">
        <f>IF(AR319="","",VLOOKUP(AR319,'シフト記号表（勤務時間帯）'!$C$6:$K$35,9,FALSE))</f>
        <v/>
      </c>
      <c r="AS320" s="463" t="str">
        <f>IF(AS319="","",VLOOKUP(AS319,'シフト記号表（勤務時間帯）'!$C$6:$K$35,9,FALSE))</f>
        <v/>
      </c>
      <c r="AT320" s="464" t="str">
        <f>IF(AT319="","",VLOOKUP(AT319,'シフト記号表（勤務時間帯）'!$C$6:$K$35,9,FALSE))</f>
        <v/>
      </c>
      <c r="AU320" s="462" t="str">
        <f>IF(AU319="","",VLOOKUP(AU319,'シフト記号表（勤務時間帯）'!$C$6:$K$35,9,FALSE))</f>
        <v/>
      </c>
      <c r="AV320" s="463" t="str">
        <f>IF(AV319="","",VLOOKUP(AV319,'シフト記号表（勤務時間帯）'!$C$6:$K$35,9,FALSE))</f>
        <v/>
      </c>
      <c r="AW320" s="463" t="str">
        <f>IF(AW319="","",VLOOKUP(AW319,'シフト記号表（勤務時間帯）'!$C$6:$K$35,9,FALSE))</f>
        <v/>
      </c>
      <c r="AX320" s="1139">
        <f>IF($BB$3="４週",SUM(S320:AT320),IF($BB$3="暦月",SUM(S320:AW320),""))</f>
        <v>0</v>
      </c>
      <c r="AY320" s="1140"/>
      <c r="AZ320" s="1141">
        <f>IF($BB$3="４週",AX320/4,IF($BB$3="暦月",'【標準様式1】勤務形態一覧（100名）'!AX320/('【標準様式1】勤務形態一覧（100名）'!$BB$8/7),""))</f>
        <v>0</v>
      </c>
      <c r="BA320" s="1142"/>
      <c r="BB320" s="1132"/>
      <c r="BC320" s="1093"/>
      <c r="BD320" s="1093"/>
      <c r="BE320" s="1093"/>
      <c r="BF320" s="1094"/>
    </row>
    <row r="321" spans="2:73" ht="20.25" customHeight="1" thickBot="1" x14ac:dyDescent="0.35">
      <c r="B321" s="1176"/>
      <c r="C321" s="1184"/>
      <c r="D321" s="1185"/>
      <c r="E321" s="1186"/>
      <c r="F321" s="515">
        <f>C319</f>
        <v>0</v>
      </c>
      <c r="G321" s="1084"/>
      <c r="H321" s="1088"/>
      <c r="I321" s="1086"/>
      <c r="J321" s="1086"/>
      <c r="K321" s="1087"/>
      <c r="L321" s="1095"/>
      <c r="M321" s="1096"/>
      <c r="N321" s="1096"/>
      <c r="O321" s="1097"/>
      <c r="P321" s="1173" t="s">
        <v>217</v>
      </c>
      <c r="Q321" s="1174"/>
      <c r="R321" s="1175"/>
      <c r="S321" s="466" t="str">
        <f>IF(S319="","",VLOOKUP(S319,'シフト記号表（勤務時間帯）'!$C$6:$U$35,19,FALSE))</f>
        <v/>
      </c>
      <c r="T321" s="467" t="str">
        <f>IF(T319="","",VLOOKUP(T319,'シフト記号表（勤務時間帯）'!$C$6:$U$35,19,FALSE))</f>
        <v/>
      </c>
      <c r="U321" s="467" t="str">
        <f>IF(U319="","",VLOOKUP(U319,'シフト記号表（勤務時間帯）'!$C$6:$U$35,19,FALSE))</f>
        <v/>
      </c>
      <c r="V321" s="467" t="str">
        <f>IF(V319="","",VLOOKUP(V319,'シフト記号表（勤務時間帯）'!$C$6:$U$35,19,FALSE))</f>
        <v/>
      </c>
      <c r="W321" s="467" t="str">
        <f>IF(W319="","",VLOOKUP(W319,'シフト記号表（勤務時間帯）'!$C$6:$U$35,19,FALSE))</f>
        <v/>
      </c>
      <c r="X321" s="467" t="str">
        <f>IF(X319="","",VLOOKUP(X319,'シフト記号表（勤務時間帯）'!$C$6:$U$35,19,FALSE))</f>
        <v/>
      </c>
      <c r="Y321" s="468" t="str">
        <f>IF(Y319="","",VLOOKUP(Y319,'シフト記号表（勤務時間帯）'!$C$6:$U$35,19,FALSE))</f>
        <v/>
      </c>
      <c r="Z321" s="466" t="str">
        <f>IF(Z319="","",VLOOKUP(Z319,'シフト記号表（勤務時間帯）'!$C$6:$U$35,19,FALSE))</f>
        <v/>
      </c>
      <c r="AA321" s="467" t="str">
        <f>IF(AA319="","",VLOOKUP(AA319,'シフト記号表（勤務時間帯）'!$C$6:$U$35,19,FALSE))</f>
        <v/>
      </c>
      <c r="AB321" s="467" t="str">
        <f>IF(AB319="","",VLOOKUP(AB319,'シフト記号表（勤務時間帯）'!$C$6:$U$35,19,FALSE))</f>
        <v/>
      </c>
      <c r="AC321" s="467" t="str">
        <f>IF(AC319="","",VLOOKUP(AC319,'シフト記号表（勤務時間帯）'!$C$6:$U$35,19,FALSE))</f>
        <v/>
      </c>
      <c r="AD321" s="467" t="str">
        <f>IF(AD319="","",VLOOKUP(AD319,'シフト記号表（勤務時間帯）'!$C$6:$U$35,19,FALSE))</f>
        <v/>
      </c>
      <c r="AE321" s="467" t="str">
        <f>IF(AE319="","",VLOOKUP(AE319,'シフト記号表（勤務時間帯）'!$C$6:$U$35,19,FALSE))</f>
        <v/>
      </c>
      <c r="AF321" s="468" t="str">
        <f>IF(AF319="","",VLOOKUP(AF319,'シフト記号表（勤務時間帯）'!$C$6:$U$35,19,FALSE))</f>
        <v/>
      </c>
      <c r="AG321" s="466" t="str">
        <f>IF(AG319="","",VLOOKUP(AG319,'シフト記号表（勤務時間帯）'!$C$6:$U$35,19,FALSE))</f>
        <v/>
      </c>
      <c r="AH321" s="467" t="str">
        <f>IF(AH319="","",VLOOKUP(AH319,'シフト記号表（勤務時間帯）'!$C$6:$U$35,19,FALSE))</f>
        <v/>
      </c>
      <c r="AI321" s="467" t="str">
        <f>IF(AI319="","",VLOOKUP(AI319,'シフト記号表（勤務時間帯）'!$C$6:$U$35,19,FALSE))</f>
        <v/>
      </c>
      <c r="AJ321" s="467" t="str">
        <f>IF(AJ319="","",VLOOKUP(AJ319,'シフト記号表（勤務時間帯）'!$C$6:$U$35,19,FALSE))</f>
        <v/>
      </c>
      <c r="AK321" s="467" t="str">
        <f>IF(AK319="","",VLOOKUP(AK319,'シフト記号表（勤務時間帯）'!$C$6:$U$35,19,FALSE))</f>
        <v/>
      </c>
      <c r="AL321" s="467" t="str">
        <f>IF(AL319="","",VLOOKUP(AL319,'シフト記号表（勤務時間帯）'!$C$6:$U$35,19,FALSE))</f>
        <v/>
      </c>
      <c r="AM321" s="468" t="str">
        <f>IF(AM319="","",VLOOKUP(AM319,'シフト記号表（勤務時間帯）'!$C$6:$U$35,19,FALSE))</f>
        <v/>
      </c>
      <c r="AN321" s="466" t="str">
        <f>IF(AN319="","",VLOOKUP(AN319,'シフト記号表（勤務時間帯）'!$C$6:$U$35,19,FALSE))</f>
        <v/>
      </c>
      <c r="AO321" s="467" t="str">
        <f>IF(AO319="","",VLOOKUP(AO319,'シフト記号表（勤務時間帯）'!$C$6:$U$35,19,FALSE))</f>
        <v/>
      </c>
      <c r="AP321" s="467" t="str">
        <f>IF(AP319="","",VLOOKUP(AP319,'シフト記号表（勤務時間帯）'!$C$6:$U$35,19,FALSE))</f>
        <v/>
      </c>
      <c r="AQ321" s="467" t="str">
        <f>IF(AQ319="","",VLOOKUP(AQ319,'シフト記号表（勤務時間帯）'!$C$6:$U$35,19,FALSE))</f>
        <v/>
      </c>
      <c r="AR321" s="467" t="str">
        <f>IF(AR319="","",VLOOKUP(AR319,'シフト記号表（勤務時間帯）'!$C$6:$U$35,19,FALSE))</f>
        <v/>
      </c>
      <c r="AS321" s="467" t="str">
        <f>IF(AS319="","",VLOOKUP(AS319,'シフト記号表（勤務時間帯）'!$C$6:$U$35,19,FALSE))</f>
        <v/>
      </c>
      <c r="AT321" s="468" t="str">
        <f>IF(AT319="","",VLOOKUP(AT319,'シフト記号表（勤務時間帯）'!$C$6:$U$35,19,FALSE))</f>
        <v/>
      </c>
      <c r="AU321" s="466" t="str">
        <f>IF(AU319="","",VLOOKUP(AU319,'シフト記号表（勤務時間帯）'!$C$6:$U$35,19,FALSE))</f>
        <v/>
      </c>
      <c r="AV321" s="467" t="str">
        <f>IF(AV319="","",VLOOKUP(AV319,'シフト記号表（勤務時間帯）'!$C$6:$U$35,19,FALSE))</f>
        <v/>
      </c>
      <c r="AW321" s="467" t="str">
        <f>IF(AW319="","",VLOOKUP(AW319,'シフト記号表（勤務時間帯）'!$C$6:$U$35,19,FALSE))</f>
        <v/>
      </c>
      <c r="AX321" s="1146">
        <f>IF($BB$3="４週",SUM(S321:AT321),IF($BB$3="暦月",SUM(S321:AW321),""))</f>
        <v>0</v>
      </c>
      <c r="AY321" s="1147"/>
      <c r="AZ321" s="1148">
        <f>IF($BB$3="４週",AX321/4,IF($BB$3="暦月",'【標準様式1】勤務形態一覧（100名）'!AX321/('【標準様式1】勤務形態一覧（100名）'!$BB$8/7),""))</f>
        <v>0</v>
      </c>
      <c r="BA321" s="1149"/>
      <c r="BB321" s="1192"/>
      <c r="BC321" s="1096"/>
      <c r="BD321" s="1096"/>
      <c r="BE321" s="1096"/>
      <c r="BF321" s="1097"/>
    </row>
    <row r="322" spans="2:73" s="439" customFormat="1" ht="6" customHeight="1" thickBot="1" x14ac:dyDescent="0.35">
      <c r="B322" s="471"/>
      <c r="C322" s="472"/>
      <c r="D322" s="472"/>
      <c r="E322" s="472"/>
      <c r="F322" s="473"/>
      <c r="G322" s="473"/>
      <c r="H322" s="474"/>
      <c r="I322" s="474"/>
      <c r="J322" s="474"/>
      <c r="K322" s="474"/>
      <c r="L322" s="473"/>
      <c r="M322" s="473"/>
      <c r="N322" s="473"/>
      <c r="O322" s="473"/>
      <c r="P322" s="475"/>
      <c r="Q322" s="475"/>
      <c r="R322" s="475"/>
      <c r="S322" s="517"/>
      <c r="T322" s="517"/>
      <c r="U322" s="517"/>
      <c r="V322" s="517"/>
      <c r="W322" s="517"/>
      <c r="X322" s="517"/>
      <c r="Y322" s="517"/>
      <c r="Z322" s="517"/>
      <c r="AA322" s="517"/>
      <c r="AB322" s="517"/>
      <c r="AC322" s="517"/>
      <c r="AD322" s="517"/>
      <c r="AE322" s="517"/>
      <c r="AF322" s="517"/>
      <c r="AG322" s="517"/>
      <c r="AH322" s="517"/>
      <c r="AI322" s="517"/>
      <c r="AJ322" s="517"/>
      <c r="AK322" s="517"/>
      <c r="AL322" s="517"/>
      <c r="AM322" s="517"/>
      <c r="AN322" s="517"/>
      <c r="AO322" s="517"/>
      <c r="AP322" s="517"/>
      <c r="AQ322" s="517"/>
      <c r="AR322" s="517"/>
      <c r="AS322" s="517"/>
      <c r="AT322" s="517"/>
      <c r="AU322" s="517"/>
      <c r="AV322" s="517"/>
      <c r="AW322" s="517"/>
      <c r="AX322" s="518"/>
      <c r="AY322" s="518"/>
      <c r="AZ322" s="518"/>
      <c r="BA322" s="518"/>
      <c r="BB322" s="473"/>
      <c r="BC322" s="473"/>
      <c r="BD322" s="473"/>
      <c r="BE322" s="473"/>
      <c r="BF322" s="477"/>
    </row>
    <row r="323" spans="2:73" ht="20.149999999999999" customHeight="1" x14ac:dyDescent="0.3">
      <c r="B323" s="478"/>
      <c r="C323" s="479"/>
      <c r="D323" s="479"/>
      <c r="E323" s="479"/>
      <c r="F323" s="479"/>
      <c r="G323" s="1078" t="s">
        <v>218</v>
      </c>
      <c r="H323" s="1078"/>
      <c r="I323" s="1078"/>
      <c r="J323" s="1078"/>
      <c r="K323" s="1078"/>
      <c r="L323" s="1078"/>
      <c r="M323" s="1078"/>
      <c r="N323" s="1078"/>
      <c r="O323" s="1078"/>
      <c r="P323" s="1078"/>
      <c r="Q323" s="1078"/>
      <c r="R323" s="1079"/>
      <c r="S323" s="480" t="str">
        <f t="shared" ref="S323:AW323" si="1">IF(SUMIF($F$22:$F$60, "生活相談員", S22:S60)=0,"",SUMIF($F$22:$F$60,"生活相談員",S22:S60))</f>
        <v/>
      </c>
      <c r="T323" s="481" t="str">
        <f t="shared" si="1"/>
        <v/>
      </c>
      <c r="U323" s="481" t="str">
        <f t="shared" si="1"/>
        <v/>
      </c>
      <c r="V323" s="481" t="str">
        <f t="shared" si="1"/>
        <v/>
      </c>
      <c r="W323" s="481" t="str">
        <f t="shared" si="1"/>
        <v/>
      </c>
      <c r="X323" s="481" t="str">
        <f t="shared" si="1"/>
        <v/>
      </c>
      <c r="Y323" s="482" t="str">
        <f t="shared" si="1"/>
        <v/>
      </c>
      <c r="Z323" s="480" t="str">
        <f t="shared" si="1"/>
        <v/>
      </c>
      <c r="AA323" s="481" t="str">
        <f t="shared" si="1"/>
        <v/>
      </c>
      <c r="AB323" s="481" t="str">
        <f t="shared" si="1"/>
        <v/>
      </c>
      <c r="AC323" s="481" t="str">
        <f t="shared" si="1"/>
        <v/>
      </c>
      <c r="AD323" s="481" t="str">
        <f t="shared" si="1"/>
        <v/>
      </c>
      <c r="AE323" s="481" t="str">
        <f t="shared" si="1"/>
        <v/>
      </c>
      <c r="AF323" s="482" t="str">
        <f t="shared" si="1"/>
        <v/>
      </c>
      <c r="AG323" s="480" t="str">
        <f t="shared" si="1"/>
        <v/>
      </c>
      <c r="AH323" s="481" t="str">
        <f t="shared" si="1"/>
        <v/>
      </c>
      <c r="AI323" s="481" t="str">
        <f t="shared" si="1"/>
        <v/>
      </c>
      <c r="AJ323" s="481" t="str">
        <f t="shared" si="1"/>
        <v/>
      </c>
      <c r="AK323" s="481" t="str">
        <f t="shared" si="1"/>
        <v/>
      </c>
      <c r="AL323" s="481" t="str">
        <f t="shared" si="1"/>
        <v/>
      </c>
      <c r="AM323" s="482" t="str">
        <f t="shared" si="1"/>
        <v/>
      </c>
      <c r="AN323" s="480" t="str">
        <f t="shared" si="1"/>
        <v/>
      </c>
      <c r="AO323" s="481" t="str">
        <f t="shared" si="1"/>
        <v/>
      </c>
      <c r="AP323" s="481" t="str">
        <f t="shared" si="1"/>
        <v/>
      </c>
      <c r="AQ323" s="481" t="str">
        <f t="shared" si="1"/>
        <v/>
      </c>
      <c r="AR323" s="481" t="str">
        <f t="shared" si="1"/>
        <v/>
      </c>
      <c r="AS323" s="481" t="str">
        <f t="shared" si="1"/>
        <v/>
      </c>
      <c r="AT323" s="482" t="str">
        <f t="shared" si="1"/>
        <v/>
      </c>
      <c r="AU323" s="480" t="str">
        <f t="shared" si="1"/>
        <v/>
      </c>
      <c r="AV323" s="481" t="str">
        <f t="shared" si="1"/>
        <v/>
      </c>
      <c r="AW323" s="482" t="str">
        <f t="shared" si="1"/>
        <v/>
      </c>
      <c r="AX323" s="1080" t="str">
        <f>IF(SUMIF($F$22:$F$60, "生活相談員", AX22:AY60)=0,"",SUMIF($F$22:$F$60,"生活相談員",AX22:AY60))</f>
        <v/>
      </c>
      <c r="AY323" s="1081"/>
      <c r="AZ323" s="1101" t="str">
        <f>IF(AX323="","",IF($BB$3="４週",AX323/4,IF($BB$3="暦月",AX323/('【標準様式1】勤務形態一覧（100名）'!$BB$8/7),"")))</f>
        <v/>
      </c>
      <c r="BA323" s="1102"/>
      <c r="BB323" s="1103"/>
      <c r="BC323" s="1104"/>
      <c r="BD323" s="1104"/>
      <c r="BE323" s="1104"/>
      <c r="BF323" s="1105"/>
    </row>
    <row r="324" spans="2:73" ht="20.25" customHeight="1" x14ac:dyDescent="0.3">
      <c r="B324" s="483"/>
      <c r="C324" s="484"/>
      <c r="D324" s="484"/>
      <c r="E324" s="484"/>
      <c r="F324" s="484"/>
      <c r="G324" s="1112" t="s">
        <v>219</v>
      </c>
      <c r="H324" s="1112"/>
      <c r="I324" s="1112"/>
      <c r="J324" s="1112"/>
      <c r="K324" s="1112"/>
      <c r="L324" s="1112"/>
      <c r="M324" s="1112"/>
      <c r="N324" s="1112"/>
      <c r="O324" s="1112"/>
      <c r="P324" s="1112"/>
      <c r="Q324" s="1112"/>
      <c r="R324" s="1113"/>
      <c r="S324" s="485" t="str">
        <f t="shared" ref="S324:AX324" si="2">IF(SUMIF($F$22:$F$60, "介護職員", S22:S60)=0,"",SUMIF($F$22:$F$60, "介護職員", S22:S60))</f>
        <v/>
      </c>
      <c r="T324" s="486" t="str">
        <f t="shared" si="2"/>
        <v/>
      </c>
      <c r="U324" s="486" t="str">
        <f t="shared" si="2"/>
        <v/>
      </c>
      <c r="V324" s="486" t="str">
        <f t="shared" si="2"/>
        <v/>
      </c>
      <c r="W324" s="486" t="str">
        <f t="shared" si="2"/>
        <v/>
      </c>
      <c r="X324" s="486" t="str">
        <f t="shared" si="2"/>
        <v/>
      </c>
      <c r="Y324" s="487" t="str">
        <f t="shared" si="2"/>
        <v/>
      </c>
      <c r="Z324" s="485" t="str">
        <f t="shared" si="2"/>
        <v/>
      </c>
      <c r="AA324" s="486" t="str">
        <f t="shared" si="2"/>
        <v/>
      </c>
      <c r="AB324" s="486" t="str">
        <f t="shared" si="2"/>
        <v/>
      </c>
      <c r="AC324" s="486" t="str">
        <f t="shared" si="2"/>
        <v/>
      </c>
      <c r="AD324" s="486" t="str">
        <f t="shared" si="2"/>
        <v/>
      </c>
      <c r="AE324" s="486" t="str">
        <f t="shared" si="2"/>
        <v/>
      </c>
      <c r="AF324" s="487" t="str">
        <f t="shared" si="2"/>
        <v/>
      </c>
      <c r="AG324" s="485" t="str">
        <f t="shared" si="2"/>
        <v/>
      </c>
      <c r="AH324" s="486" t="str">
        <f t="shared" si="2"/>
        <v/>
      </c>
      <c r="AI324" s="486" t="str">
        <f t="shared" si="2"/>
        <v/>
      </c>
      <c r="AJ324" s="486" t="str">
        <f t="shared" si="2"/>
        <v/>
      </c>
      <c r="AK324" s="486" t="str">
        <f t="shared" si="2"/>
        <v/>
      </c>
      <c r="AL324" s="486" t="str">
        <f t="shared" si="2"/>
        <v/>
      </c>
      <c r="AM324" s="487" t="str">
        <f t="shared" si="2"/>
        <v/>
      </c>
      <c r="AN324" s="485" t="str">
        <f t="shared" si="2"/>
        <v/>
      </c>
      <c r="AO324" s="486" t="str">
        <f t="shared" si="2"/>
        <v/>
      </c>
      <c r="AP324" s="486" t="str">
        <f t="shared" si="2"/>
        <v/>
      </c>
      <c r="AQ324" s="486" t="str">
        <f t="shared" si="2"/>
        <v/>
      </c>
      <c r="AR324" s="486" t="str">
        <f t="shared" si="2"/>
        <v/>
      </c>
      <c r="AS324" s="486" t="str">
        <f t="shared" si="2"/>
        <v/>
      </c>
      <c r="AT324" s="487" t="str">
        <f t="shared" si="2"/>
        <v/>
      </c>
      <c r="AU324" s="485" t="str">
        <f t="shared" si="2"/>
        <v/>
      </c>
      <c r="AV324" s="486" t="str">
        <f t="shared" si="2"/>
        <v/>
      </c>
      <c r="AW324" s="487" t="str">
        <f t="shared" si="2"/>
        <v/>
      </c>
      <c r="AX324" s="1114" t="str">
        <f t="shared" si="2"/>
        <v/>
      </c>
      <c r="AY324" s="1115"/>
      <c r="AZ324" s="1116" t="str">
        <f>IF(AX324="","",IF($BB$3="４週",AX324/4,IF($BB$3="暦月",AX324/('【標準様式1】勤務形態一覧（100名）'!$BB$8/7),"")))</f>
        <v/>
      </c>
      <c r="BA324" s="1117"/>
      <c r="BB324" s="1106"/>
      <c r="BC324" s="1107"/>
      <c r="BD324" s="1107"/>
      <c r="BE324" s="1107"/>
      <c r="BF324" s="1108"/>
    </row>
    <row r="325" spans="2:73" ht="20.25" customHeight="1" x14ac:dyDescent="0.3">
      <c r="B325" s="483"/>
      <c r="C325" s="484"/>
      <c r="D325" s="484"/>
      <c r="E325" s="484"/>
      <c r="F325" s="484"/>
      <c r="G325" s="1112" t="s">
        <v>220</v>
      </c>
      <c r="H325" s="1112"/>
      <c r="I325" s="1112"/>
      <c r="J325" s="1112"/>
      <c r="K325" s="1112"/>
      <c r="L325" s="1112"/>
      <c r="M325" s="1112"/>
      <c r="N325" s="1112"/>
      <c r="O325" s="1112"/>
      <c r="P325" s="1112"/>
      <c r="Q325" s="1112"/>
      <c r="R325" s="1113"/>
      <c r="S325" s="488"/>
      <c r="T325" s="489"/>
      <c r="U325" s="489"/>
      <c r="V325" s="489"/>
      <c r="W325" s="489"/>
      <c r="X325" s="489"/>
      <c r="Y325" s="490"/>
      <c r="Z325" s="488"/>
      <c r="AA325" s="489"/>
      <c r="AB325" s="489"/>
      <c r="AC325" s="489"/>
      <c r="AD325" s="489"/>
      <c r="AE325" s="489"/>
      <c r="AF325" s="490"/>
      <c r="AG325" s="488"/>
      <c r="AH325" s="489"/>
      <c r="AI325" s="489"/>
      <c r="AJ325" s="489"/>
      <c r="AK325" s="489"/>
      <c r="AL325" s="489"/>
      <c r="AM325" s="490"/>
      <c r="AN325" s="488"/>
      <c r="AO325" s="489"/>
      <c r="AP325" s="489"/>
      <c r="AQ325" s="489"/>
      <c r="AR325" s="489"/>
      <c r="AS325" s="489"/>
      <c r="AT325" s="490"/>
      <c r="AU325" s="488"/>
      <c r="AV325" s="489"/>
      <c r="AW325" s="490"/>
      <c r="AX325" s="1118"/>
      <c r="AY325" s="1119"/>
      <c r="AZ325" s="1119"/>
      <c r="BA325" s="1120"/>
      <c r="BB325" s="1106"/>
      <c r="BC325" s="1107"/>
      <c r="BD325" s="1107"/>
      <c r="BE325" s="1107"/>
      <c r="BF325" s="1108"/>
    </row>
    <row r="326" spans="2:73" ht="20.25" customHeight="1" x14ac:dyDescent="0.3">
      <c r="B326" s="483"/>
      <c r="C326" s="484"/>
      <c r="D326" s="484"/>
      <c r="E326" s="484"/>
      <c r="F326" s="484"/>
      <c r="G326" s="1112" t="s">
        <v>221</v>
      </c>
      <c r="H326" s="1112"/>
      <c r="I326" s="1112"/>
      <c r="J326" s="1112"/>
      <c r="K326" s="1112"/>
      <c r="L326" s="1112"/>
      <c r="M326" s="1112"/>
      <c r="N326" s="1112"/>
      <c r="O326" s="1112"/>
      <c r="P326" s="1112"/>
      <c r="Q326" s="1112"/>
      <c r="R326" s="1113"/>
      <c r="S326" s="488"/>
      <c r="T326" s="489"/>
      <c r="U326" s="489"/>
      <c r="V326" s="489"/>
      <c r="W326" s="489"/>
      <c r="X326" s="489"/>
      <c r="Y326" s="490"/>
      <c r="Z326" s="488"/>
      <c r="AA326" s="489"/>
      <c r="AB326" s="489"/>
      <c r="AC326" s="489"/>
      <c r="AD326" s="489"/>
      <c r="AE326" s="489"/>
      <c r="AF326" s="490"/>
      <c r="AG326" s="488"/>
      <c r="AH326" s="489"/>
      <c r="AI326" s="489"/>
      <c r="AJ326" s="489"/>
      <c r="AK326" s="489"/>
      <c r="AL326" s="489"/>
      <c r="AM326" s="490"/>
      <c r="AN326" s="488"/>
      <c r="AO326" s="489"/>
      <c r="AP326" s="489"/>
      <c r="AQ326" s="489"/>
      <c r="AR326" s="489"/>
      <c r="AS326" s="489"/>
      <c r="AT326" s="490"/>
      <c r="AU326" s="488"/>
      <c r="AV326" s="489"/>
      <c r="AW326" s="490"/>
      <c r="AX326" s="1121"/>
      <c r="AY326" s="1122"/>
      <c r="AZ326" s="1122"/>
      <c r="BA326" s="1123"/>
      <c r="BB326" s="1106"/>
      <c r="BC326" s="1107"/>
      <c r="BD326" s="1107"/>
      <c r="BE326" s="1107"/>
      <c r="BF326" s="1108"/>
    </row>
    <row r="327" spans="2:73" ht="20.25" customHeight="1" thickBot="1" x14ac:dyDescent="0.35">
      <c r="B327" s="491"/>
      <c r="C327" s="492"/>
      <c r="D327" s="492"/>
      <c r="E327" s="492"/>
      <c r="F327" s="492"/>
      <c r="G327" s="1150" t="s">
        <v>222</v>
      </c>
      <c r="H327" s="1150"/>
      <c r="I327" s="1150"/>
      <c r="J327" s="1150"/>
      <c r="K327" s="1150"/>
      <c r="L327" s="1150"/>
      <c r="M327" s="1150"/>
      <c r="N327" s="1150"/>
      <c r="O327" s="1150"/>
      <c r="P327" s="1150"/>
      <c r="Q327" s="1150"/>
      <c r="R327" s="1151"/>
      <c r="S327" s="493" t="str">
        <f>IF(S326&lt;&gt;"",IF(S325&gt;15,((S325-15)/5+1)*S326,S326),"")</f>
        <v/>
      </c>
      <c r="T327" s="494" t="str">
        <f t="shared" ref="T327:AW327" si="3">IF(T326&lt;&gt;"",IF(T325&gt;15,((T325-15)/5+1)*T326,T326),"")</f>
        <v/>
      </c>
      <c r="U327" s="494" t="str">
        <f t="shared" si="3"/>
        <v/>
      </c>
      <c r="V327" s="494" t="str">
        <f t="shared" si="3"/>
        <v/>
      </c>
      <c r="W327" s="494" t="str">
        <f t="shared" si="3"/>
        <v/>
      </c>
      <c r="X327" s="494" t="str">
        <f t="shared" si="3"/>
        <v/>
      </c>
      <c r="Y327" s="495" t="str">
        <f t="shared" si="3"/>
        <v/>
      </c>
      <c r="Z327" s="493" t="str">
        <f t="shared" si="3"/>
        <v/>
      </c>
      <c r="AA327" s="494" t="str">
        <f t="shared" si="3"/>
        <v/>
      </c>
      <c r="AB327" s="494" t="str">
        <f t="shared" si="3"/>
        <v/>
      </c>
      <c r="AC327" s="494" t="str">
        <f t="shared" si="3"/>
        <v/>
      </c>
      <c r="AD327" s="494" t="str">
        <f t="shared" si="3"/>
        <v/>
      </c>
      <c r="AE327" s="494" t="str">
        <f t="shared" si="3"/>
        <v/>
      </c>
      <c r="AF327" s="495" t="str">
        <f t="shared" si="3"/>
        <v/>
      </c>
      <c r="AG327" s="493" t="str">
        <f t="shared" si="3"/>
        <v/>
      </c>
      <c r="AH327" s="494" t="str">
        <f t="shared" si="3"/>
        <v/>
      </c>
      <c r="AI327" s="494" t="str">
        <f t="shared" si="3"/>
        <v/>
      </c>
      <c r="AJ327" s="494" t="str">
        <f t="shared" si="3"/>
        <v/>
      </c>
      <c r="AK327" s="494" t="str">
        <f t="shared" si="3"/>
        <v/>
      </c>
      <c r="AL327" s="494" t="str">
        <f t="shared" si="3"/>
        <v/>
      </c>
      <c r="AM327" s="495" t="str">
        <f t="shared" si="3"/>
        <v/>
      </c>
      <c r="AN327" s="493" t="str">
        <f t="shared" si="3"/>
        <v/>
      </c>
      <c r="AO327" s="494" t="str">
        <f t="shared" si="3"/>
        <v/>
      </c>
      <c r="AP327" s="494" t="str">
        <f t="shared" si="3"/>
        <v/>
      </c>
      <c r="AQ327" s="494" t="str">
        <f t="shared" si="3"/>
        <v/>
      </c>
      <c r="AR327" s="494" t="str">
        <f t="shared" si="3"/>
        <v/>
      </c>
      <c r="AS327" s="494" t="str">
        <f t="shared" si="3"/>
        <v/>
      </c>
      <c r="AT327" s="495" t="str">
        <f t="shared" si="3"/>
        <v/>
      </c>
      <c r="AU327" s="485" t="str">
        <f t="shared" si="3"/>
        <v/>
      </c>
      <c r="AV327" s="486" t="str">
        <f t="shared" si="3"/>
        <v/>
      </c>
      <c r="AW327" s="487" t="str">
        <f t="shared" si="3"/>
        <v/>
      </c>
      <c r="AX327" s="1121"/>
      <c r="AY327" s="1122"/>
      <c r="AZ327" s="1122"/>
      <c r="BA327" s="1123"/>
      <c r="BB327" s="1106"/>
      <c r="BC327" s="1107"/>
      <c r="BD327" s="1107"/>
      <c r="BE327" s="1107"/>
      <c r="BF327" s="1108"/>
    </row>
    <row r="328" spans="2:73" ht="18.75" customHeight="1" x14ac:dyDescent="0.3">
      <c r="B328" s="1152" t="s">
        <v>223</v>
      </c>
      <c r="C328" s="1153"/>
      <c r="D328" s="1153"/>
      <c r="E328" s="1153"/>
      <c r="F328" s="1153"/>
      <c r="G328" s="1153"/>
      <c r="H328" s="1153"/>
      <c r="I328" s="1153"/>
      <c r="J328" s="1153"/>
      <c r="K328" s="1154"/>
      <c r="L328" s="1158" t="s">
        <v>224</v>
      </c>
      <c r="M328" s="1158"/>
      <c r="N328" s="1158"/>
      <c r="O328" s="1158"/>
      <c r="P328" s="1158"/>
      <c r="Q328" s="1158"/>
      <c r="R328" s="1159"/>
      <c r="S328" s="496" t="str">
        <f>IF($L328="","",IF(COUNTIFS($F$22:$F$60,$L328,S$22:S$60,"&gt;0")=0,"",COUNTIFS($F$22:$F$60,$L328,S$22:S$60,"&gt;0")))</f>
        <v/>
      </c>
      <c r="T328" s="497" t="str">
        <f t="shared" ref="T328:AW332" si="4">IF($L328="","",IF(COUNTIFS($F$22:$F$60,$L328,T$22:T$60,"&gt;0")=0,"",COUNTIFS($F$22:$F$60,$L328,T$22:T$60,"&gt;0")))</f>
        <v/>
      </c>
      <c r="U328" s="497" t="str">
        <f t="shared" si="4"/>
        <v/>
      </c>
      <c r="V328" s="497" t="str">
        <f t="shared" si="4"/>
        <v/>
      </c>
      <c r="W328" s="497" t="str">
        <f t="shared" si="4"/>
        <v/>
      </c>
      <c r="X328" s="497" t="str">
        <f t="shared" si="4"/>
        <v/>
      </c>
      <c r="Y328" s="498" t="str">
        <f t="shared" si="4"/>
        <v/>
      </c>
      <c r="Z328" s="499" t="str">
        <f t="shared" si="4"/>
        <v/>
      </c>
      <c r="AA328" s="497" t="str">
        <f t="shared" si="4"/>
        <v/>
      </c>
      <c r="AB328" s="497" t="str">
        <f t="shared" si="4"/>
        <v/>
      </c>
      <c r="AC328" s="497" t="str">
        <f t="shared" si="4"/>
        <v/>
      </c>
      <c r="AD328" s="497" t="str">
        <f t="shared" si="4"/>
        <v/>
      </c>
      <c r="AE328" s="497" t="str">
        <f t="shared" si="4"/>
        <v/>
      </c>
      <c r="AF328" s="498" t="str">
        <f t="shared" si="4"/>
        <v/>
      </c>
      <c r="AG328" s="497" t="str">
        <f t="shared" si="4"/>
        <v/>
      </c>
      <c r="AH328" s="497" t="str">
        <f t="shared" si="4"/>
        <v/>
      </c>
      <c r="AI328" s="497" t="str">
        <f t="shared" si="4"/>
        <v/>
      </c>
      <c r="AJ328" s="497" t="str">
        <f t="shared" si="4"/>
        <v/>
      </c>
      <c r="AK328" s="497" t="str">
        <f t="shared" si="4"/>
        <v/>
      </c>
      <c r="AL328" s="497" t="str">
        <f t="shared" si="4"/>
        <v/>
      </c>
      <c r="AM328" s="498" t="str">
        <f t="shared" si="4"/>
        <v/>
      </c>
      <c r="AN328" s="497" t="str">
        <f t="shared" si="4"/>
        <v/>
      </c>
      <c r="AO328" s="497" t="str">
        <f t="shared" si="4"/>
        <v/>
      </c>
      <c r="AP328" s="497" t="str">
        <f t="shared" si="4"/>
        <v/>
      </c>
      <c r="AQ328" s="497" t="str">
        <f t="shared" si="4"/>
        <v/>
      </c>
      <c r="AR328" s="497" t="str">
        <f t="shared" si="4"/>
        <v/>
      </c>
      <c r="AS328" s="497" t="str">
        <f t="shared" si="4"/>
        <v/>
      </c>
      <c r="AT328" s="498" t="str">
        <f t="shared" si="4"/>
        <v/>
      </c>
      <c r="AU328" s="497" t="str">
        <f t="shared" si="4"/>
        <v/>
      </c>
      <c r="AV328" s="497" t="str">
        <f t="shared" si="4"/>
        <v/>
      </c>
      <c r="AW328" s="498" t="str">
        <f t="shared" si="4"/>
        <v/>
      </c>
      <c r="AX328" s="1121"/>
      <c r="AY328" s="1122"/>
      <c r="AZ328" s="1122"/>
      <c r="BA328" s="1123"/>
      <c r="BB328" s="1106"/>
      <c r="BC328" s="1107"/>
      <c r="BD328" s="1107"/>
      <c r="BE328" s="1107"/>
      <c r="BF328" s="1108"/>
    </row>
    <row r="329" spans="2:73" ht="18.75" customHeight="1" x14ac:dyDescent="0.3">
      <c r="B329" s="1152"/>
      <c r="C329" s="1153"/>
      <c r="D329" s="1153"/>
      <c r="E329" s="1153"/>
      <c r="F329" s="1153"/>
      <c r="G329" s="1153"/>
      <c r="H329" s="1153"/>
      <c r="I329" s="1153"/>
      <c r="J329" s="1153"/>
      <c r="K329" s="1154"/>
      <c r="L329" s="1160" t="s">
        <v>225</v>
      </c>
      <c r="M329" s="1160"/>
      <c r="N329" s="1160"/>
      <c r="O329" s="1160"/>
      <c r="P329" s="1160"/>
      <c r="Q329" s="1160"/>
      <c r="R329" s="1161"/>
      <c r="S329" s="485" t="str">
        <f t="shared" ref="S329:AH332" si="5">IF($L329="","",IF(COUNTIFS($F$22:$F$60,$L329,S$22:S$60,"&gt;0")=0,"",COUNTIFS($F$22:$F$60,$L329,S$22:S$60,"&gt;0")))</f>
        <v/>
      </c>
      <c r="T329" s="486" t="str">
        <f>IF($L329="","",IF(COUNTIFS($F$22:$F$60,$L329,T$22:T$60,"&gt;0")=0,"",COUNTIFS($F$22:$F$60,$L329,T$22:T$60,"&gt;0")))</f>
        <v/>
      </c>
      <c r="U329" s="486" t="str">
        <f t="shared" si="5"/>
        <v/>
      </c>
      <c r="V329" s="486" t="str">
        <f t="shared" si="5"/>
        <v/>
      </c>
      <c r="W329" s="486" t="str">
        <f t="shared" si="5"/>
        <v/>
      </c>
      <c r="X329" s="486" t="str">
        <f t="shared" si="5"/>
        <v/>
      </c>
      <c r="Y329" s="487" t="str">
        <f t="shared" si="5"/>
        <v/>
      </c>
      <c r="Z329" s="500" t="str">
        <f t="shared" si="5"/>
        <v/>
      </c>
      <c r="AA329" s="486" t="str">
        <f t="shared" si="5"/>
        <v/>
      </c>
      <c r="AB329" s="486" t="str">
        <f t="shared" si="5"/>
        <v/>
      </c>
      <c r="AC329" s="486" t="str">
        <f t="shared" si="5"/>
        <v/>
      </c>
      <c r="AD329" s="486" t="str">
        <f t="shared" si="5"/>
        <v/>
      </c>
      <c r="AE329" s="486" t="str">
        <f t="shared" si="5"/>
        <v/>
      </c>
      <c r="AF329" s="487" t="str">
        <f t="shared" si="5"/>
        <v/>
      </c>
      <c r="AG329" s="486" t="str">
        <f t="shared" si="5"/>
        <v/>
      </c>
      <c r="AH329" s="486" t="str">
        <f t="shared" si="5"/>
        <v/>
      </c>
      <c r="AI329" s="486" t="str">
        <f t="shared" si="4"/>
        <v/>
      </c>
      <c r="AJ329" s="486" t="str">
        <f t="shared" si="4"/>
        <v/>
      </c>
      <c r="AK329" s="486" t="str">
        <f t="shared" si="4"/>
        <v/>
      </c>
      <c r="AL329" s="486" t="str">
        <f t="shared" si="4"/>
        <v/>
      </c>
      <c r="AM329" s="487" t="str">
        <f t="shared" si="4"/>
        <v/>
      </c>
      <c r="AN329" s="486" t="str">
        <f t="shared" si="4"/>
        <v/>
      </c>
      <c r="AO329" s="486" t="str">
        <f t="shared" si="4"/>
        <v/>
      </c>
      <c r="AP329" s="486" t="str">
        <f t="shared" si="4"/>
        <v/>
      </c>
      <c r="AQ329" s="486" t="str">
        <f t="shared" si="4"/>
        <v/>
      </c>
      <c r="AR329" s="486" t="str">
        <f t="shared" si="4"/>
        <v/>
      </c>
      <c r="AS329" s="486" t="str">
        <f t="shared" si="4"/>
        <v/>
      </c>
      <c r="AT329" s="487" t="str">
        <f t="shared" si="4"/>
        <v/>
      </c>
      <c r="AU329" s="486" t="str">
        <f t="shared" si="4"/>
        <v/>
      </c>
      <c r="AV329" s="486" t="str">
        <f t="shared" si="4"/>
        <v/>
      </c>
      <c r="AW329" s="487" t="str">
        <f t="shared" si="4"/>
        <v/>
      </c>
      <c r="AX329" s="1121"/>
      <c r="AY329" s="1122"/>
      <c r="AZ329" s="1122"/>
      <c r="BA329" s="1123"/>
      <c r="BB329" s="1106"/>
      <c r="BC329" s="1107"/>
      <c r="BD329" s="1107"/>
      <c r="BE329" s="1107"/>
      <c r="BF329" s="1108"/>
    </row>
    <row r="330" spans="2:73" ht="18.75" customHeight="1" x14ac:dyDescent="0.3">
      <c r="B330" s="1152"/>
      <c r="C330" s="1153"/>
      <c r="D330" s="1153"/>
      <c r="E330" s="1153"/>
      <c r="F330" s="1153"/>
      <c r="G330" s="1153"/>
      <c r="H330" s="1153"/>
      <c r="I330" s="1153"/>
      <c r="J330" s="1153"/>
      <c r="K330" s="1154"/>
      <c r="L330" s="1160" t="s">
        <v>226</v>
      </c>
      <c r="M330" s="1160"/>
      <c r="N330" s="1160"/>
      <c r="O330" s="1160"/>
      <c r="P330" s="1160"/>
      <c r="Q330" s="1160"/>
      <c r="R330" s="1161"/>
      <c r="S330" s="485" t="str">
        <f t="shared" si="5"/>
        <v/>
      </c>
      <c r="T330" s="486" t="str">
        <f t="shared" si="4"/>
        <v/>
      </c>
      <c r="U330" s="486" t="str">
        <f t="shared" si="4"/>
        <v/>
      </c>
      <c r="V330" s="486" t="str">
        <f t="shared" si="4"/>
        <v/>
      </c>
      <c r="W330" s="486" t="str">
        <f t="shared" si="4"/>
        <v/>
      </c>
      <c r="X330" s="486" t="str">
        <f>IF($L330="","",IF(COUNTIFS($F$22:$F$60,$L330,X$22:X$60,"&gt;0")=0,"",COUNTIFS($F$22:$F$60,$L330,X$22:X$60,"&gt;0")))</f>
        <v/>
      </c>
      <c r="Y330" s="487" t="str">
        <f t="shared" si="4"/>
        <v/>
      </c>
      <c r="Z330" s="500" t="str">
        <f t="shared" si="4"/>
        <v/>
      </c>
      <c r="AA330" s="486" t="str">
        <f t="shared" si="4"/>
        <v/>
      </c>
      <c r="AB330" s="486" t="str">
        <f t="shared" si="4"/>
        <v/>
      </c>
      <c r="AC330" s="486" t="str">
        <f t="shared" si="4"/>
        <v/>
      </c>
      <c r="AD330" s="486" t="str">
        <f t="shared" si="4"/>
        <v/>
      </c>
      <c r="AE330" s="486" t="str">
        <f t="shared" si="4"/>
        <v/>
      </c>
      <c r="AF330" s="487" t="str">
        <f t="shared" si="4"/>
        <v/>
      </c>
      <c r="AG330" s="486" t="str">
        <f t="shared" si="4"/>
        <v/>
      </c>
      <c r="AH330" s="486" t="str">
        <f t="shared" si="4"/>
        <v/>
      </c>
      <c r="AI330" s="486" t="str">
        <f t="shared" si="4"/>
        <v/>
      </c>
      <c r="AJ330" s="486" t="str">
        <f t="shared" si="4"/>
        <v/>
      </c>
      <c r="AK330" s="486" t="str">
        <f t="shared" si="4"/>
        <v/>
      </c>
      <c r="AL330" s="486" t="str">
        <f t="shared" si="4"/>
        <v/>
      </c>
      <c r="AM330" s="487" t="str">
        <f t="shared" si="4"/>
        <v/>
      </c>
      <c r="AN330" s="486" t="str">
        <f t="shared" si="4"/>
        <v/>
      </c>
      <c r="AO330" s="486" t="str">
        <f t="shared" si="4"/>
        <v/>
      </c>
      <c r="AP330" s="486" t="str">
        <f t="shared" si="4"/>
        <v/>
      </c>
      <c r="AQ330" s="486" t="str">
        <f t="shared" si="4"/>
        <v/>
      </c>
      <c r="AR330" s="486" t="str">
        <f t="shared" si="4"/>
        <v/>
      </c>
      <c r="AS330" s="486" t="str">
        <f t="shared" si="4"/>
        <v/>
      </c>
      <c r="AT330" s="487" t="str">
        <f t="shared" si="4"/>
        <v/>
      </c>
      <c r="AU330" s="486" t="str">
        <f t="shared" si="4"/>
        <v/>
      </c>
      <c r="AV330" s="486" t="str">
        <f t="shared" si="4"/>
        <v/>
      </c>
      <c r="AW330" s="487" t="str">
        <f t="shared" si="4"/>
        <v/>
      </c>
      <c r="AX330" s="1121"/>
      <c r="AY330" s="1122"/>
      <c r="AZ330" s="1122"/>
      <c r="BA330" s="1123"/>
      <c r="BB330" s="1106"/>
      <c r="BC330" s="1107"/>
      <c r="BD330" s="1107"/>
      <c r="BE330" s="1107"/>
      <c r="BF330" s="1108"/>
    </row>
    <row r="331" spans="2:73" ht="18.75" customHeight="1" x14ac:dyDescent="0.3">
      <c r="B331" s="1152"/>
      <c r="C331" s="1153"/>
      <c r="D331" s="1153"/>
      <c r="E331" s="1153"/>
      <c r="F331" s="1153"/>
      <c r="G331" s="1153"/>
      <c r="H331" s="1153"/>
      <c r="I331" s="1153"/>
      <c r="J331" s="1153"/>
      <c r="K331" s="1154"/>
      <c r="L331" s="1160" t="s">
        <v>227</v>
      </c>
      <c r="M331" s="1160"/>
      <c r="N331" s="1160"/>
      <c r="O331" s="1160"/>
      <c r="P331" s="1160"/>
      <c r="Q331" s="1160"/>
      <c r="R331" s="1161"/>
      <c r="S331" s="485" t="str">
        <f t="shared" si="5"/>
        <v/>
      </c>
      <c r="T331" s="486" t="str">
        <f t="shared" si="4"/>
        <v/>
      </c>
      <c r="U331" s="486" t="str">
        <f t="shared" si="4"/>
        <v/>
      </c>
      <c r="V331" s="486" t="str">
        <f t="shared" si="4"/>
        <v/>
      </c>
      <c r="W331" s="486" t="str">
        <f t="shared" si="4"/>
        <v/>
      </c>
      <c r="X331" s="486" t="str">
        <f t="shared" si="4"/>
        <v/>
      </c>
      <c r="Y331" s="487" t="str">
        <f t="shared" si="4"/>
        <v/>
      </c>
      <c r="Z331" s="500" t="str">
        <f t="shared" si="4"/>
        <v/>
      </c>
      <c r="AA331" s="486" t="str">
        <f t="shared" si="4"/>
        <v/>
      </c>
      <c r="AB331" s="486" t="str">
        <f t="shared" si="4"/>
        <v/>
      </c>
      <c r="AC331" s="486" t="str">
        <f t="shared" si="4"/>
        <v/>
      </c>
      <c r="AD331" s="486" t="str">
        <f t="shared" si="4"/>
        <v/>
      </c>
      <c r="AE331" s="486" t="str">
        <f t="shared" si="4"/>
        <v/>
      </c>
      <c r="AF331" s="487" t="str">
        <f t="shared" si="4"/>
        <v/>
      </c>
      <c r="AG331" s="486" t="str">
        <f t="shared" si="4"/>
        <v/>
      </c>
      <c r="AH331" s="486" t="str">
        <f t="shared" si="4"/>
        <v/>
      </c>
      <c r="AI331" s="486" t="str">
        <f t="shared" si="4"/>
        <v/>
      </c>
      <c r="AJ331" s="486" t="str">
        <f t="shared" si="4"/>
        <v/>
      </c>
      <c r="AK331" s="486" t="str">
        <f t="shared" si="4"/>
        <v/>
      </c>
      <c r="AL331" s="486" t="str">
        <f t="shared" si="4"/>
        <v/>
      </c>
      <c r="AM331" s="487" t="str">
        <f t="shared" si="4"/>
        <v/>
      </c>
      <c r="AN331" s="486" t="str">
        <f t="shared" si="4"/>
        <v/>
      </c>
      <c r="AO331" s="486" t="str">
        <f t="shared" si="4"/>
        <v/>
      </c>
      <c r="AP331" s="486" t="str">
        <f t="shared" si="4"/>
        <v/>
      </c>
      <c r="AQ331" s="486" t="str">
        <f t="shared" si="4"/>
        <v/>
      </c>
      <c r="AR331" s="486" t="str">
        <f t="shared" si="4"/>
        <v/>
      </c>
      <c r="AS331" s="486" t="str">
        <f t="shared" si="4"/>
        <v/>
      </c>
      <c r="AT331" s="487" t="str">
        <f t="shared" si="4"/>
        <v/>
      </c>
      <c r="AU331" s="486" t="str">
        <f t="shared" si="4"/>
        <v/>
      </c>
      <c r="AV331" s="486" t="str">
        <f t="shared" si="4"/>
        <v/>
      </c>
      <c r="AW331" s="487" t="str">
        <f t="shared" si="4"/>
        <v/>
      </c>
      <c r="AX331" s="1121"/>
      <c r="AY331" s="1122"/>
      <c r="AZ331" s="1122"/>
      <c r="BA331" s="1123"/>
      <c r="BB331" s="1106"/>
      <c r="BC331" s="1107"/>
      <c r="BD331" s="1107"/>
      <c r="BE331" s="1107"/>
      <c r="BF331" s="1108"/>
    </row>
    <row r="332" spans="2:73" ht="18.75" customHeight="1" thickBot="1" x14ac:dyDescent="0.35">
      <c r="B332" s="1155"/>
      <c r="C332" s="1156"/>
      <c r="D332" s="1156"/>
      <c r="E332" s="1156"/>
      <c r="F332" s="1156"/>
      <c r="G332" s="1156"/>
      <c r="H332" s="1156"/>
      <c r="I332" s="1156"/>
      <c r="J332" s="1156"/>
      <c r="K332" s="1157"/>
      <c r="L332" s="1162"/>
      <c r="M332" s="1162"/>
      <c r="N332" s="1162"/>
      <c r="O332" s="1162"/>
      <c r="P332" s="1162"/>
      <c r="Q332" s="1162"/>
      <c r="R332" s="1163"/>
      <c r="S332" s="501" t="str">
        <f t="shared" si="5"/>
        <v/>
      </c>
      <c r="T332" s="502" t="str">
        <f t="shared" si="4"/>
        <v/>
      </c>
      <c r="U332" s="502" t="str">
        <f t="shared" si="4"/>
        <v/>
      </c>
      <c r="V332" s="502" t="str">
        <f t="shared" si="4"/>
        <v/>
      </c>
      <c r="W332" s="502" t="str">
        <f t="shared" si="4"/>
        <v/>
      </c>
      <c r="X332" s="502" t="str">
        <f t="shared" si="4"/>
        <v/>
      </c>
      <c r="Y332" s="503" t="str">
        <f t="shared" si="4"/>
        <v/>
      </c>
      <c r="Z332" s="504" t="str">
        <f t="shared" si="4"/>
        <v/>
      </c>
      <c r="AA332" s="502" t="str">
        <f t="shared" si="4"/>
        <v/>
      </c>
      <c r="AB332" s="502" t="str">
        <f t="shared" si="4"/>
        <v/>
      </c>
      <c r="AC332" s="502" t="str">
        <f t="shared" si="4"/>
        <v/>
      </c>
      <c r="AD332" s="502" t="str">
        <f t="shared" si="4"/>
        <v/>
      </c>
      <c r="AE332" s="502" t="str">
        <f t="shared" si="4"/>
        <v/>
      </c>
      <c r="AF332" s="503" t="str">
        <f t="shared" si="4"/>
        <v/>
      </c>
      <c r="AG332" s="502" t="str">
        <f t="shared" si="4"/>
        <v/>
      </c>
      <c r="AH332" s="502" t="str">
        <f t="shared" si="4"/>
        <v/>
      </c>
      <c r="AI332" s="502" t="str">
        <f t="shared" si="4"/>
        <v/>
      </c>
      <c r="AJ332" s="502" t="str">
        <f t="shared" si="4"/>
        <v/>
      </c>
      <c r="AK332" s="502" t="str">
        <f t="shared" si="4"/>
        <v/>
      </c>
      <c r="AL332" s="502" t="str">
        <f t="shared" si="4"/>
        <v/>
      </c>
      <c r="AM332" s="503" t="str">
        <f t="shared" si="4"/>
        <v/>
      </c>
      <c r="AN332" s="502" t="str">
        <f t="shared" si="4"/>
        <v/>
      </c>
      <c r="AO332" s="502" t="str">
        <f t="shared" si="4"/>
        <v/>
      </c>
      <c r="AP332" s="502" t="str">
        <f t="shared" si="4"/>
        <v/>
      </c>
      <c r="AQ332" s="502" t="str">
        <f t="shared" si="4"/>
        <v/>
      </c>
      <c r="AR332" s="502" t="str">
        <f t="shared" si="4"/>
        <v/>
      </c>
      <c r="AS332" s="502" t="str">
        <f t="shared" si="4"/>
        <v/>
      </c>
      <c r="AT332" s="503" t="str">
        <f t="shared" si="4"/>
        <v/>
      </c>
      <c r="AU332" s="502" t="str">
        <f t="shared" si="4"/>
        <v/>
      </c>
      <c r="AV332" s="502" t="str">
        <f t="shared" si="4"/>
        <v/>
      </c>
      <c r="AW332" s="503" t="str">
        <f t="shared" si="4"/>
        <v/>
      </c>
      <c r="AX332" s="1124"/>
      <c r="AY332" s="1125"/>
      <c r="AZ332" s="1125"/>
      <c r="BA332" s="1126"/>
      <c r="BB332" s="1109"/>
      <c r="BC332" s="1110"/>
      <c r="BD332" s="1110"/>
      <c r="BE332" s="1110"/>
      <c r="BF332" s="1111"/>
    </row>
    <row r="333" spans="2:73" ht="13.5" customHeight="1" x14ac:dyDescent="0.3">
      <c r="C333" s="505"/>
      <c r="D333" s="505"/>
      <c r="E333" s="505"/>
      <c r="F333" s="505"/>
      <c r="G333" s="506"/>
      <c r="H333" s="507"/>
      <c r="AF333" s="442"/>
    </row>
    <row r="334" spans="2:73" ht="11.5" customHeight="1" x14ac:dyDescent="0.3">
      <c r="H334" s="508"/>
      <c r="I334" s="508"/>
      <c r="J334" s="508"/>
      <c r="K334" s="508"/>
      <c r="L334" s="508"/>
      <c r="M334" s="508"/>
      <c r="N334" s="508"/>
      <c r="O334" s="508"/>
      <c r="P334" s="508"/>
      <c r="Q334" s="508"/>
      <c r="R334" s="508"/>
      <c r="S334" s="508"/>
      <c r="T334" s="508"/>
      <c r="U334" s="508"/>
      <c r="V334" s="508"/>
      <c r="W334" s="508"/>
      <c r="X334" s="508"/>
      <c r="Y334" s="508"/>
      <c r="Z334" s="508"/>
      <c r="AA334" s="508"/>
      <c r="AB334" s="508"/>
      <c r="AC334" s="508"/>
      <c r="AD334" s="508"/>
      <c r="AE334" s="508"/>
      <c r="AF334" s="508"/>
      <c r="AG334" s="508"/>
      <c r="AH334" s="508"/>
      <c r="AI334" s="508"/>
      <c r="AJ334" s="508"/>
      <c r="AK334" s="508"/>
      <c r="AL334" s="508"/>
      <c r="AM334" s="508"/>
      <c r="AN334" s="508"/>
      <c r="AO334" s="508"/>
      <c r="AP334" s="508"/>
      <c r="AQ334" s="508"/>
      <c r="AR334" s="508"/>
      <c r="AS334" s="508"/>
      <c r="AT334" s="508"/>
      <c r="AU334" s="508"/>
      <c r="AV334" s="508"/>
      <c r="AW334" s="508"/>
      <c r="AX334" s="508"/>
      <c r="AY334" s="508"/>
      <c r="AZ334" s="508"/>
      <c r="BA334" s="508"/>
    </row>
    <row r="335" spans="2:73" ht="20.25" customHeight="1" x14ac:dyDescent="0.25">
      <c r="BN335" s="437"/>
      <c r="BO335" s="425"/>
      <c r="BP335" s="437"/>
      <c r="BQ335" s="437"/>
      <c r="BR335" s="437"/>
      <c r="BS335" s="509"/>
      <c r="BT335" s="510"/>
      <c r="BU335" s="510"/>
    </row>
    <row r="336" spans="2:73" ht="20.25" customHeight="1" x14ac:dyDescent="0.3">
      <c r="C336" s="511"/>
      <c r="D336" s="511"/>
      <c r="E336" s="511"/>
      <c r="F336" s="511"/>
      <c r="G336" s="511"/>
      <c r="H336" s="442"/>
      <c r="I336" s="442"/>
    </row>
    <row r="337" spans="3:9" ht="20.25" customHeight="1" x14ac:dyDescent="0.3">
      <c r="C337" s="511"/>
      <c r="D337" s="511"/>
      <c r="E337" s="511"/>
      <c r="F337" s="511"/>
      <c r="G337" s="511"/>
      <c r="H337" s="442"/>
      <c r="I337" s="442"/>
    </row>
    <row r="338" spans="3:9" ht="20.25" customHeight="1" x14ac:dyDescent="0.3">
      <c r="C338" s="442"/>
      <c r="D338" s="442"/>
      <c r="E338" s="442"/>
      <c r="F338" s="442"/>
      <c r="G338" s="442"/>
    </row>
    <row r="339" spans="3:9" ht="20.25" customHeight="1" x14ac:dyDescent="0.3">
      <c r="C339" s="442"/>
      <c r="D339" s="442"/>
      <c r="E339" s="442"/>
      <c r="F339" s="442"/>
      <c r="G339" s="442"/>
    </row>
    <row r="340" spans="3:9" ht="20.25" customHeight="1" x14ac:dyDescent="0.3">
      <c r="C340" s="442"/>
      <c r="D340" s="442"/>
      <c r="E340" s="442"/>
      <c r="F340" s="442"/>
      <c r="G340" s="442"/>
    </row>
    <row r="341" spans="3:9" ht="20.25" customHeight="1" x14ac:dyDescent="0.3">
      <c r="C341" s="442"/>
      <c r="D341" s="442"/>
      <c r="E341" s="442"/>
      <c r="F341" s="442"/>
      <c r="G341" s="442"/>
    </row>
  </sheetData>
  <sheetProtection insertColumns="0" deleteRows="0"/>
  <mergeCells count="1548">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s>
  <phoneticPr fontId="3"/>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xr:uid="{580A5D33-F11A-475E-AB80-BABF11B2B5FE}">
      <formula1>32</formula1>
      <formula2>40</formula2>
    </dataValidation>
    <dataValidation type="list" allowBlank="1" showInputMessage="1" sqref="G22:G321" xr:uid="{930BB06D-10C5-4147-97A9-79FEB7E4807C}">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910D90BE-EEC8-40F4-974C-67D317F26CD6}">
      <formula1>シフト記号表</formula1>
    </dataValidation>
    <dataValidation type="list" allowBlank="1" showInputMessage="1" showErrorMessage="1" sqref="BB4:BE4" xr:uid="{37069B85-48F5-4626-86A8-77AC83337529}">
      <formula1>"予定,実績,予定・実績"</formula1>
    </dataValidation>
    <dataValidation type="list" errorStyle="warning" allowBlank="1" showInputMessage="1" showErrorMessage="1" error="リストにない場合のみ、入力してください。" sqref="H22:K321" xr:uid="{03349FED-0AFB-4F39-B00F-85B3C30AFD85}">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5E254506-7E1F-498D-951A-5AF7D3475DB7}">
      <formula1>職種</formula1>
    </dataValidation>
    <dataValidation type="list" allowBlank="1" showInputMessage="1" showErrorMessage="1" sqref="BB3:BE3" xr:uid="{0FE2B7F8-5AA2-4C71-8DFE-96A690852088}">
      <formula1>"４週,暦月"</formula1>
    </dataValidation>
    <dataValidation type="list" allowBlank="1" showInputMessage="1" showErrorMessage="1" sqref="AC3" xr:uid="{3E89FCC4-48E2-4355-83D5-9B15B464756A}">
      <formula1>#REF!</formula1>
    </dataValidation>
  </dataValidations>
  <printOptions horizontalCentered="1"/>
  <pageMargins left="0.15748031496062992" right="0.15748031496062992" top="0.31496062992125984" bottom="0.15748031496062992" header="0.31496062992125984" footer="0.31496062992125984"/>
  <pageSetup paperSize="9" scale="11"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15713672-D235-4271-BB47-BF9F58E3FFD5}">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04B1E-5480-4686-8B90-01A45EE35D5F}">
  <sheetPr>
    <pageSetUpPr fitToPage="1"/>
  </sheetPr>
  <dimension ref="B1:W42"/>
  <sheetViews>
    <sheetView topLeftCell="A46" zoomScale="75" zoomScaleNormal="75" workbookViewId="0">
      <selection sqref="A1:AH1"/>
    </sheetView>
  </sheetViews>
  <sheetFormatPr defaultColWidth="10.796875" defaultRowHeight="19" x14ac:dyDescent="0.3"/>
  <cols>
    <col min="1" max="1" width="1.8984375" style="521" customWidth="1"/>
    <col min="2" max="2" width="6.69921875" style="520" customWidth="1"/>
    <col min="3" max="3" width="12.69921875" style="520" customWidth="1"/>
    <col min="4" max="4" width="4" style="520" bestFit="1" customWidth="1"/>
    <col min="5" max="5" width="18.69921875" style="521" customWidth="1"/>
    <col min="6" max="6" width="4" style="521" bestFit="1" customWidth="1"/>
    <col min="7" max="7" width="18.69921875" style="521" customWidth="1"/>
    <col min="8" max="8" width="4" style="521" bestFit="1" customWidth="1"/>
    <col min="9" max="9" width="18.69921875" style="520" customWidth="1"/>
    <col min="10" max="10" width="4" style="521" bestFit="1" customWidth="1"/>
    <col min="11" max="11" width="18.69921875" style="521" customWidth="1"/>
    <col min="12" max="12" width="4" style="521" customWidth="1"/>
    <col min="13" max="13" width="18.69921875" style="521" customWidth="1"/>
    <col min="14" max="14" width="4" style="521" customWidth="1"/>
    <col min="15" max="15" width="18.69921875" style="521" customWidth="1"/>
    <col min="16" max="16" width="4" style="521" customWidth="1"/>
    <col min="17" max="17" width="18.69921875" style="521" customWidth="1"/>
    <col min="18" max="18" width="4" style="521" customWidth="1"/>
    <col min="19" max="19" width="18.69921875" style="521" customWidth="1"/>
    <col min="20" max="20" width="4" style="521" customWidth="1"/>
    <col min="21" max="21" width="18.69921875" style="521" customWidth="1"/>
    <col min="22" max="22" width="4" style="521" customWidth="1"/>
    <col min="23" max="23" width="60.69921875" style="521" customWidth="1"/>
    <col min="24" max="16384" width="10.796875" style="521"/>
  </cols>
  <sheetData>
    <row r="1" spans="2:23" x14ac:dyDescent="0.3">
      <c r="B1" s="519" t="s">
        <v>228</v>
      </c>
    </row>
    <row r="2" spans="2:23" x14ac:dyDescent="0.3">
      <c r="B2" s="522" t="s">
        <v>229</v>
      </c>
      <c r="E2" s="523"/>
      <c r="I2" s="524"/>
    </row>
    <row r="3" spans="2:23" x14ac:dyDescent="0.3">
      <c r="B3" s="524" t="s">
        <v>230</v>
      </c>
      <c r="E3" s="523" t="s">
        <v>231</v>
      </c>
      <c r="I3" s="524"/>
    </row>
    <row r="4" spans="2:23" x14ac:dyDescent="0.3">
      <c r="B4" s="522"/>
      <c r="E4" s="1315" t="s">
        <v>232</v>
      </c>
      <c r="F4" s="1315"/>
      <c r="G4" s="1315"/>
      <c r="H4" s="1315"/>
      <c r="I4" s="1315"/>
      <c r="J4" s="1315"/>
      <c r="K4" s="1315"/>
      <c r="M4" s="1315" t="s">
        <v>233</v>
      </c>
      <c r="N4" s="1315"/>
      <c r="O4" s="1315"/>
      <c r="Q4" s="1315" t="s">
        <v>234</v>
      </c>
      <c r="R4" s="1315"/>
      <c r="S4" s="1315"/>
      <c r="T4" s="1315"/>
      <c r="U4" s="1315"/>
      <c r="W4" s="1315" t="s">
        <v>235</v>
      </c>
    </row>
    <row r="5" spans="2:23" x14ac:dyDescent="0.3">
      <c r="B5" s="520" t="s">
        <v>202</v>
      </c>
      <c r="C5" s="520" t="s">
        <v>236</v>
      </c>
      <c r="E5" s="520" t="s">
        <v>237</v>
      </c>
      <c r="F5" s="520"/>
      <c r="G5" s="520" t="s">
        <v>238</v>
      </c>
      <c r="I5" s="520" t="s">
        <v>239</v>
      </c>
      <c r="K5" s="520" t="s">
        <v>232</v>
      </c>
      <c r="M5" s="520" t="s">
        <v>240</v>
      </c>
      <c r="O5" s="520" t="s">
        <v>241</v>
      </c>
      <c r="Q5" s="520" t="s">
        <v>240</v>
      </c>
      <c r="S5" s="520" t="s">
        <v>241</v>
      </c>
      <c r="U5" s="520" t="s">
        <v>232</v>
      </c>
      <c r="W5" s="1315"/>
    </row>
    <row r="6" spans="2:23" x14ac:dyDescent="0.3">
      <c r="B6" s="520">
        <v>1</v>
      </c>
      <c r="C6" s="526" t="s">
        <v>242</v>
      </c>
      <c r="D6" s="520" t="s">
        <v>243</v>
      </c>
      <c r="E6" s="527">
        <v>0.375</v>
      </c>
      <c r="F6" s="520" t="s">
        <v>199</v>
      </c>
      <c r="G6" s="527">
        <v>0.75</v>
      </c>
      <c r="H6" s="521" t="s">
        <v>244</v>
      </c>
      <c r="I6" s="527">
        <v>4.1666666666666664E-2</v>
      </c>
      <c r="J6" s="521" t="s">
        <v>182</v>
      </c>
      <c r="K6" s="525">
        <f t="shared" ref="K6:K8" si="0">(G6-E6-I6)*24</f>
        <v>8</v>
      </c>
      <c r="M6" s="527">
        <v>0.39583333333333331</v>
      </c>
      <c r="N6" s="520" t="s">
        <v>199</v>
      </c>
      <c r="O6" s="527">
        <v>0.6875</v>
      </c>
      <c r="Q6" s="528">
        <f>IF(E6&lt;M6,M6,E6)</f>
        <v>0.39583333333333331</v>
      </c>
      <c r="R6" s="520" t="s">
        <v>199</v>
      </c>
      <c r="S6" s="528">
        <f t="shared" ref="S6:S8" si="1">IF(G6&gt;O6,O6,G6)</f>
        <v>0.6875</v>
      </c>
      <c r="U6" s="525">
        <f t="shared" ref="U6:U8" si="2">(S6-Q6)*24</f>
        <v>7</v>
      </c>
      <c r="W6" s="529"/>
    </row>
    <row r="7" spans="2:23" x14ac:dyDescent="0.3">
      <c r="B7" s="520">
        <v>2</v>
      </c>
      <c r="C7" s="526" t="s">
        <v>245</v>
      </c>
      <c r="D7" s="520" t="s">
        <v>243</v>
      </c>
      <c r="E7" s="527"/>
      <c r="F7" s="520" t="s">
        <v>199</v>
      </c>
      <c r="G7" s="527"/>
      <c r="H7" s="521" t="s">
        <v>244</v>
      </c>
      <c r="I7" s="527">
        <v>0</v>
      </c>
      <c r="J7" s="521" t="s">
        <v>182</v>
      </c>
      <c r="K7" s="525">
        <f t="shared" si="0"/>
        <v>0</v>
      </c>
      <c r="M7" s="527"/>
      <c r="N7" s="520" t="s">
        <v>199</v>
      </c>
      <c r="O7" s="527"/>
      <c r="Q7" s="528">
        <f t="shared" ref="Q7:Q8" si="3">IF(E7&lt;M7,M7,E7)</f>
        <v>0</v>
      </c>
      <c r="R7" s="520" t="s">
        <v>199</v>
      </c>
      <c r="S7" s="528">
        <f t="shared" si="1"/>
        <v>0</v>
      </c>
      <c r="U7" s="525">
        <f t="shared" si="2"/>
        <v>0</v>
      </c>
      <c r="W7" s="529"/>
    </row>
    <row r="8" spans="2:23" x14ac:dyDescent="0.3">
      <c r="B8" s="520">
        <v>3</v>
      </c>
      <c r="C8" s="526" t="s">
        <v>246</v>
      </c>
      <c r="D8" s="520" t="s">
        <v>243</v>
      </c>
      <c r="E8" s="527"/>
      <c r="F8" s="520" t="s">
        <v>199</v>
      </c>
      <c r="G8" s="527"/>
      <c r="H8" s="521" t="s">
        <v>244</v>
      </c>
      <c r="I8" s="527">
        <v>0</v>
      </c>
      <c r="J8" s="521" t="s">
        <v>182</v>
      </c>
      <c r="K8" s="525">
        <f t="shared" si="0"/>
        <v>0</v>
      </c>
      <c r="M8" s="527"/>
      <c r="N8" s="520" t="s">
        <v>199</v>
      </c>
      <c r="O8" s="527"/>
      <c r="Q8" s="528">
        <f t="shared" si="3"/>
        <v>0</v>
      </c>
      <c r="R8" s="520" t="s">
        <v>199</v>
      </c>
      <c r="S8" s="528">
        <f t="shared" si="1"/>
        <v>0</v>
      </c>
      <c r="U8" s="525">
        <f t="shared" si="2"/>
        <v>0</v>
      </c>
      <c r="W8" s="529"/>
    </row>
    <row r="9" spans="2:23" x14ac:dyDescent="0.3">
      <c r="B9" s="520">
        <v>4</v>
      </c>
      <c r="C9" s="526" t="s">
        <v>247</v>
      </c>
      <c r="D9" s="520" t="s">
        <v>243</v>
      </c>
      <c r="E9" s="527"/>
      <c r="F9" s="520" t="s">
        <v>199</v>
      </c>
      <c r="G9" s="527"/>
      <c r="H9" s="521" t="s">
        <v>244</v>
      </c>
      <c r="I9" s="527">
        <v>0</v>
      </c>
      <c r="J9" s="521" t="s">
        <v>182</v>
      </c>
      <c r="K9" s="525">
        <f>(G9-E9-I9)*24</f>
        <v>0</v>
      </c>
      <c r="M9" s="527"/>
      <c r="N9" s="520" t="s">
        <v>199</v>
      </c>
      <c r="O9" s="527"/>
      <c r="Q9" s="528">
        <f>IF(E9&lt;M9,M9,E9)</f>
        <v>0</v>
      </c>
      <c r="R9" s="520" t="s">
        <v>199</v>
      </c>
      <c r="S9" s="528">
        <f>IF(G9&gt;O9,O9,G9)</f>
        <v>0</v>
      </c>
      <c r="U9" s="525">
        <f>(S9-Q9)*24</f>
        <v>0</v>
      </c>
      <c r="W9" s="529"/>
    </row>
    <row r="10" spans="2:23" x14ac:dyDescent="0.3">
      <c r="B10" s="520">
        <v>5</v>
      </c>
      <c r="C10" s="526" t="s">
        <v>248</v>
      </c>
      <c r="D10" s="520" t="s">
        <v>243</v>
      </c>
      <c r="E10" s="527"/>
      <c r="F10" s="520" t="s">
        <v>199</v>
      </c>
      <c r="G10" s="527"/>
      <c r="H10" s="521" t="s">
        <v>244</v>
      </c>
      <c r="I10" s="527">
        <v>0</v>
      </c>
      <c r="J10" s="521" t="s">
        <v>182</v>
      </c>
      <c r="K10" s="525">
        <f>(G10-E10-I10)*24</f>
        <v>0</v>
      </c>
      <c r="M10" s="527"/>
      <c r="N10" s="520" t="s">
        <v>199</v>
      </c>
      <c r="O10" s="527"/>
      <c r="Q10" s="528">
        <f t="shared" ref="Q10:Q25" si="4">IF(E10&lt;M10,M10,E10)</f>
        <v>0</v>
      </c>
      <c r="R10" s="520" t="s">
        <v>199</v>
      </c>
      <c r="S10" s="528">
        <f t="shared" ref="S10:S25" si="5">IF(G10&gt;O10,O10,G10)</f>
        <v>0</v>
      </c>
      <c r="U10" s="525">
        <f t="shared" ref="U10:U25" si="6">(S10-Q10)*24</f>
        <v>0</v>
      </c>
      <c r="W10" s="529"/>
    </row>
    <row r="11" spans="2:23" x14ac:dyDescent="0.3">
      <c r="B11" s="520">
        <v>6</v>
      </c>
      <c r="C11" s="526" t="s">
        <v>249</v>
      </c>
      <c r="D11" s="520" t="s">
        <v>243</v>
      </c>
      <c r="E11" s="527"/>
      <c r="F11" s="520" t="s">
        <v>199</v>
      </c>
      <c r="G11" s="527"/>
      <c r="H11" s="521" t="s">
        <v>244</v>
      </c>
      <c r="I11" s="527">
        <v>0</v>
      </c>
      <c r="J11" s="521" t="s">
        <v>182</v>
      </c>
      <c r="K11" s="525">
        <f t="shared" ref="K11:K25" si="7">(G11-E11-I11)*24</f>
        <v>0</v>
      </c>
      <c r="M11" s="527"/>
      <c r="N11" s="520" t="s">
        <v>199</v>
      </c>
      <c r="O11" s="527"/>
      <c r="Q11" s="528">
        <f t="shared" si="4"/>
        <v>0</v>
      </c>
      <c r="R11" s="520" t="s">
        <v>199</v>
      </c>
      <c r="S11" s="528">
        <f t="shared" si="5"/>
        <v>0</v>
      </c>
      <c r="U11" s="525">
        <f t="shared" si="6"/>
        <v>0</v>
      </c>
      <c r="W11" s="529"/>
    </row>
    <row r="12" spans="2:23" x14ac:dyDescent="0.3">
      <c r="B12" s="520">
        <v>7</v>
      </c>
      <c r="C12" s="526" t="s">
        <v>250</v>
      </c>
      <c r="D12" s="520" t="s">
        <v>243</v>
      </c>
      <c r="E12" s="527"/>
      <c r="F12" s="520" t="s">
        <v>199</v>
      </c>
      <c r="G12" s="527"/>
      <c r="H12" s="521" t="s">
        <v>244</v>
      </c>
      <c r="I12" s="527">
        <v>0</v>
      </c>
      <c r="J12" s="521" t="s">
        <v>182</v>
      </c>
      <c r="K12" s="525">
        <f t="shared" si="7"/>
        <v>0</v>
      </c>
      <c r="M12" s="527"/>
      <c r="N12" s="520" t="s">
        <v>199</v>
      </c>
      <c r="O12" s="527"/>
      <c r="Q12" s="528">
        <f t="shared" si="4"/>
        <v>0</v>
      </c>
      <c r="R12" s="520" t="s">
        <v>199</v>
      </c>
      <c r="S12" s="528">
        <f t="shared" si="5"/>
        <v>0</v>
      </c>
      <c r="U12" s="525">
        <f t="shared" si="6"/>
        <v>0</v>
      </c>
      <c r="W12" s="529"/>
    </row>
    <row r="13" spans="2:23" x14ac:dyDescent="0.3">
      <c r="B13" s="520">
        <v>8</v>
      </c>
      <c r="C13" s="526" t="s">
        <v>251</v>
      </c>
      <c r="D13" s="520" t="s">
        <v>243</v>
      </c>
      <c r="E13" s="527"/>
      <c r="F13" s="520" t="s">
        <v>199</v>
      </c>
      <c r="G13" s="527"/>
      <c r="H13" s="521" t="s">
        <v>244</v>
      </c>
      <c r="I13" s="527">
        <v>0</v>
      </c>
      <c r="J13" s="521" t="s">
        <v>182</v>
      </c>
      <c r="K13" s="525">
        <f t="shared" si="7"/>
        <v>0</v>
      </c>
      <c r="M13" s="527"/>
      <c r="N13" s="520" t="s">
        <v>199</v>
      </c>
      <c r="O13" s="527"/>
      <c r="Q13" s="528">
        <f t="shared" si="4"/>
        <v>0</v>
      </c>
      <c r="R13" s="520" t="s">
        <v>199</v>
      </c>
      <c r="S13" s="528">
        <f t="shared" si="5"/>
        <v>0</v>
      </c>
      <c r="U13" s="525">
        <f t="shared" si="6"/>
        <v>0</v>
      </c>
      <c r="W13" s="529"/>
    </row>
    <row r="14" spans="2:23" x14ac:dyDescent="0.3">
      <c r="B14" s="520">
        <v>9</v>
      </c>
      <c r="C14" s="526" t="s">
        <v>252</v>
      </c>
      <c r="D14" s="520" t="s">
        <v>243</v>
      </c>
      <c r="E14" s="527"/>
      <c r="F14" s="520" t="s">
        <v>199</v>
      </c>
      <c r="G14" s="527"/>
      <c r="H14" s="521" t="s">
        <v>244</v>
      </c>
      <c r="I14" s="527">
        <v>0</v>
      </c>
      <c r="J14" s="521" t="s">
        <v>182</v>
      </c>
      <c r="K14" s="525">
        <f t="shared" si="7"/>
        <v>0</v>
      </c>
      <c r="M14" s="527"/>
      <c r="N14" s="520" t="s">
        <v>199</v>
      </c>
      <c r="O14" s="527"/>
      <c r="Q14" s="528">
        <f t="shared" si="4"/>
        <v>0</v>
      </c>
      <c r="R14" s="520" t="s">
        <v>199</v>
      </c>
      <c r="S14" s="528">
        <f t="shared" si="5"/>
        <v>0</v>
      </c>
      <c r="U14" s="525">
        <f t="shared" si="6"/>
        <v>0</v>
      </c>
      <c r="W14" s="529"/>
    </row>
    <row r="15" spans="2:23" x14ac:dyDescent="0.3">
      <c r="B15" s="520">
        <v>10</v>
      </c>
      <c r="C15" s="526" t="s">
        <v>253</v>
      </c>
      <c r="D15" s="520" t="s">
        <v>243</v>
      </c>
      <c r="E15" s="527"/>
      <c r="F15" s="520" t="s">
        <v>199</v>
      </c>
      <c r="G15" s="527"/>
      <c r="H15" s="521" t="s">
        <v>244</v>
      </c>
      <c r="I15" s="527">
        <v>0</v>
      </c>
      <c r="J15" s="521" t="s">
        <v>182</v>
      </c>
      <c r="K15" s="525">
        <f t="shared" si="7"/>
        <v>0</v>
      </c>
      <c r="M15" s="527"/>
      <c r="N15" s="520" t="s">
        <v>199</v>
      </c>
      <c r="O15" s="527"/>
      <c r="Q15" s="528">
        <f t="shared" si="4"/>
        <v>0</v>
      </c>
      <c r="R15" s="520" t="s">
        <v>199</v>
      </c>
      <c r="S15" s="528">
        <f>IF(G15&gt;O15,O15,G15)</f>
        <v>0</v>
      </c>
      <c r="U15" s="525">
        <f t="shared" si="6"/>
        <v>0</v>
      </c>
      <c r="W15" s="529"/>
    </row>
    <row r="16" spans="2:23" x14ac:dyDescent="0.3">
      <c r="B16" s="520">
        <v>11</v>
      </c>
      <c r="C16" s="526" t="s">
        <v>254</v>
      </c>
      <c r="D16" s="520" t="s">
        <v>243</v>
      </c>
      <c r="E16" s="527"/>
      <c r="F16" s="520" t="s">
        <v>199</v>
      </c>
      <c r="G16" s="527"/>
      <c r="H16" s="521" t="s">
        <v>244</v>
      </c>
      <c r="I16" s="527">
        <v>0</v>
      </c>
      <c r="J16" s="521" t="s">
        <v>182</v>
      </c>
      <c r="K16" s="525">
        <f t="shared" si="7"/>
        <v>0</v>
      </c>
      <c r="M16" s="527"/>
      <c r="N16" s="520" t="s">
        <v>199</v>
      </c>
      <c r="O16" s="527"/>
      <c r="Q16" s="528">
        <f t="shared" si="4"/>
        <v>0</v>
      </c>
      <c r="R16" s="520" t="s">
        <v>199</v>
      </c>
      <c r="S16" s="528">
        <f t="shared" si="5"/>
        <v>0</v>
      </c>
      <c r="U16" s="525">
        <f t="shared" si="6"/>
        <v>0</v>
      </c>
      <c r="W16" s="529"/>
    </row>
    <row r="17" spans="2:23" x14ac:dyDescent="0.3">
      <c r="B17" s="520">
        <v>12</v>
      </c>
      <c r="C17" s="526" t="s">
        <v>255</v>
      </c>
      <c r="D17" s="520" t="s">
        <v>243</v>
      </c>
      <c r="E17" s="527"/>
      <c r="F17" s="520" t="s">
        <v>199</v>
      </c>
      <c r="G17" s="527"/>
      <c r="H17" s="521" t="s">
        <v>244</v>
      </c>
      <c r="I17" s="527">
        <v>0</v>
      </c>
      <c r="J17" s="521" t="s">
        <v>182</v>
      </c>
      <c r="K17" s="525">
        <f t="shared" si="7"/>
        <v>0</v>
      </c>
      <c r="M17" s="527"/>
      <c r="N17" s="520" t="s">
        <v>199</v>
      </c>
      <c r="O17" s="527"/>
      <c r="Q17" s="528">
        <f t="shared" si="4"/>
        <v>0</v>
      </c>
      <c r="R17" s="520" t="s">
        <v>199</v>
      </c>
      <c r="S17" s="528">
        <f t="shared" si="5"/>
        <v>0</v>
      </c>
      <c r="U17" s="525">
        <f t="shared" si="6"/>
        <v>0</v>
      </c>
      <c r="W17" s="529"/>
    </row>
    <row r="18" spans="2:23" x14ac:dyDescent="0.3">
      <c r="B18" s="520">
        <v>13</v>
      </c>
      <c r="C18" s="526" t="s">
        <v>256</v>
      </c>
      <c r="D18" s="520" t="s">
        <v>243</v>
      </c>
      <c r="E18" s="527"/>
      <c r="F18" s="520" t="s">
        <v>199</v>
      </c>
      <c r="G18" s="527"/>
      <c r="H18" s="521" t="s">
        <v>244</v>
      </c>
      <c r="I18" s="527">
        <v>0</v>
      </c>
      <c r="J18" s="521" t="s">
        <v>182</v>
      </c>
      <c r="K18" s="525">
        <f t="shared" si="7"/>
        <v>0</v>
      </c>
      <c r="M18" s="527"/>
      <c r="N18" s="520" t="s">
        <v>199</v>
      </c>
      <c r="O18" s="527"/>
      <c r="Q18" s="528">
        <f t="shared" si="4"/>
        <v>0</v>
      </c>
      <c r="R18" s="520" t="s">
        <v>199</v>
      </c>
      <c r="S18" s="528">
        <f t="shared" si="5"/>
        <v>0</v>
      </c>
      <c r="U18" s="525">
        <f t="shared" si="6"/>
        <v>0</v>
      </c>
      <c r="W18" s="529"/>
    </row>
    <row r="19" spans="2:23" x14ac:dyDescent="0.3">
      <c r="B19" s="520">
        <v>14</v>
      </c>
      <c r="C19" s="526" t="s">
        <v>257</v>
      </c>
      <c r="D19" s="520" t="s">
        <v>243</v>
      </c>
      <c r="E19" s="527"/>
      <c r="F19" s="520" t="s">
        <v>199</v>
      </c>
      <c r="G19" s="527"/>
      <c r="H19" s="521" t="s">
        <v>244</v>
      </c>
      <c r="I19" s="527">
        <v>0</v>
      </c>
      <c r="J19" s="521" t="s">
        <v>182</v>
      </c>
      <c r="K19" s="525">
        <f t="shared" si="7"/>
        <v>0</v>
      </c>
      <c r="M19" s="527"/>
      <c r="N19" s="520" t="s">
        <v>199</v>
      </c>
      <c r="O19" s="527"/>
      <c r="Q19" s="528">
        <f t="shared" si="4"/>
        <v>0</v>
      </c>
      <c r="R19" s="520" t="s">
        <v>199</v>
      </c>
      <c r="S19" s="528">
        <f t="shared" si="5"/>
        <v>0</v>
      </c>
      <c r="U19" s="525">
        <f t="shared" si="6"/>
        <v>0</v>
      </c>
      <c r="W19" s="529"/>
    </row>
    <row r="20" spans="2:23" x14ac:dyDescent="0.3">
      <c r="B20" s="520">
        <v>15</v>
      </c>
      <c r="C20" s="526" t="s">
        <v>258</v>
      </c>
      <c r="D20" s="520" t="s">
        <v>243</v>
      </c>
      <c r="E20" s="527"/>
      <c r="F20" s="520" t="s">
        <v>199</v>
      </c>
      <c r="G20" s="527"/>
      <c r="H20" s="521" t="s">
        <v>244</v>
      </c>
      <c r="I20" s="527">
        <v>0</v>
      </c>
      <c r="J20" s="521" t="s">
        <v>182</v>
      </c>
      <c r="K20" s="530">
        <f t="shared" si="7"/>
        <v>0</v>
      </c>
      <c r="M20" s="527"/>
      <c r="N20" s="520" t="s">
        <v>199</v>
      </c>
      <c r="O20" s="527"/>
      <c r="Q20" s="528">
        <f t="shared" si="4"/>
        <v>0</v>
      </c>
      <c r="R20" s="520" t="s">
        <v>199</v>
      </c>
      <c r="S20" s="528">
        <f t="shared" si="5"/>
        <v>0</v>
      </c>
      <c r="U20" s="525">
        <f t="shared" si="6"/>
        <v>0</v>
      </c>
      <c r="W20" s="529"/>
    </row>
    <row r="21" spans="2:23" x14ac:dyDescent="0.3">
      <c r="B21" s="520">
        <v>16</v>
      </c>
      <c r="C21" s="526" t="s">
        <v>259</v>
      </c>
      <c r="D21" s="520" t="s">
        <v>243</v>
      </c>
      <c r="E21" s="527"/>
      <c r="F21" s="520" t="s">
        <v>199</v>
      </c>
      <c r="G21" s="527"/>
      <c r="H21" s="521" t="s">
        <v>244</v>
      </c>
      <c r="I21" s="527">
        <v>0</v>
      </c>
      <c r="J21" s="521" t="s">
        <v>182</v>
      </c>
      <c r="K21" s="525">
        <f t="shared" si="7"/>
        <v>0</v>
      </c>
      <c r="M21" s="527"/>
      <c r="N21" s="520" t="s">
        <v>199</v>
      </c>
      <c r="O21" s="527"/>
      <c r="Q21" s="528">
        <f t="shared" si="4"/>
        <v>0</v>
      </c>
      <c r="R21" s="520" t="s">
        <v>199</v>
      </c>
      <c r="S21" s="528">
        <f t="shared" si="5"/>
        <v>0</v>
      </c>
      <c r="U21" s="525">
        <f t="shared" si="6"/>
        <v>0</v>
      </c>
      <c r="W21" s="529"/>
    </row>
    <row r="22" spans="2:23" x14ac:dyDescent="0.3">
      <c r="B22" s="520">
        <v>17</v>
      </c>
      <c r="C22" s="526" t="s">
        <v>260</v>
      </c>
      <c r="D22" s="520" t="s">
        <v>243</v>
      </c>
      <c r="E22" s="527"/>
      <c r="F22" s="520" t="s">
        <v>199</v>
      </c>
      <c r="G22" s="527"/>
      <c r="H22" s="521" t="s">
        <v>244</v>
      </c>
      <c r="I22" s="527">
        <v>0</v>
      </c>
      <c r="J22" s="521" t="s">
        <v>182</v>
      </c>
      <c r="K22" s="525">
        <f t="shared" si="7"/>
        <v>0</v>
      </c>
      <c r="M22" s="527"/>
      <c r="N22" s="520" t="s">
        <v>199</v>
      </c>
      <c r="O22" s="527"/>
      <c r="Q22" s="528">
        <f t="shared" si="4"/>
        <v>0</v>
      </c>
      <c r="R22" s="520" t="s">
        <v>199</v>
      </c>
      <c r="S22" s="528">
        <f t="shared" si="5"/>
        <v>0</v>
      </c>
      <c r="U22" s="525">
        <f t="shared" si="6"/>
        <v>0</v>
      </c>
      <c r="W22" s="529"/>
    </row>
    <row r="23" spans="2:23" x14ac:dyDescent="0.3">
      <c r="B23" s="520">
        <v>18</v>
      </c>
      <c r="C23" s="526" t="s">
        <v>261</v>
      </c>
      <c r="D23" s="520" t="s">
        <v>243</v>
      </c>
      <c r="E23" s="527"/>
      <c r="F23" s="520" t="s">
        <v>199</v>
      </c>
      <c r="G23" s="527"/>
      <c r="H23" s="521" t="s">
        <v>244</v>
      </c>
      <c r="I23" s="527">
        <v>0</v>
      </c>
      <c r="J23" s="521" t="s">
        <v>182</v>
      </c>
      <c r="K23" s="525">
        <f t="shared" si="7"/>
        <v>0</v>
      </c>
      <c r="M23" s="527"/>
      <c r="N23" s="520" t="s">
        <v>199</v>
      </c>
      <c r="O23" s="527"/>
      <c r="Q23" s="528">
        <f t="shared" si="4"/>
        <v>0</v>
      </c>
      <c r="R23" s="520" t="s">
        <v>199</v>
      </c>
      <c r="S23" s="528">
        <f t="shared" si="5"/>
        <v>0</v>
      </c>
      <c r="U23" s="525">
        <f t="shared" si="6"/>
        <v>0</v>
      </c>
      <c r="W23" s="529"/>
    </row>
    <row r="24" spans="2:23" x14ac:dyDescent="0.3">
      <c r="B24" s="520">
        <v>19</v>
      </c>
      <c r="C24" s="526" t="s">
        <v>262</v>
      </c>
      <c r="D24" s="520" t="s">
        <v>243</v>
      </c>
      <c r="E24" s="527"/>
      <c r="F24" s="520" t="s">
        <v>199</v>
      </c>
      <c r="G24" s="527"/>
      <c r="H24" s="521" t="s">
        <v>244</v>
      </c>
      <c r="I24" s="527">
        <v>0</v>
      </c>
      <c r="J24" s="521" t="s">
        <v>182</v>
      </c>
      <c r="K24" s="525">
        <f t="shared" si="7"/>
        <v>0</v>
      </c>
      <c r="M24" s="527"/>
      <c r="N24" s="520" t="s">
        <v>199</v>
      </c>
      <c r="O24" s="527"/>
      <c r="Q24" s="528">
        <f t="shared" si="4"/>
        <v>0</v>
      </c>
      <c r="R24" s="520" t="s">
        <v>199</v>
      </c>
      <c r="S24" s="528">
        <f t="shared" si="5"/>
        <v>0</v>
      </c>
      <c r="U24" s="525">
        <f t="shared" si="6"/>
        <v>0</v>
      </c>
      <c r="W24" s="529"/>
    </row>
    <row r="25" spans="2:23" x14ac:dyDescent="0.3">
      <c r="B25" s="520">
        <v>20</v>
      </c>
      <c r="C25" s="526" t="s">
        <v>263</v>
      </c>
      <c r="D25" s="520" t="s">
        <v>243</v>
      </c>
      <c r="E25" s="527"/>
      <c r="F25" s="520" t="s">
        <v>199</v>
      </c>
      <c r="G25" s="527"/>
      <c r="H25" s="521" t="s">
        <v>244</v>
      </c>
      <c r="I25" s="527">
        <v>0</v>
      </c>
      <c r="J25" s="521" t="s">
        <v>182</v>
      </c>
      <c r="K25" s="525">
        <f t="shared" si="7"/>
        <v>0</v>
      </c>
      <c r="M25" s="527"/>
      <c r="N25" s="520" t="s">
        <v>199</v>
      </c>
      <c r="O25" s="527"/>
      <c r="Q25" s="528">
        <f t="shared" si="4"/>
        <v>0</v>
      </c>
      <c r="R25" s="520" t="s">
        <v>199</v>
      </c>
      <c r="S25" s="528">
        <f t="shared" si="5"/>
        <v>0</v>
      </c>
      <c r="U25" s="525">
        <f t="shared" si="6"/>
        <v>0</v>
      </c>
      <c r="W25" s="529"/>
    </row>
    <row r="26" spans="2:23" x14ac:dyDescent="0.3">
      <c r="B26" s="520">
        <v>21</v>
      </c>
      <c r="C26" s="526" t="s">
        <v>264</v>
      </c>
      <c r="D26" s="520" t="s">
        <v>243</v>
      </c>
      <c r="E26" s="531"/>
      <c r="F26" s="520" t="s">
        <v>199</v>
      </c>
      <c r="G26" s="531"/>
      <c r="H26" s="521" t="s">
        <v>244</v>
      </c>
      <c r="I26" s="531"/>
      <c r="J26" s="521" t="s">
        <v>182</v>
      </c>
      <c r="K26" s="526">
        <v>1</v>
      </c>
      <c r="M26" s="525"/>
      <c r="N26" s="520" t="s">
        <v>199</v>
      </c>
      <c r="O26" s="525"/>
      <c r="Q26" s="525"/>
      <c r="R26" s="520" t="s">
        <v>199</v>
      </c>
      <c r="S26" s="525"/>
      <c r="U26" s="526">
        <v>1</v>
      </c>
      <c r="W26" s="529"/>
    </row>
    <row r="27" spans="2:23" x14ac:dyDescent="0.3">
      <c r="B27" s="520">
        <v>22</v>
      </c>
      <c r="C27" s="526" t="s">
        <v>265</v>
      </c>
      <c r="D27" s="520" t="s">
        <v>243</v>
      </c>
      <c r="E27" s="531"/>
      <c r="F27" s="520" t="s">
        <v>199</v>
      </c>
      <c r="G27" s="531"/>
      <c r="H27" s="521" t="s">
        <v>244</v>
      </c>
      <c r="I27" s="531"/>
      <c r="J27" s="521" t="s">
        <v>182</v>
      </c>
      <c r="K27" s="526">
        <v>2</v>
      </c>
      <c r="M27" s="525"/>
      <c r="N27" s="520" t="s">
        <v>199</v>
      </c>
      <c r="O27" s="525"/>
      <c r="Q27" s="525"/>
      <c r="R27" s="520" t="s">
        <v>199</v>
      </c>
      <c r="S27" s="525"/>
      <c r="U27" s="526">
        <v>2</v>
      </c>
      <c r="W27" s="529"/>
    </row>
    <row r="28" spans="2:23" x14ac:dyDescent="0.3">
      <c r="B28" s="520">
        <v>23</v>
      </c>
      <c r="C28" s="526" t="s">
        <v>266</v>
      </c>
      <c r="D28" s="520" t="s">
        <v>243</v>
      </c>
      <c r="E28" s="531"/>
      <c r="F28" s="520" t="s">
        <v>199</v>
      </c>
      <c r="G28" s="531"/>
      <c r="H28" s="521" t="s">
        <v>244</v>
      </c>
      <c r="I28" s="531"/>
      <c r="J28" s="521" t="s">
        <v>182</v>
      </c>
      <c r="K28" s="526">
        <v>3</v>
      </c>
      <c r="M28" s="525"/>
      <c r="N28" s="520" t="s">
        <v>199</v>
      </c>
      <c r="O28" s="525"/>
      <c r="Q28" s="525"/>
      <c r="R28" s="520" t="s">
        <v>199</v>
      </c>
      <c r="S28" s="525"/>
      <c r="U28" s="526">
        <v>3</v>
      </c>
      <c r="W28" s="529"/>
    </row>
    <row r="29" spans="2:23" x14ac:dyDescent="0.3">
      <c r="B29" s="520">
        <v>24</v>
      </c>
      <c r="C29" s="526" t="s">
        <v>267</v>
      </c>
      <c r="D29" s="520" t="s">
        <v>243</v>
      </c>
      <c r="E29" s="531"/>
      <c r="F29" s="520" t="s">
        <v>199</v>
      </c>
      <c r="G29" s="531"/>
      <c r="H29" s="521" t="s">
        <v>244</v>
      </c>
      <c r="I29" s="531"/>
      <c r="J29" s="521" t="s">
        <v>182</v>
      </c>
      <c r="K29" s="526">
        <v>4</v>
      </c>
      <c r="M29" s="525"/>
      <c r="N29" s="520" t="s">
        <v>199</v>
      </c>
      <c r="O29" s="525"/>
      <c r="Q29" s="525"/>
      <c r="R29" s="520" t="s">
        <v>199</v>
      </c>
      <c r="S29" s="525"/>
      <c r="U29" s="526">
        <v>4</v>
      </c>
      <c r="W29" s="529"/>
    </row>
    <row r="30" spans="2:23" x14ac:dyDescent="0.3">
      <c r="B30" s="520">
        <v>25</v>
      </c>
      <c r="C30" s="526" t="s">
        <v>268</v>
      </c>
      <c r="D30" s="520" t="s">
        <v>243</v>
      </c>
      <c r="E30" s="531"/>
      <c r="F30" s="520" t="s">
        <v>199</v>
      </c>
      <c r="G30" s="531"/>
      <c r="H30" s="521" t="s">
        <v>244</v>
      </c>
      <c r="I30" s="531"/>
      <c r="J30" s="521" t="s">
        <v>182</v>
      </c>
      <c r="K30" s="526">
        <v>4</v>
      </c>
      <c r="M30" s="525"/>
      <c r="N30" s="520" t="s">
        <v>199</v>
      </c>
      <c r="O30" s="525"/>
      <c r="Q30" s="525"/>
      <c r="R30" s="520" t="s">
        <v>199</v>
      </c>
      <c r="S30" s="525"/>
      <c r="U30" s="526">
        <v>3</v>
      </c>
      <c r="W30" s="529"/>
    </row>
    <row r="31" spans="2:23" x14ac:dyDescent="0.3">
      <c r="B31" s="520">
        <v>26</v>
      </c>
      <c r="C31" s="526" t="s">
        <v>269</v>
      </c>
      <c r="D31" s="520" t="s">
        <v>243</v>
      </c>
      <c r="E31" s="531"/>
      <c r="F31" s="520" t="s">
        <v>199</v>
      </c>
      <c r="G31" s="531"/>
      <c r="H31" s="521" t="s">
        <v>244</v>
      </c>
      <c r="I31" s="531"/>
      <c r="J31" s="521" t="s">
        <v>182</v>
      </c>
      <c r="K31" s="526">
        <v>5</v>
      </c>
      <c r="M31" s="525"/>
      <c r="N31" s="520" t="s">
        <v>199</v>
      </c>
      <c r="O31" s="525"/>
      <c r="Q31" s="525"/>
      <c r="R31" s="520" t="s">
        <v>199</v>
      </c>
      <c r="S31" s="525"/>
      <c r="U31" s="526">
        <v>5</v>
      </c>
      <c r="W31" s="529"/>
    </row>
    <row r="32" spans="2:23" x14ac:dyDescent="0.3">
      <c r="B32" s="520">
        <v>27</v>
      </c>
      <c r="C32" s="526" t="s">
        <v>270</v>
      </c>
      <c r="D32" s="520" t="s">
        <v>243</v>
      </c>
      <c r="E32" s="531"/>
      <c r="F32" s="520" t="s">
        <v>199</v>
      </c>
      <c r="G32" s="531"/>
      <c r="H32" s="521" t="s">
        <v>244</v>
      </c>
      <c r="I32" s="531"/>
      <c r="J32" s="521" t="s">
        <v>182</v>
      </c>
      <c r="K32" s="526">
        <v>0</v>
      </c>
      <c r="M32" s="525"/>
      <c r="N32" s="520" t="s">
        <v>199</v>
      </c>
      <c r="O32" s="525"/>
      <c r="Q32" s="525"/>
      <c r="R32" s="520" t="s">
        <v>199</v>
      </c>
      <c r="S32" s="525"/>
      <c r="U32" s="526">
        <v>0</v>
      </c>
      <c r="W32" s="529" t="s">
        <v>271</v>
      </c>
    </row>
    <row r="33" spans="2:23" x14ac:dyDescent="0.3">
      <c r="B33" s="520">
        <v>28</v>
      </c>
      <c r="C33" s="526" t="s">
        <v>272</v>
      </c>
      <c r="D33" s="520" t="s">
        <v>243</v>
      </c>
      <c r="E33" s="531"/>
      <c r="F33" s="520" t="s">
        <v>199</v>
      </c>
      <c r="G33" s="531"/>
      <c r="H33" s="521" t="s">
        <v>244</v>
      </c>
      <c r="I33" s="531"/>
      <c r="J33" s="521" t="s">
        <v>182</v>
      </c>
      <c r="K33" s="526"/>
      <c r="M33" s="525"/>
      <c r="N33" s="520" t="s">
        <v>199</v>
      </c>
      <c r="O33" s="525"/>
      <c r="Q33" s="525"/>
      <c r="R33" s="520" t="s">
        <v>199</v>
      </c>
      <c r="S33" s="525"/>
      <c r="U33" s="526"/>
      <c r="W33" s="529"/>
    </row>
    <row r="34" spans="2:23" x14ac:dyDescent="0.3">
      <c r="B34" s="520">
        <v>29</v>
      </c>
      <c r="C34" s="526" t="s">
        <v>272</v>
      </c>
      <c r="D34" s="520" t="s">
        <v>243</v>
      </c>
      <c r="E34" s="531"/>
      <c r="F34" s="520" t="s">
        <v>199</v>
      </c>
      <c r="G34" s="531"/>
      <c r="H34" s="521" t="s">
        <v>244</v>
      </c>
      <c r="I34" s="531"/>
      <c r="J34" s="521" t="s">
        <v>182</v>
      </c>
      <c r="K34" s="526"/>
      <c r="M34" s="525"/>
      <c r="N34" s="520" t="s">
        <v>199</v>
      </c>
      <c r="O34" s="525"/>
      <c r="Q34" s="525"/>
      <c r="R34" s="520" t="s">
        <v>199</v>
      </c>
      <c r="S34" s="525"/>
      <c r="U34" s="526"/>
      <c r="W34" s="529"/>
    </row>
    <row r="35" spans="2:23" x14ac:dyDescent="0.3">
      <c r="B35" s="520">
        <v>30</v>
      </c>
      <c r="C35" s="526" t="s">
        <v>272</v>
      </c>
      <c r="D35" s="520" t="s">
        <v>243</v>
      </c>
      <c r="E35" s="531"/>
      <c r="F35" s="520" t="s">
        <v>199</v>
      </c>
      <c r="G35" s="531"/>
      <c r="H35" s="521" t="s">
        <v>244</v>
      </c>
      <c r="I35" s="531"/>
      <c r="J35" s="521" t="s">
        <v>182</v>
      </c>
      <c r="K35" s="526"/>
      <c r="M35" s="525"/>
      <c r="N35" s="520" t="s">
        <v>199</v>
      </c>
      <c r="O35" s="525"/>
      <c r="Q35" s="525"/>
      <c r="R35" s="520" t="s">
        <v>199</v>
      </c>
      <c r="S35" s="525"/>
      <c r="U35" s="526"/>
      <c r="W35" s="529"/>
    </row>
    <row r="36" spans="2:23" x14ac:dyDescent="0.3">
      <c r="C36" s="532"/>
    </row>
    <row r="37" spans="2:23" x14ac:dyDescent="0.3">
      <c r="C37" s="521" t="s">
        <v>273</v>
      </c>
    </row>
    <row r="38" spans="2:23" x14ac:dyDescent="0.3">
      <c r="C38" s="521" t="s">
        <v>274</v>
      </c>
    </row>
    <row r="39" spans="2:23" x14ac:dyDescent="0.3">
      <c r="C39" s="521" t="s">
        <v>275</v>
      </c>
    </row>
    <row r="40" spans="2:23" x14ac:dyDescent="0.3">
      <c r="C40" s="521" t="s">
        <v>276</v>
      </c>
    </row>
    <row r="41" spans="2:23" x14ac:dyDescent="0.3">
      <c r="C41" s="522" t="s">
        <v>277</v>
      </c>
    </row>
    <row r="42" spans="2:23" x14ac:dyDescent="0.3">
      <c r="C42" s="522" t="s">
        <v>278</v>
      </c>
    </row>
  </sheetData>
  <sheetProtection insertRows="0" deleteRows="0"/>
  <mergeCells count="4">
    <mergeCell ref="E4:K4"/>
    <mergeCell ref="M4:O4"/>
    <mergeCell ref="Q4:U4"/>
    <mergeCell ref="W4:W5"/>
  </mergeCells>
  <phoneticPr fontId="3"/>
  <pageMargins left="0.15748031496062992" right="0.15748031496062992" top="0.55118110236220474" bottom="0.35433070866141736"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573E0-FB2D-44DD-B938-2B2774B21CF9}">
  <sheetPr>
    <tabColor theme="0" tint="-0.249977111117893"/>
    <pageSetUpPr fitToPage="1"/>
  </sheetPr>
  <dimension ref="B1:BS74"/>
  <sheetViews>
    <sheetView workbookViewId="0">
      <selection sqref="A1:AH1"/>
    </sheetView>
  </sheetViews>
  <sheetFormatPr defaultColWidth="10.796875" defaultRowHeight="13" x14ac:dyDescent="0.3"/>
  <cols>
    <col min="1" max="1" width="2.19921875" style="533" customWidth="1"/>
    <col min="2" max="3" width="10.796875" style="533"/>
    <col min="4" max="4" width="54.69921875" style="533" customWidth="1"/>
    <col min="5" max="16384" width="10.796875" style="533"/>
  </cols>
  <sheetData>
    <row r="1" spans="2:11" ht="14" x14ac:dyDescent="0.3">
      <c r="B1" s="533" t="s">
        <v>279</v>
      </c>
      <c r="D1" s="534"/>
      <c r="E1" s="534"/>
      <c r="F1" s="534"/>
    </row>
    <row r="2" spans="2:11" s="439" customFormat="1" ht="20.25" customHeight="1" x14ac:dyDescent="0.3">
      <c r="B2" s="535" t="s">
        <v>280</v>
      </c>
      <c r="C2" s="535"/>
      <c r="D2" s="534"/>
      <c r="E2" s="534"/>
      <c r="F2" s="534"/>
    </row>
    <row r="3" spans="2:11" s="439" customFormat="1" ht="20.25" customHeight="1" x14ac:dyDescent="0.3">
      <c r="B3" s="535"/>
      <c r="C3" s="535"/>
      <c r="D3" s="534"/>
      <c r="E3" s="534"/>
      <c r="F3" s="534"/>
    </row>
    <row r="4" spans="2:11" s="439" customFormat="1" ht="20.25" customHeight="1" x14ac:dyDescent="0.3">
      <c r="B4" s="536"/>
      <c r="C4" s="534" t="s">
        <v>281</v>
      </c>
      <c r="D4" s="534"/>
      <c r="F4" s="1316" t="s">
        <v>282</v>
      </c>
      <c r="G4" s="1316"/>
      <c r="H4" s="1316"/>
      <c r="I4" s="1316"/>
      <c r="J4" s="1316"/>
      <c r="K4" s="1316"/>
    </row>
    <row r="5" spans="2:11" s="439" customFormat="1" ht="20.25" customHeight="1" x14ac:dyDescent="0.3">
      <c r="B5" s="537"/>
      <c r="C5" s="534" t="s">
        <v>283</v>
      </c>
      <c r="D5" s="534"/>
      <c r="F5" s="1316"/>
      <c r="G5" s="1316"/>
      <c r="H5" s="1316"/>
      <c r="I5" s="1316"/>
      <c r="J5" s="1316"/>
      <c r="K5" s="1316"/>
    </row>
    <row r="6" spans="2:11" s="439" customFormat="1" ht="20.25" customHeight="1" x14ac:dyDescent="0.3">
      <c r="B6" s="538" t="s">
        <v>284</v>
      </c>
      <c r="C6" s="534"/>
      <c r="D6" s="534"/>
      <c r="E6" s="539"/>
      <c r="F6" s="534"/>
    </row>
    <row r="7" spans="2:11" s="439" customFormat="1" ht="20.25" customHeight="1" x14ac:dyDescent="0.3">
      <c r="B7" s="535"/>
      <c r="C7" s="535"/>
      <c r="D7" s="534"/>
      <c r="E7" s="539"/>
      <c r="F7" s="534"/>
    </row>
    <row r="8" spans="2:11" s="439" customFormat="1" ht="20.25" customHeight="1" x14ac:dyDescent="0.3">
      <c r="B8" s="534" t="s">
        <v>285</v>
      </c>
      <c r="C8" s="535"/>
      <c r="D8" s="534"/>
      <c r="E8" s="539"/>
      <c r="F8" s="534"/>
    </row>
    <row r="9" spans="2:11" s="439" customFormat="1" ht="20.25" customHeight="1" x14ac:dyDescent="0.3">
      <c r="B9" s="535"/>
      <c r="C9" s="535"/>
      <c r="D9" s="534"/>
      <c r="E9" s="534"/>
      <c r="F9" s="534"/>
    </row>
    <row r="10" spans="2:11" s="439" customFormat="1" ht="20.25" customHeight="1" x14ac:dyDescent="0.3">
      <c r="B10" s="534" t="s">
        <v>286</v>
      </c>
      <c r="C10" s="535"/>
      <c r="D10" s="534"/>
      <c r="E10" s="534"/>
      <c r="F10" s="534"/>
    </row>
    <row r="11" spans="2:11" s="439" customFormat="1" ht="20.25" customHeight="1" x14ac:dyDescent="0.3">
      <c r="B11" s="534"/>
      <c r="C11" s="535"/>
      <c r="D11" s="534"/>
      <c r="E11" s="534"/>
      <c r="F11" s="534"/>
    </row>
    <row r="12" spans="2:11" s="439" customFormat="1" ht="20.25" customHeight="1" x14ac:dyDescent="0.3">
      <c r="B12" s="534" t="s">
        <v>287</v>
      </c>
      <c r="C12" s="535"/>
      <c r="D12" s="534"/>
    </row>
    <row r="13" spans="2:11" s="439" customFormat="1" ht="20.25" customHeight="1" x14ac:dyDescent="0.3">
      <c r="B13" s="534"/>
      <c r="C13" s="535"/>
      <c r="D13" s="534"/>
    </row>
    <row r="14" spans="2:11" s="439" customFormat="1" ht="20.25" customHeight="1" x14ac:dyDescent="0.3">
      <c r="B14" s="534" t="s">
        <v>288</v>
      </c>
      <c r="C14" s="535"/>
      <c r="D14" s="534"/>
    </row>
    <row r="15" spans="2:11" s="439" customFormat="1" ht="20.25" customHeight="1" x14ac:dyDescent="0.3">
      <c r="B15" s="534"/>
      <c r="C15" s="535"/>
      <c r="D15" s="534"/>
    </row>
    <row r="16" spans="2:11" s="439" customFormat="1" ht="20.25" customHeight="1" x14ac:dyDescent="0.3">
      <c r="B16" s="534" t="s">
        <v>289</v>
      </c>
      <c r="C16" s="535"/>
      <c r="D16" s="534"/>
    </row>
    <row r="17" spans="2:25" s="439" customFormat="1" ht="20.25" customHeight="1" x14ac:dyDescent="0.3">
      <c r="B17" s="535"/>
      <c r="C17" s="535"/>
      <c r="D17" s="534"/>
    </row>
    <row r="18" spans="2:25" s="439" customFormat="1" ht="20.25" customHeight="1" x14ac:dyDescent="0.3">
      <c r="B18" s="534" t="s">
        <v>290</v>
      </c>
      <c r="C18" s="535"/>
      <c r="D18" s="534"/>
    </row>
    <row r="19" spans="2:25" s="439" customFormat="1" ht="20.25" customHeight="1" x14ac:dyDescent="0.3">
      <c r="B19" s="535"/>
      <c r="C19" s="535"/>
      <c r="D19" s="534"/>
    </row>
    <row r="20" spans="2:25" s="439" customFormat="1" ht="17.25" customHeight="1" x14ac:dyDescent="0.3">
      <c r="B20" s="534" t="s">
        <v>291</v>
      </c>
      <c r="C20" s="534"/>
      <c r="D20" s="534"/>
    </row>
    <row r="21" spans="2:25" s="439" customFormat="1" ht="17.25" customHeight="1" x14ac:dyDescent="0.3">
      <c r="B21" s="534" t="s">
        <v>292</v>
      </c>
      <c r="C21" s="534"/>
      <c r="D21" s="534"/>
    </row>
    <row r="22" spans="2:25" s="439" customFormat="1" ht="17.25" customHeight="1" x14ac:dyDescent="0.3">
      <c r="B22" s="534"/>
      <c r="C22" s="534"/>
      <c r="D22" s="534"/>
    </row>
    <row r="23" spans="2:25" s="439" customFormat="1" ht="17.25" customHeight="1" x14ac:dyDescent="0.3">
      <c r="B23" s="534"/>
      <c r="C23" s="540" t="s">
        <v>202</v>
      </c>
      <c r="D23" s="540" t="s">
        <v>293</v>
      </c>
    </row>
    <row r="24" spans="2:25" s="439" customFormat="1" ht="17.25" customHeight="1" x14ac:dyDescent="0.3">
      <c r="B24" s="534"/>
      <c r="C24" s="540">
        <v>1</v>
      </c>
      <c r="D24" s="541" t="s">
        <v>294</v>
      </c>
    </row>
    <row r="25" spans="2:25" s="439" customFormat="1" ht="17.25" customHeight="1" x14ac:dyDescent="0.3">
      <c r="B25" s="534"/>
      <c r="C25" s="540">
        <v>2</v>
      </c>
      <c r="D25" s="541" t="s">
        <v>224</v>
      </c>
    </row>
    <row r="26" spans="2:25" s="439" customFormat="1" ht="17.25" customHeight="1" x14ac:dyDescent="0.3">
      <c r="B26" s="534"/>
      <c r="C26" s="540">
        <v>3</v>
      </c>
      <c r="D26" s="541" t="s">
        <v>225</v>
      </c>
    </row>
    <row r="27" spans="2:25" s="439" customFormat="1" ht="17.25" customHeight="1" x14ac:dyDescent="0.3">
      <c r="B27" s="534"/>
      <c r="C27" s="540">
        <v>4</v>
      </c>
      <c r="D27" s="541" t="s">
        <v>226</v>
      </c>
    </row>
    <row r="28" spans="2:25" s="439" customFormat="1" ht="17.25" customHeight="1" x14ac:dyDescent="0.3">
      <c r="B28" s="534"/>
      <c r="C28" s="540">
        <v>5</v>
      </c>
      <c r="D28" s="541" t="s">
        <v>227</v>
      </c>
    </row>
    <row r="29" spans="2:25" s="439" customFormat="1" ht="17.25" customHeight="1" x14ac:dyDescent="0.3">
      <c r="B29" s="534"/>
      <c r="C29" s="539"/>
      <c r="D29" s="534"/>
    </row>
    <row r="30" spans="2:25" s="439" customFormat="1" ht="17.25" customHeight="1" x14ac:dyDescent="0.3">
      <c r="B30" s="534" t="s">
        <v>295</v>
      </c>
      <c r="C30" s="534"/>
      <c r="D30" s="534"/>
    </row>
    <row r="31" spans="2:25" s="439" customFormat="1" ht="17.25" customHeight="1" x14ac:dyDescent="0.3">
      <c r="B31" s="534" t="s">
        <v>296</v>
      </c>
      <c r="C31" s="534"/>
      <c r="D31" s="534"/>
    </row>
    <row r="32" spans="2:25" s="439" customFormat="1" ht="17.25" customHeight="1" x14ac:dyDescent="0.3">
      <c r="B32" s="534"/>
      <c r="C32" s="534"/>
      <c r="D32" s="534"/>
      <c r="G32" s="542"/>
      <c r="H32" s="542"/>
      <c r="J32" s="542"/>
      <c r="K32" s="542"/>
      <c r="L32" s="542"/>
      <c r="M32" s="542"/>
      <c r="N32" s="542"/>
      <c r="O32" s="542"/>
      <c r="R32" s="542"/>
      <c r="S32" s="542"/>
      <c r="T32" s="542"/>
      <c r="W32" s="542"/>
      <c r="X32" s="542"/>
      <c r="Y32" s="542"/>
    </row>
    <row r="33" spans="2:51" s="439" customFormat="1" ht="17.25" customHeight="1" x14ac:dyDescent="0.3">
      <c r="B33" s="534"/>
      <c r="C33" s="540" t="s">
        <v>236</v>
      </c>
      <c r="D33" s="540" t="s">
        <v>297</v>
      </c>
      <c r="G33" s="542"/>
      <c r="H33" s="542"/>
      <c r="J33" s="542"/>
      <c r="K33" s="542"/>
      <c r="L33" s="542"/>
      <c r="M33" s="542"/>
      <c r="N33" s="542"/>
      <c r="O33" s="542"/>
      <c r="R33" s="542"/>
      <c r="S33" s="542"/>
      <c r="T33" s="542"/>
      <c r="W33" s="542"/>
      <c r="X33" s="542"/>
      <c r="Y33" s="542"/>
    </row>
    <row r="34" spans="2:51" s="439" customFormat="1" ht="17.25" customHeight="1" x14ac:dyDescent="0.3">
      <c r="B34" s="534"/>
      <c r="C34" s="540" t="s">
        <v>298</v>
      </c>
      <c r="D34" s="541" t="s">
        <v>299</v>
      </c>
      <c r="G34" s="542"/>
      <c r="H34" s="542"/>
      <c r="J34" s="542"/>
      <c r="K34" s="542"/>
      <c r="L34" s="542"/>
      <c r="M34" s="542"/>
      <c r="N34" s="542"/>
      <c r="O34" s="542"/>
      <c r="R34" s="542"/>
      <c r="S34" s="542"/>
      <c r="T34" s="542"/>
      <c r="W34" s="542"/>
      <c r="X34" s="542"/>
      <c r="Y34" s="542"/>
    </row>
    <row r="35" spans="2:51" s="439" customFormat="1" ht="17.25" customHeight="1" x14ac:dyDescent="0.3">
      <c r="B35" s="534"/>
      <c r="C35" s="540" t="s">
        <v>300</v>
      </c>
      <c r="D35" s="541" t="s">
        <v>301</v>
      </c>
      <c r="G35" s="542"/>
      <c r="H35" s="542"/>
      <c r="J35" s="542"/>
      <c r="K35" s="542"/>
      <c r="L35" s="542"/>
      <c r="M35" s="542"/>
      <c r="N35" s="542"/>
      <c r="O35" s="542"/>
      <c r="R35" s="542"/>
      <c r="S35" s="542"/>
      <c r="T35" s="542"/>
      <c r="W35" s="542"/>
      <c r="X35" s="542"/>
      <c r="Y35" s="542"/>
    </row>
    <row r="36" spans="2:51" s="439" customFormat="1" ht="17.25" customHeight="1" x14ac:dyDescent="0.3">
      <c r="B36" s="534"/>
      <c r="C36" s="540" t="s">
        <v>302</v>
      </c>
      <c r="D36" s="541" t="s">
        <v>303</v>
      </c>
      <c r="G36" s="542"/>
      <c r="H36" s="542"/>
      <c r="J36" s="542"/>
      <c r="K36" s="542"/>
      <c r="L36" s="542"/>
      <c r="M36" s="542"/>
      <c r="N36" s="542"/>
      <c r="O36" s="542"/>
      <c r="R36" s="542"/>
      <c r="S36" s="542"/>
      <c r="T36" s="542"/>
      <c r="W36" s="542"/>
      <c r="X36" s="542"/>
      <c r="Y36" s="542"/>
    </row>
    <row r="37" spans="2:51" s="439" customFormat="1" ht="17.25" customHeight="1" x14ac:dyDescent="0.3">
      <c r="B37" s="534"/>
      <c r="C37" s="540" t="s">
        <v>304</v>
      </c>
      <c r="D37" s="541" t="s">
        <v>305</v>
      </c>
      <c r="G37" s="542"/>
      <c r="H37" s="542"/>
      <c r="J37" s="542"/>
      <c r="K37" s="542"/>
      <c r="L37" s="542"/>
      <c r="M37" s="542"/>
      <c r="N37" s="542"/>
      <c r="O37" s="542"/>
      <c r="R37" s="542"/>
      <c r="S37" s="542"/>
      <c r="T37" s="542"/>
      <c r="W37" s="542"/>
      <c r="X37" s="542"/>
      <c r="Y37" s="542"/>
    </row>
    <row r="38" spans="2:51" s="439" customFormat="1" ht="17.25" customHeight="1" x14ac:dyDescent="0.3">
      <c r="B38" s="534"/>
      <c r="C38" s="534"/>
      <c r="D38" s="534"/>
      <c r="G38" s="542"/>
      <c r="H38" s="542"/>
      <c r="J38" s="542"/>
      <c r="K38" s="542"/>
      <c r="L38" s="542"/>
      <c r="M38" s="542"/>
      <c r="N38" s="542"/>
      <c r="O38" s="542"/>
      <c r="R38" s="542"/>
      <c r="S38" s="542"/>
      <c r="T38" s="542"/>
      <c r="W38" s="542"/>
      <c r="X38" s="542"/>
      <c r="Y38" s="542"/>
    </row>
    <row r="39" spans="2:51" s="439" customFormat="1" ht="17.25" customHeight="1" x14ac:dyDescent="0.3">
      <c r="B39" s="534"/>
      <c r="C39" s="543" t="s">
        <v>306</v>
      </c>
      <c r="D39" s="534"/>
      <c r="G39" s="542"/>
      <c r="H39" s="542"/>
      <c r="J39" s="542"/>
      <c r="K39" s="542"/>
      <c r="L39" s="542"/>
      <c r="M39" s="542"/>
      <c r="N39" s="542"/>
      <c r="O39" s="542"/>
      <c r="R39" s="542"/>
      <c r="S39" s="542"/>
      <c r="T39" s="542"/>
      <c r="W39" s="542"/>
      <c r="X39" s="542"/>
      <c r="Y39" s="542"/>
    </row>
    <row r="40" spans="2:51" s="439" customFormat="1" ht="17.25" customHeight="1" x14ac:dyDescent="0.3">
      <c r="C40" s="534" t="s">
        <v>307</v>
      </c>
      <c r="F40" s="543"/>
      <c r="G40" s="542"/>
      <c r="H40" s="542"/>
      <c r="J40" s="542"/>
      <c r="K40" s="542"/>
      <c r="L40" s="542"/>
      <c r="M40" s="542"/>
      <c r="N40" s="542"/>
      <c r="O40" s="542"/>
      <c r="R40" s="542"/>
      <c r="S40" s="542"/>
      <c r="T40" s="542"/>
      <c r="W40" s="542"/>
      <c r="X40" s="542"/>
      <c r="Y40" s="542"/>
    </row>
    <row r="41" spans="2:51" s="439" customFormat="1" ht="17.25" customHeight="1" x14ac:dyDescent="0.3">
      <c r="C41" s="534" t="s">
        <v>308</v>
      </c>
      <c r="F41" s="534"/>
      <c r="G41" s="542"/>
      <c r="H41" s="542"/>
      <c r="J41" s="542"/>
      <c r="K41" s="542"/>
      <c r="L41" s="542"/>
      <c r="M41" s="542"/>
      <c r="N41" s="542"/>
      <c r="O41" s="542"/>
      <c r="R41" s="542"/>
      <c r="S41" s="542"/>
      <c r="T41" s="542"/>
      <c r="W41" s="542"/>
      <c r="X41" s="542"/>
      <c r="Y41" s="542"/>
    </row>
    <row r="42" spans="2:51" s="439" customFormat="1" ht="17.25" customHeight="1" x14ac:dyDescent="0.3">
      <c r="B42" s="534"/>
      <c r="C42" s="534"/>
      <c r="D42" s="534"/>
      <c r="E42" s="543"/>
      <c r="F42" s="542"/>
      <c r="G42" s="542"/>
      <c r="H42" s="542"/>
      <c r="J42" s="542"/>
      <c r="K42" s="542"/>
      <c r="L42" s="542"/>
      <c r="M42" s="542"/>
      <c r="N42" s="542"/>
      <c r="O42" s="542"/>
      <c r="R42" s="542"/>
      <c r="S42" s="542"/>
      <c r="T42" s="542"/>
      <c r="W42" s="542"/>
      <c r="X42" s="542"/>
      <c r="Y42" s="542"/>
    </row>
    <row r="43" spans="2:51" s="439" customFormat="1" ht="17.25" customHeight="1" x14ac:dyDescent="0.3">
      <c r="B43" s="534" t="s">
        <v>309</v>
      </c>
      <c r="C43" s="534"/>
      <c r="D43" s="534"/>
    </row>
    <row r="44" spans="2:51" s="439" customFormat="1" ht="17.25" customHeight="1" x14ac:dyDescent="0.3">
      <c r="B44" s="534" t="s">
        <v>310</v>
      </c>
      <c r="C44" s="534"/>
      <c r="D44" s="534"/>
    </row>
    <row r="45" spans="2:51" s="439" customFormat="1" ht="17.25" customHeight="1" x14ac:dyDescent="0.3">
      <c r="B45" s="544" t="s">
        <v>311</v>
      </c>
      <c r="E45" s="542"/>
      <c r="F45" s="542"/>
      <c r="G45" s="542"/>
      <c r="H45" s="542"/>
      <c r="I45" s="542"/>
      <c r="J45" s="542"/>
      <c r="K45" s="542"/>
      <c r="L45" s="542"/>
      <c r="M45" s="542"/>
      <c r="N45" s="542"/>
      <c r="O45" s="542"/>
      <c r="P45" s="542"/>
      <c r="Q45" s="542"/>
      <c r="R45" s="542"/>
      <c r="S45" s="542"/>
      <c r="T45" s="542"/>
      <c r="U45" s="542"/>
      <c r="Y45" s="542"/>
      <c r="Z45" s="542"/>
      <c r="AA45" s="542"/>
      <c r="AB45" s="542"/>
      <c r="AD45" s="542"/>
      <c r="AE45" s="542"/>
      <c r="AF45" s="542"/>
      <c r="AG45" s="542"/>
      <c r="AH45" s="542"/>
      <c r="AI45" s="545"/>
      <c r="AJ45" s="542"/>
      <c r="AK45" s="542"/>
      <c r="AL45" s="542"/>
      <c r="AM45" s="542"/>
      <c r="AN45" s="542"/>
      <c r="AO45" s="542"/>
      <c r="AP45" s="542"/>
      <c r="AQ45" s="542"/>
      <c r="AR45" s="542"/>
      <c r="AS45" s="542"/>
      <c r="AT45" s="542"/>
      <c r="AU45" s="542"/>
      <c r="AV45" s="542"/>
      <c r="AW45" s="542"/>
      <c r="AX45" s="542"/>
      <c r="AY45" s="545"/>
    </row>
    <row r="46" spans="2:51" s="439" customFormat="1" ht="17.25" customHeight="1" x14ac:dyDescent="0.3"/>
    <row r="47" spans="2:51" s="439" customFormat="1" ht="17.25" customHeight="1" x14ac:dyDescent="0.3">
      <c r="B47" s="534" t="s">
        <v>312</v>
      </c>
      <c r="C47" s="534"/>
    </row>
    <row r="48" spans="2:51" s="439" customFormat="1" ht="17.25" customHeight="1" x14ac:dyDescent="0.3">
      <c r="B48" s="534"/>
      <c r="C48" s="534"/>
    </row>
    <row r="49" spans="2:54" s="439" customFormat="1" ht="17.25" customHeight="1" x14ac:dyDescent="0.3">
      <c r="B49" s="534" t="s">
        <v>313</v>
      </c>
      <c r="C49" s="534"/>
    </row>
    <row r="50" spans="2:54" s="439" customFormat="1" ht="17.25" customHeight="1" x14ac:dyDescent="0.3">
      <c r="B50" s="534" t="s">
        <v>314</v>
      </c>
      <c r="C50" s="534"/>
    </row>
    <row r="51" spans="2:54" s="439" customFormat="1" ht="17.25" customHeight="1" x14ac:dyDescent="0.3">
      <c r="B51" s="534"/>
      <c r="C51" s="534"/>
    </row>
    <row r="52" spans="2:54" s="439" customFormat="1" ht="17.25" customHeight="1" x14ac:dyDescent="0.3">
      <c r="B52" s="534" t="s">
        <v>315</v>
      </c>
      <c r="C52" s="534"/>
    </row>
    <row r="53" spans="2:54" s="439" customFormat="1" ht="17.25" customHeight="1" x14ac:dyDescent="0.3">
      <c r="B53" s="534" t="s">
        <v>316</v>
      </c>
      <c r="C53" s="534"/>
    </row>
    <row r="54" spans="2:54" s="439" customFormat="1" ht="17.25" customHeight="1" x14ac:dyDescent="0.3">
      <c r="B54" s="534"/>
      <c r="C54" s="534"/>
    </row>
    <row r="55" spans="2:54" s="439" customFormat="1" ht="17.25" customHeight="1" x14ac:dyDescent="0.3">
      <c r="B55" s="534" t="s">
        <v>317</v>
      </c>
      <c r="C55" s="534"/>
      <c r="D55" s="534"/>
    </row>
    <row r="56" spans="2:54" s="439" customFormat="1" ht="17.25" customHeight="1" x14ac:dyDescent="0.3">
      <c r="B56" s="534"/>
      <c r="C56" s="534"/>
      <c r="D56" s="534"/>
    </row>
    <row r="57" spans="2:54" s="439" customFormat="1" ht="17.25" customHeight="1" x14ac:dyDescent="0.3">
      <c r="B57" s="439" t="s">
        <v>318</v>
      </c>
      <c r="D57" s="534"/>
    </row>
    <row r="58" spans="2:54" s="439" customFormat="1" ht="17.25" customHeight="1" x14ac:dyDescent="0.3">
      <c r="B58" s="439" t="s">
        <v>319</v>
      </c>
      <c r="D58" s="534"/>
    </row>
    <row r="59" spans="2:54" s="439" customFormat="1" ht="17.25" customHeight="1" x14ac:dyDescent="0.3">
      <c r="B59" s="439" t="s">
        <v>320</v>
      </c>
      <c r="D59" s="534"/>
    </row>
    <row r="60" spans="2:54" s="439" customFormat="1" ht="17.25" customHeight="1" x14ac:dyDescent="0.3"/>
    <row r="61" spans="2:54" s="439" customFormat="1" ht="17.25" customHeight="1" x14ac:dyDescent="0.3">
      <c r="B61" s="439" t="s">
        <v>321</v>
      </c>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row>
    <row r="62" spans="2:54" s="439" customFormat="1" ht="17.25" customHeight="1" x14ac:dyDescent="0.3">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row>
    <row r="63" spans="2:54" s="439" customFormat="1" ht="17.25" customHeight="1" x14ac:dyDescent="0.3">
      <c r="B63" s="439" t="s">
        <v>322</v>
      </c>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row>
    <row r="64" spans="2:54" s="439" customFormat="1" ht="17.25" customHeight="1" x14ac:dyDescent="0.3">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row>
    <row r="65" spans="2:71" s="439" customFormat="1" ht="17.25" customHeight="1" x14ac:dyDescent="0.3">
      <c r="B65" s="439" t="s">
        <v>323</v>
      </c>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row>
    <row r="66" spans="2:71" s="439" customFormat="1" ht="17.25" customHeight="1" x14ac:dyDescent="0.3">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row>
    <row r="67" spans="2:71" s="439" customFormat="1" ht="17.25" customHeight="1" x14ac:dyDescent="0.25">
      <c r="B67" s="439" t="s">
        <v>324</v>
      </c>
      <c r="BL67" s="547"/>
      <c r="BM67" s="548"/>
      <c r="BN67" s="547"/>
      <c r="BO67" s="547"/>
      <c r="BP67" s="547"/>
      <c r="BQ67" s="549"/>
      <c r="BR67" s="550"/>
      <c r="BS67" s="550"/>
    </row>
    <row r="68" spans="2:71" s="439" customFormat="1" ht="17.25" customHeight="1" x14ac:dyDescent="0.3">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row>
    <row r="69" spans="2:71" s="439" customFormat="1" ht="17.25" customHeight="1" x14ac:dyDescent="0.3">
      <c r="B69" s="439" t="s">
        <v>325</v>
      </c>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row>
    <row r="70" spans="2:71" s="439" customFormat="1" ht="17.25" customHeight="1" x14ac:dyDescent="0.3">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row>
    <row r="71" spans="2:71" ht="17.25" customHeight="1" x14ac:dyDescent="0.3">
      <c r="B71" s="533" t="s">
        <v>326</v>
      </c>
    </row>
    <row r="72" spans="2:71" ht="17.25" customHeight="1" x14ac:dyDescent="0.3">
      <c r="B72" s="439" t="s">
        <v>327</v>
      </c>
    </row>
    <row r="73" spans="2:71" ht="17.25" customHeight="1" x14ac:dyDescent="0.3">
      <c r="B73" s="551" t="s">
        <v>328</v>
      </c>
    </row>
    <row r="74" spans="2:71" ht="17.25" customHeight="1" x14ac:dyDescent="0.3"/>
  </sheetData>
  <mergeCells count="1">
    <mergeCell ref="F4:K5"/>
  </mergeCells>
  <phoneticPr fontId="3"/>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チェックリスト</vt:lpstr>
      <vt:lpstr>【別紙様式第三号（四）】指定申請</vt:lpstr>
      <vt:lpstr>【別紙様式第三号（五）】更新申請</vt:lpstr>
      <vt:lpstr>【付表第三号（二）】</vt:lpstr>
      <vt:lpstr>（参考）付表第三号（二）</vt:lpstr>
      <vt:lpstr>【標準様式1】勤務形態一覧（1枚版）</vt:lpstr>
      <vt:lpstr>【標準様式1】勤務形態一覧（100名）</vt:lpstr>
      <vt:lpstr>シフト記号表（勤務時間帯）</vt:lpstr>
      <vt:lpstr>記入方法</vt:lpstr>
      <vt:lpstr>プルダウン・リスト</vt:lpstr>
      <vt:lpstr>【記載例】通所型サービス</vt:lpstr>
      <vt:lpstr>【記載例】シフト記号表（勤務時間帯）</vt:lpstr>
      <vt:lpstr>【参考様式1】勤務時間調べ </vt:lpstr>
      <vt:lpstr>【参考様式4】針灸師用実施歴書</vt:lpstr>
      <vt:lpstr>【参考様式5】サービス単位</vt:lpstr>
      <vt:lpstr>【標準様式2】平面図</vt:lpstr>
      <vt:lpstr>【標準様式４】苦情</vt:lpstr>
      <vt:lpstr>【標準様式5】誓約書</vt:lpstr>
      <vt:lpstr>【別紙36】体制等に関する届出書</vt:lpstr>
      <vt:lpstr>【別紙1－4】R6.4～体制状況一覧表</vt:lpstr>
      <vt:lpstr>【別紙1－4】R6.6～体制状況一覧表</vt:lpstr>
      <vt:lpstr>【参考様式3】省略</vt:lpstr>
      <vt:lpstr>'シフト記号表（勤務時間帯）'!【記載例】シフト記号</vt:lpstr>
      <vt:lpstr>【参考様式3】省略!JUMP13</vt:lpstr>
      <vt:lpstr>'（参考）付表第三号（二）'!Print_Area</vt:lpstr>
      <vt:lpstr>【記載例】通所型サービス!Print_Area</vt:lpstr>
      <vt:lpstr>【参考様式3】省略!Print_Area</vt:lpstr>
      <vt:lpstr>【参考様式4】針灸師用実施歴書!Print_Area</vt:lpstr>
      <vt:lpstr>'【標準様式1】勤務形態一覧（100名）'!Print_Area</vt:lpstr>
      <vt:lpstr>'【標準様式1】勤務形態一覧（1枚版）'!Print_Area</vt:lpstr>
      <vt:lpstr>【標準様式４】苦情!Print_Area</vt:lpstr>
      <vt:lpstr>【標準様式5】誓約書!Print_Area</vt:lpstr>
      <vt:lpstr>'【付表第三号（二）】'!Print_Area</vt:lpstr>
      <vt:lpstr>'【別紙1－4】R6.4～体制状況一覧表'!Print_Area</vt:lpstr>
      <vt:lpstr>'【別紙1－4】R6.6～体制状況一覧表'!Print_Area</vt:lpstr>
      <vt:lpstr>【別紙36】体制等に関する届出書!Print_Area</vt:lpstr>
      <vt:lpstr>'【別紙様式第三号（五）】更新申請'!Print_Area</vt:lpstr>
      <vt:lpstr>'【別紙様式第三号（四）】指定申請'!Print_Area</vt:lpstr>
      <vt:lpstr>チェックリスト!Print_Area</vt:lpstr>
      <vt:lpstr>記入方法!Print_Area</vt:lpstr>
      <vt:lpstr>'【標準様式1】勤務形態一覧（100名）'!Print_Titles</vt:lpstr>
      <vt:lpstr>'【標準様式1】勤務形態一覧（1枚版）'!Print_Titles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2024-03-26T23:55:43Z</dcterms:modified>
</cp:coreProperties>
</file>